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excel-challenge\"/>
    </mc:Choice>
  </mc:AlternateContent>
  <xr:revisionPtr revIDLastSave="0" documentId="13_ncr:1_{5334FF0A-C0AE-4756-90CF-825FF2779D01}" xr6:coauthVersionLast="45" xr6:coauthVersionMax="45" xr10:uidLastSave="{00000000-0000-0000-0000-000000000000}"/>
  <bookViews>
    <workbookView xWindow="-98" yWindow="-98" windowWidth="22695" windowHeight="14746" xr2:uid="{00000000-000D-0000-FFFF-FFFF00000000}"/>
  </bookViews>
  <sheets>
    <sheet name="KickstartData" sheetId="1" r:id="rId1"/>
    <sheet name="PivotState" sheetId="2" r:id="rId2"/>
    <sheet name="Sheet3" sheetId="3" r:id="rId3"/>
    <sheet name="Sheet4" sheetId="4" r:id="rId4"/>
    <sheet name="Bonus" sheetId="5" r:id="rId5"/>
    <sheet name="StatAnalysis" sheetId="6" r:id="rId6"/>
  </sheets>
  <definedNames>
    <definedName name="Average_Donation">KickstartData!$Q$2:$Q$4115</definedName>
    <definedName name="backers_count">KickstartData!$L$2:$L$4115</definedName>
    <definedName name="blurb">KickstartData!$C$2:$C$4115</definedName>
    <definedName name="Category">KickstartData!$R$2:$R$4115</definedName>
    <definedName name="Category_and_Sub_Category">KickstartData!$O$2:$O$4115</definedName>
    <definedName name="country">KickstartData!$G$2:$G$4115</definedName>
    <definedName name="currency">KickstartData!$H$2:$H$4115</definedName>
    <definedName name="Date_Created_Conversion">KickstartData!$T$2:$T$4115</definedName>
    <definedName name="Date_Ended_Conversion">KickstartData!$U$2:$U$4115</definedName>
    <definedName name="deadline">KickstartData!$I$2:$I$4115</definedName>
    <definedName name="goal">KickstartData!$D$2:$D$4115</definedName>
    <definedName name="id">KickstartData!$A$2:$A$4115</definedName>
    <definedName name="launched_at">KickstartData!$J$2:$J$4115</definedName>
    <definedName name="name">KickstartData!$B$2:$B$4115</definedName>
    <definedName name="Percent_Funded">KickstartData!$P$2:$P$4115</definedName>
    <definedName name="pledged">KickstartData!$E$2:$E$4115</definedName>
    <definedName name="spotlight">KickstartData!$N$2:$N$4115</definedName>
    <definedName name="staff_pick">KickstartData!$K$2:$K$4115</definedName>
    <definedName name="Stat01">KickstartData!$L:$M</definedName>
    <definedName name="state">KickstartData!$F$2:$F$4115</definedName>
    <definedName name="Sub_Category">KickstartData!$S$2:$S$4115</definedName>
    <definedName name="SuccesBacker" comment="Number of backers per successful champaign.">StatAnalysis!$E$11:$E$4124</definedName>
    <definedName name="Unsuccessful_Campaigns" comment="Number of backers of not yet successful champaigns.">StatAnalysis!$F$11:$F$4124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6" l="1" a="1"/>
  <c r="E9" i="6" s="1"/>
  <c r="C4124" i="6" l="1" a="1"/>
  <c r="C4123" i="6" a="1"/>
  <c r="C4122" i="6" a="1"/>
  <c r="C4121" i="6" a="1"/>
  <c r="C4120" i="6" a="1"/>
  <c r="C4119" i="6" a="1"/>
  <c r="C4118" i="6" a="1"/>
  <c r="C4117" i="6" a="1"/>
  <c r="C4116" i="6" a="1"/>
  <c r="C4115" i="6" a="1"/>
  <c r="C4114" i="6" a="1"/>
  <c r="C4113" i="6" a="1"/>
  <c r="C4112" i="6" a="1"/>
  <c r="C4111" i="6" a="1"/>
  <c r="C4110" i="6" a="1"/>
  <c r="C4109" i="6" a="1"/>
  <c r="C4108" i="6" a="1"/>
  <c r="C4107" i="6" a="1"/>
  <c r="C4106" i="6" a="1"/>
  <c r="C4105" i="6" a="1"/>
  <c r="C4104" i="6" a="1"/>
  <c r="C4103" i="6" a="1"/>
  <c r="C4102" i="6" a="1"/>
  <c r="C4101" i="6" a="1"/>
  <c r="C4100" i="6" a="1"/>
  <c r="C4099" i="6" a="1"/>
  <c r="C4098" i="6" a="1"/>
  <c r="C4097" i="6" a="1"/>
  <c r="C4096" i="6" a="1"/>
  <c r="C4095" i="6" a="1"/>
  <c r="C4094" i="6" a="1"/>
  <c r="C4093" i="6" a="1"/>
  <c r="C4092" i="6" a="1"/>
  <c r="C4091" i="6" a="1"/>
  <c r="C4090" i="6" a="1"/>
  <c r="C4089" i="6" a="1"/>
  <c r="C4088" i="6" a="1"/>
  <c r="C4087" i="6" a="1"/>
  <c r="C4086" i="6" a="1"/>
  <c r="C4085" i="6" a="1"/>
  <c r="C4084" i="6" a="1"/>
  <c r="C4083" i="6" a="1"/>
  <c r="C4082" i="6" a="1"/>
  <c r="C4081" i="6" a="1"/>
  <c r="C4080" i="6" a="1"/>
  <c r="C4079" i="6" a="1"/>
  <c r="C4078" i="6" a="1"/>
  <c r="C4077" i="6" a="1"/>
  <c r="C4076" i="6" a="1"/>
  <c r="C4075" i="6" a="1"/>
  <c r="C4074" i="6" a="1"/>
  <c r="C4073" i="6" a="1"/>
  <c r="C4072" i="6" a="1"/>
  <c r="C4071" i="6" a="1"/>
  <c r="C4070" i="6" a="1"/>
  <c r="C4069" i="6" a="1"/>
  <c r="C4068" i="6" a="1"/>
  <c r="C4067" i="6" a="1"/>
  <c r="C4066" i="6" a="1"/>
  <c r="C4065" i="6" a="1"/>
  <c r="C4064" i="6" a="1"/>
  <c r="C4063" i="6" a="1"/>
  <c r="C4062" i="6" a="1"/>
  <c r="C4061" i="6" a="1"/>
  <c r="C4060" i="6" a="1"/>
  <c r="C4059" i="6" a="1"/>
  <c r="C4058" i="6" a="1"/>
  <c r="C4057" i="6" a="1"/>
  <c r="C4056" i="6" a="1"/>
  <c r="C4055" i="6" a="1"/>
  <c r="C4054" i="6" a="1"/>
  <c r="C4053" i="6" a="1"/>
  <c r="C4052" i="6" a="1"/>
  <c r="C4051" i="6" a="1"/>
  <c r="C4050" i="6" a="1"/>
  <c r="C4049" i="6" a="1"/>
  <c r="C4048" i="6" a="1"/>
  <c r="C4047" i="6" a="1"/>
  <c r="C4046" i="6" a="1"/>
  <c r="C4045" i="6" a="1"/>
  <c r="C4044" i="6" a="1"/>
  <c r="C4043" i="6" a="1"/>
  <c r="C4042" i="6" a="1"/>
  <c r="C4041" i="6" a="1"/>
  <c r="C4040" i="6" a="1"/>
  <c r="C4039" i="6" a="1"/>
  <c r="C4038" i="6" a="1"/>
  <c r="C4037" i="6" a="1"/>
  <c r="C4036" i="6" a="1"/>
  <c r="C4035" i="6" a="1"/>
  <c r="C4034" i="6" a="1"/>
  <c r="C4033" i="6" a="1"/>
  <c r="C4032" i="6" a="1"/>
  <c r="C4031" i="6" a="1"/>
  <c r="C4030" i="6" a="1"/>
  <c r="C4029" i="6" a="1"/>
  <c r="C4028" i="6" a="1"/>
  <c r="C4027" i="6" a="1"/>
  <c r="C4026" i="6" a="1"/>
  <c r="C4025" i="6" a="1"/>
  <c r="C4024" i="6" a="1"/>
  <c r="C4023" i="6" a="1"/>
  <c r="C4022" i="6" a="1"/>
  <c r="C4021" i="6" a="1"/>
  <c r="C4020" i="6" a="1"/>
  <c r="C4019" i="6" a="1"/>
  <c r="C4018" i="6" a="1"/>
  <c r="C4017" i="6" a="1"/>
  <c r="C4016" i="6" a="1"/>
  <c r="C4015" i="6" a="1"/>
  <c r="C4014" i="6" a="1"/>
  <c r="C4013" i="6" a="1"/>
  <c r="C4012" i="6" a="1"/>
  <c r="C4011" i="6" a="1"/>
  <c r="C4010" i="6" a="1"/>
  <c r="C4009" i="6" a="1"/>
  <c r="C4008" i="6" a="1"/>
  <c r="C4007" i="6" a="1"/>
  <c r="C4006" i="6" a="1"/>
  <c r="C4005" i="6" a="1"/>
  <c r="C4004" i="6" a="1"/>
  <c r="C4003" i="6" a="1"/>
  <c r="C4002" i="6" a="1"/>
  <c r="C4001" i="6" a="1"/>
  <c r="C4000" i="6" a="1"/>
  <c r="C3999" i="6" a="1"/>
  <c r="C3998" i="6" a="1"/>
  <c r="C3997" i="6" a="1"/>
  <c r="C3996" i="6" a="1"/>
  <c r="C3995" i="6" a="1"/>
  <c r="C3994" i="6" a="1"/>
  <c r="C3993" i="6" a="1"/>
  <c r="C3992" i="6" a="1"/>
  <c r="C3991" i="6" a="1"/>
  <c r="C3990" i="6" a="1"/>
  <c r="C3989" i="6" a="1"/>
  <c r="C3988" i="6" a="1"/>
  <c r="C3987" i="6" a="1"/>
  <c r="C3986" i="6" a="1"/>
  <c r="C3985" i="6" a="1"/>
  <c r="C3984" i="6" a="1"/>
  <c r="C3983" i="6" a="1"/>
  <c r="C3982" i="6" a="1"/>
  <c r="C3981" i="6" a="1"/>
  <c r="C3980" i="6" a="1"/>
  <c r="C3979" i="6" a="1"/>
  <c r="C3978" i="6" a="1"/>
  <c r="C3977" i="6" a="1"/>
  <c r="C3976" i="6" a="1"/>
  <c r="C3975" i="6" a="1"/>
  <c r="C3974" i="6" a="1"/>
  <c r="C3973" i="6" a="1"/>
  <c r="C3972" i="6" a="1"/>
  <c r="C3971" i="6" a="1"/>
  <c r="C3970" i="6" a="1"/>
  <c r="C3969" i="6" a="1"/>
  <c r="C3968" i="6" a="1"/>
  <c r="C3967" i="6" a="1"/>
  <c r="C3966" i="6" a="1"/>
  <c r="C3965" i="6" a="1"/>
  <c r="C3964" i="6" a="1"/>
  <c r="C3963" i="6" a="1"/>
  <c r="C3962" i="6" a="1"/>
  <c r="C3961" i="6" a="1"/>
  <c r="C3960" i="6" a="1"/>
  <c r="C3959" i="6" a="1"/>
  <c r="C3958" i="6" a="1"/>
  <c r="C3957" i="6" a="1"/>
  <c r="C3956" i="6" a="1"/>
  <c r="C3955" i="6" a="1"/>
  <c r="C3954" i="6" a="1"/>
  <c r="C3953" i="6" a="1"/>
  <c r="C3952" i="6" a="1"/>
  <c r="C3951" i="6" a="1"/>
  <c r="C3950" i="6" a="1"/>
  <c r="C3949" i="6" a="1"/>
  <c r="C3948" i="6" a="1"/>
  <c r="C3947" i="6" a="1"/>
  <c r="C3946" i="6" a="1"/>
  <c r="C3945" i="6" a="1"/>
  <c r="C3944" i="6" a="1"/>
  <c r="C3943" i="6" a="1"/>
  <c r="C3942" i="6" a="1"/>
  <c r="C3941" i="6" a="1"/>
  <c r="C3940" i="6" a="1"/>
  <c r="C3939" i="6" a="1"/>
  <c r="C3938" i="6" a="1"/>
  <c r="C3937" i="6" a="1"/>
  <c r="C3936" i="6" a="1"/>
  <c r="C3935" i="6" a="1"/>
  <c r="C3934" i="6" a="1"/>
  <c r="C3933" i="6" a="1"/>
  <c r="C3932" i="6" a="1"/>
  <c r="C3931" i="6" a="1"/>
  <c r="C3930" i="6" a="1"/>
  <c r="C3929" i="6" a="1"/>
  <c r="C3928" i="6" a="1"/>
  <c r="C3927" i="6" a="1"/>
  <c r="C3926" i="6" a="1"/>
  <c r="C3925" i="6" a="1"/>
  <c r="C3924" i="6" a="1"/>
  <c r="C3923" i="6" a="1"/>
  <c r="C3922" i="6" a="1"/>
  <c r="C3921" i="6" a="1"/>
  <c r="C3920" i="6" a="1"/>
  <c r="C3919" i="6" a="1"/>
  <c r="C3918" i="6" a="1"/>
  <c r="C3917" i="6" a="1"/>
  <c r="C3916" i="6" a="1"/>
  <c r="C3915" i="6" a="1"/>
  <c r="C3914" i="6" a="1"/>
  <c r="C3913" i="6" a="1"/>
  <c r="C3912" i="6" a="1"/>
  <c r="C3911" i="6" a="1"/>
  <c r="C3910" i="6" a="1"/>
  <c r="C3909" i="6" a="1"/>
  <c r="C3908" i="6" a="1"/>
  <c r="C3907" i="6" a="1"/>
  <c r="C3906" i="6" a="1"/>
  <c r="C3905" i="6" a="1"/>
  <c r="C3904" i="6" a="1"/>
  <c r="C3903" i="6" a="1"/>
  <c r="C3902" i="6" a="1"/>
  <c r="C3901" i="6" a="1"/>
  <c r="C3900" i="6" a="1"/>
  <c r="C3899" i="6" a="1"/>
  <c r="C3898" i="6" a="1"/>
  <c r="C3897" i="6" a="1"/>
  <c r="C3896" i="6" a="1"/>
  <c r="C3895" i="6" a="1"/>
  <c r="C3894" i="6" a="1"/>
  <c r="C3893" i="6" a="1"/>
  <c r="C3892" i="6" a="1"/>
  <c r="C3891" i="6" a="1"/>
  <c r="C3890" i="6" a="1"/>
  <c r="C3889" i="6" a="1"/>
  <c r="C3888" i="6" a="1"/>
  <c r="C3887" i="6" a="1"/>
  <c r="C3886" i="6" a="1"/>
  <c r="C3885" i="6" a="1"/>
  <c r="C3884" i="6" a="1"/>
  <c r="C3883" i="6" a="1"/>
  <c r="C3882" i="6" a="1"/>
  <c r="C3881" i="6" a="1"/>
  <c r="C3880" i="6" a="1"/>
  <c r="C3879" i="6" a="1"/>
  <c r="C3878" i="6" a="1"/>
  <c r="C3877" i="6" a="1"/>
  <c r="C3876" i="6" a="1"/>
  <c r="C3875" i="6" a="1"/>
  <c r="C3874" i="6" a="1"/>
  <c r="C3873" i="6" a="1"/>
  <c r="C3872" i="6" a="1"/>
  <c r="C3871" i="6" a="1"/>
  <c r="C3870" i="6" a="1"/>
  <c r="C3869" i="6" a="1"/>
  <c r="C3868" i="6" a="1"/>
  <c r="C3867" i="6" a="1"/>
  <c r="C3866" i="6" a="1"/>
  <c r="C3865" i="6" a="1"/>
  <c r="C3864" i="6" a="1"/>
  <c r="C3863" i="6" a="1"/>
  <c r="C3862" i="6" a="1"/>
  <c r="C3861" i="6" a="1"/>
  <c r="C3860" i="6" a="1"/>
  <c r="C3859" i="6" a="1"/>
  <c r="C3858" i="6" a="1"/>
  <c r="C3857" i="6" a="1"/>
  <c r="C3856" i="6" a="1"/>
  <c r="C3855" i="6" a="1"/>
  <c r="C3854" i="6" a="1"/>
  <c r="C3853" i="6" a="1"/>
  <c r="C3852" i="6" a="1"/>
  <c r="C3851" i="6" a="1"/>
  <c r="C3850" i="6" a="1"/>
  <c r="C3849" i="6" a="1"/>
  <c r="C3848" i="6" a="1"/>
  <c r="C3847" i="6" a="1"/>
  <c r="C3846" i="6" a="1"/>
  <c r="C3845" i="6" a="1"/>
  <c r="C3844" i="6" a="1"/>
  <c r="C3843" i="6" a="1"/>
  <c r="C3842" i="6" a="1"/>
  <c r="C3841" i="6" a="1"/>
  <c r="C3840" i="6" a="1"/>
  <c r="C3839" i="6" a="1"/>
  <c r="C3838" i="6" a="1"/>
  <c r="C3837" i="6" a="1"/>
  <c r="C3836" i="6" a="1"/>
  <c r="C3835" i="6" a="1"/>
  <c r="C3834" i="6" a="1"/>
  <c r="C3833" i="6" a="1"/>
  <c r="C3832" i="6" a="1"/>
  <c r="C3831" i="6" a="1"/>
  <c r="C3830" i="6" a="1"/>
  <c r="C3829" i="6" a="1"/>
  <c r="C3828" i="6" a="1"/>
  <c r="C3827" i="6" a="1"/>
  <c r="C3826" i="6" a="1"/>
  <c r="C3825" i="6" a="1"/>
  <c r="C3824" i="6" a="1"/>
  <c r="C3823" i="6" a="1"/>
  <c r="C3822" i="6" a="1"/>
  <c r="C3821" i="6" a="1"/>
  <c r="C3820" i="6" a="1"/>
  <c r="C3819" i="6" a="1"/>
  <c r="C3818" i="6" a="1"/>
  <c r="C3817" i="6" a="1"/>
  <c r="C3816" i="6" a="1"/>
  <c r="C3815" i="6" a="1"/>
  <c r="C3814" i="6" a="1"/>
  <c r="C3813" i="6" a="1"/>
  <c r="C3812" i="6" a="1"/>
  <c r="C3811" i="6" a="1"/>
  <c r="C3810" i="6" a="1"/>
  <c r="C3809" i="6" a="1"/>
  <c r="C3808" i="6" a="1"/>
  <c r="C3807" i="6" a="1"/>
  <c r="C3806" i="6" a="1"/>
  <c r="C3805" i="6" a="1"/>
  <c r="C3804" i="6" a="1"/>
  <c r="C3803" i="6" a="1"/>
  <c r="C3802" i="6" a="1"/>
  <c r="C3801" i="6" a="1"/>
  <c r="C3800" i="6" a="1"/>
  <c r="C3799" i="6" a="1"/>
  <c r="C3798" i="6" a="1"/>
  <c r="C3797" i="6" a="1"/>
  <c r="C3796" i="6" a="1"/>
  <c r="C3795" i="6" a="1"/>
  <c r="C3794" i="6" a="1"/>
  <c r="C3793" i="6" a="1"/>
  <c r="C3792" i="6" a="1"/>
  <c r="C3791" i="6" a="1"/>
  <c r="C3790" i="6" a="1"/>
  <c r="C3789" i="6" a="1"/>
  <c r="C3788" i="6" a="1"/>
  <c r="C3787" i="6" a="1"/>
  <c r="C3786" i="6" a="1"/>
  <c r="C3785" i="6" a="1"/>
  <c r="C3784" i="6" a="1"/>
  <c r="C3783" i="6" a="1"/>
  <c r="C3782" i="6" a="1"/>
  <c r="C3781" i="6" a="1"/>
  <c r="C3780" i="6" a="1"/>
  <c r="C3779" i="6" a="1"/>
  <c r="C3778" i="6" a="1"/>
  <c r="C3777" i="6" a="1"/>
  <c r="C3776" i="6" a="1"/>
  <c r="C3775" i="6" a="1"/>
  <c r="C3774" i="6" a="1"/>
  <c r="C3773" i="6" a="1"/>
  <c r="C3772" i="6" a="1"/>
  <c r="C3771" i="6" a="1"/>
  <c r="C3770" i="6" a="1"/>
  <c r="C3769" i="6" a="1"/>
  <c r="C3768" i="6" a="1"/>
  <c r="C3767" i="6" a="1"/>
  <c r="C3766" i="6" a="1"/>
  <c r="C3765" i="6" a="1"/>
  <c r="C3764" i="6" a="1"/>
  <c r="C3763" i="6" a="1"/>
  <c r="C3762" i="6" a="1"/>
  <c r="C3761" i="6" a="1"/>
  <c r="C3760" i="6" a="1"/>
  <c r="C3759" i="6" a="1"/>
  <c r="C3758" i="6" a="1"/>
  <c r="C3757" i="6" a="1"/>
  <c r="C3756" i="6" a="1"/>
  <c r="C3755" i="6" a="1"/>
  <c r="C3754" i="6" a="1"/>
  <c r="C3753" i="6" a="1"/>
  <c r="C3752" i="6" a="1"/>
  <c r="C3751" i="6" a="1"/>
  <c r="C3750" i="6" a="1"/>
  <c r="C3749" i="6" a="1"/>
  <c r="C3748" i="6" a="1"/>
  <c r="C3747" i="6" a="1"/>
  <c r="C3746" i="6" a="1"/>
  <c r="C3745" i="6" a="1"/>
  <c r="C3744" i="6" a="1"/>
  <c r="C3743" i="6" a="1"/>
  <c r="C3742" i="6" a="1"/>
  <c r="C3741" i="6" a="1"/>
  <c r="C3740" i="6" a="1"/>
  <c r="C3739" i="6" a="1"/>
  <c r="C3738" i="6" a="1"/>
  <c r="C3737" i="6" a="1"/>
  <c r="C3736" i="6" a="1"/>
  <c r="C3735" i="6" a="1"/>
  <c r="C3734" i="6" a="1"/>
  <c r="C3733" i="6" a="1"/>
  <c r="C3732" i="6" a="1"/>
  <c r="C3731" i="6" a="1"/>
  <c r="C3730" i="6" a="1"/>
  <c r="C3729" i="6" a="1"/>
  <c r="C3728" i="6" a="1"/>
  <c r="C3727" i="6" a="1"/>
  <c r="C3726" i="6" a="1"/>
  <c r="C3725" i="6" a="1"/>
  <c r="C3724" i="6" a="1"/>
  <c r="C3723" i="6" a="1"/>
  <c r="C3722" i="6" a="1"/>
  <c r="C3721" i="6" a="1"/>
  <c r="C3720" i="6" a="1"/>
  <c r="C3719" i="6" a="1"/>
  <c r="C3718" i="6" a="1"/>
  <c r="C3717" i="6" a="1"/>
  <c r="C3716" i="6" a="1"/>
  <c r="C3715" i="6" a="1"/>
  <c r="C3714" i="6" a="1"/>
  <c r="C3713" i="6" a="1"/>
  <c r="C3712" i="6" a="1"/>
  <c r="C3711" i="6" a="1"/>
  <c r="C3710" i="6" a="1"/>
  <c r="C3709" i="6" a="1"/>
  <c r="C3708" i="6" a="1"/>
  <c r="C3707" i="6" a="1"/>
  <c r="C3706" i="6" a="1"/>
  <c r="C3705" i="6" a="1"/>
  <c r="C3704" i="6" a="1"/>
  <c r="C3703" i="6" a="1"/>
  <c r="C3702" i="6" a="1"/>
  <c r="C3701" i="6" a="1"/>
  <c r="C3700" i="6" a="1"/>
  <c r="C3699" i="6" a="1"/>
  <c r="C3698" i="6" a="1"/>
  <c r="C3697" i="6" a="1"/>
  <c r="C3696" i="6" a="1"/>
  <c r="C3695" i="6" a="1"/>
  <c r="C3694" i="6" a="1"/>
  <c r="C3693" i="6" a="1"/>
  <c r="C3692" i="6" a="1"/>
  <c r="C3691" i="6" a="1"/>
  <c r="C3690" i="6" a="1"/>
  <c r="C3689" i="6" a="1"/>
  <c r="C3688" i="6" a="1"/>
  <c r="C3687" i="6" a="1"/>
  <c r="C3686" i="6" a="1"/>
  <c r="C3685" i="6" a="1"/>
  <c r="C3684" i="6" a="1"/>
  <c r="C3683" i="6" a="1"/>
  <c r="C3682" i="6" a="1"/>
  <c r="C3681" i="6" a="1"/>
  <c r="C3680" i="6" a="1"/>
  <c r="C3679" i="6" a="1"/>
  <c r="C3678" i="6" a="1"/>
  <c r="C3677" i="6" a="1"/>
  <c r="C3676" i="6" a="1"/>
  <c r="C3675" i="6" a="1"/>
  <c r="C3674" i="6" a="1"/>
  <c r="C3673" i="6" a="1"/>
  <c r="C3672" i="6" a="1"/>
  <c r="C3671" i="6" a="1"/>
  <c r="C3670" i="6" a="1"/>
  <c r="C3669" i="6" a="1"/>
  <c r="C3668" i="6" a="1"/>
  <c r="C3667" i="6" a="1"/>
  <c r="C3666" i="6" a="1"/>
  <c r="C3665" i="6" a="1"/>
  <c r="C3664" i="6" a="1"/>
  <c r="C3663" i="6" a="1"/>
  <c r="C3662" i="6" a="1"/>
  <c r="C3661" i="6" a="1"/>
  <c r="C3660" i="6" a="1"/>
  <c r="C3659" i="6" a="1"/>
  <c r="C3658" i="6" a="1"/>
  <c r="C3657" i="6" a="1"/>
  <c r="C3656" i="6" a="1"/>
  <c r="C3655" i="6" a="1"/>
  <c r="C3654" i="6" a="1"/>
  <c r="C3653" i="6" a="1"/>
  <c r="C3652" i="6" a="1"/>
  <c r="C3651" i="6" a="1"/>
  <c r="C3650" i="6" a="1"/>
  <c r="C3649" i="6" a="1"/>
  <c r="C3648" i="6" a="1"/>
  <c r="C3647" i="6" a="1"/>
  <c r="C3646" i="6" a="1"/>
  <c r="C3645" i="6" a="1"/>
  <c r="C3644" i="6" a="1"/>
  <c r="C3643" i="6" a="1"/>
  <c r="C3642" i="6" a="1"/>
  <c r="C3641" i="6" a="1"/>
  <c r="C3640" i="6" a="1"/>
  <c r="C3639" i="6" a="1"/>
  <c r="C3638" i="6" a="1"/>
  <c r="C3637" i="6" a="1"/>
  <c r="C3636" i="6" a="1"/>
  <c r="C3635" i="6" a="1"/>
  <c r="C3634" i="6" a="1"/>
  <c r="C3633" i="6" a="1"/>
  <c r="C3632" i="6" a="1"/>
  <c r="C3631" i="6" a="1"/>
  <c r="C3630" i="6" a="1"/>
  <c r="C3629" i="6" a="1"/>
  <c r="C3628" i="6" a="1"/>
  <c r="C3627" i="6" a="1"/>
  <c r="C3626" i="6" a="1"/>
  <c r="C3625" i="6" a="1"/>
  <c r="C3624" i="6" a="1"/>
  <c r="C3623" i="6" a="1"/>
  <c r="C3622" i="6" a="1"/>
  <c r="C3621" i="6" a="1"/>
  <c r="C3620" i="6" a="1"/>
  <c r="C3619" i="6" a="1"/>
  <c r="C3618" i="6" a="1"/>
  <c r="C3617" i="6" a="1"/>
  <c r="C3616" i="6" a="1"/>
  <c r="C3615" i="6" a="1"/>
  <c r="C3614" i="6" a="1"/>
  <c r="C3613" i="6" a="1"/>
  <c r="C3612" i="6" a="1"/>
  <c r="C3611" i="6" a="1"/>
  <c r="C3610" i="6" a="1"/>
  <c r="C3609" i="6" a="1"/>
  <c r="C3608" i="6" a="1"/>
  <c r="C3607" i="6" a="1"/>
  <c r="C3606" i="6" a="1"/>
  <c r="C3605" i="6" a="1"/>
  <c r="C3604" i="6" a="1"/>
  <c r="C3603" i="6" a="1"/>
  <c r="C3602" i="6" a="1"/>
  <c r="C3601" i="6" a="1"/>
  <c r="C3600" i="6" a="1"/>
  <c r="C3599" i="6" a="1"/>
  <c r="C3598" i="6" a="1"/>
  <c r="C3597" i="6" a="1"/>
  <c r="C3596" i="6" a="1"/>
  <c r="C3595" i="6" a="1"/>
  <c r="C3594" i="6" a="1"/>
  <c r="C3593" i="6" a="1"/>
  <c r="C3592" i="6" a="1"/>
  <c r="C3591" i="6" a="1"/>
  <c r="C3590" i="6" a="1"/>
  <c r="C3589" i="6" a="1"/>
  <c r="C3588" i="6" a="1"/>
  <c r="C3587" i="6" a="1"/>
  <c r="C3586" i="6" a="1"/>
  <c r="C3585" i="6" a="1"/>
  <c r="C3584" i="6" a="1"/>
  <c r="C3583" i="6" a="1"/>
  <c r="C3582" i="6" a="1"/>
  <c r="C3581" i="6" a="1"/>
  <c r="C3580" i="6" a="1"/>
  <c r="C3579" i="6" a="1"/>
  <c r="C3578" i="6" a="1"/>
  <c r="C3577" i="6" a="1"/>
  <c r="C3576" i="6" a="1"/>
  <c r="C3575" i="6" a="1"/>
  <c r="C3574" i="6" a="1"/>
  <c r="C3573" i="6" a="1"/>
  <c r="C3572" i="6" a="1"/>
  <c r="C3571" i="6" a="1"/>
  <c r="C3570" i="6" a="1"/>
  <c r="C3569" i="6" a="1"/>
  <c r="C3568" i="6" a="1"/>
  <c r="C3567" i="6" a="1"/>
  <c r="C3566" i="6" a="1"/>
  <c r="C3565" i="6" a="1"/>
  <c r="C3564" i="6" a="1"/>
  <c r="C3563" i="6" a="1"/>
  <c r="C3562" i="6" a="1"/>
  <c r="C3561" i="6" a="1"/>
  <c r="C3560" i="6" a="1"/>
  <c r="C3559" i="6" a="1"/>
  <c r="C3558" i="6" a="1"/>
  <c r="C3557" i="6" a="1"/>
  <c r="C3556" i="6" a="1"/>
  <c r="C3555" i="6" a="1"/>
  <c r="C3554" i="6" a="1"/>
  <c r="C3553" i="6" a="1"/>
  <c r="C3552" i="6" a="1"/>
  <c r="C3551" i="6" a="1"/>
  <c r="C3550" i="6" a="1"/>
  <c r="C3549" i="6" a="1"/>
  <c r="C3548" i="6" a="1"/>
  <c r="C3547" i="6" a="1"/>
  <c r="C3546" i="6" a="1"/>
  <c r="C3545" i="6" a="1"/>
  <c r="C3544" i="6" a="1"/>
  <c r="C3543" i="6" a="1"/>
  <c r="C3542" i="6" a="1"/>
  <c r="C3541" i="6" a="1"/>
  <c r="C3540" i="6" a="1"/>
  <c r="C3539" i="6" a="1"/>
  <c r="C3538" i="6" a="1"/>
  <c r="C3537" i="6" a="1"/>
  <c r="C3536" i="6" a="1"/>
  <c r="C3535" i="6" a="1"/>
  <c r="C3534" i="6" a="1"/>
  <c r="C3533" i="6" a="1"/>
  <c r="C3532" i="6" a="1"/>
  <c r="C3531" i="6" a="1"/>
  <c r="C3530" i="6" a="1"/>
  <c r="C3529" i="6" a="1"/>
  <c r="C3528" i="6" a="1"/>
  <c r="C3527" i="6" a="1"/>
  <c r="C3526" i="6" a="1"/>
  <c r="C3525" i="6" a="1"/>
  <c r="C3524" i="6" a="1"/>
  <c r="C3523" i="6" a="1"/>
  <c r="C3522" i="6" a="1"/>
  <c r="C3521" i="6" a="1"/>
  <c r="C3520" i="6" a="1"/>
  <c r="C3519" i="6" a="1"/>
  <c r="C3518" i="6" a="1"/>
  <c r="C3517" i="6" a="1"/>
  <c r="C3516" i="6" a="1"/>
  <c r="C3515" i="6" a="1"/>
  <c r="C3514" i="6" a="1"/>
  <c r="C3513" i="6" a="1"/>
  <c r="C3512" i="6" a="1"/>
  <c r="C3511" i="6" a="1"/>
  <c r="C3510" i="6" a="1"/>
  <c r="C3509" i="6" a="1"/>
  <c r="C3508" i="6" a="1"/>
  <c r="C3507" i="6" a="1"/>
  <c r="C3506" i="6" a="1"/>
  <c r="C3505" i="6" a="1"/>
  <c r="C3504" i="6" a="1"/>
  <c r="C3503" i="6" a="1"/>
  <c r="C3502" i="6" a="1"/>
  <c r="C3501" i="6" a="1"/>
  <c r="C3500" i="6" a="1"/>
  <c r="C3499" i="6" a="1"/>
  <c r="C3498" i="6" a="1"/>
  <c r="C3497" i="6" a="1"/>
  <c r="C3496" i="6" a="1"/>
  <c r="C3495" i="6" a="1"/>
  <c r="C3494" i="6" a="1"/>
  <c r="C3493" i="6" a="1"/>
  <c r="C3492" i="6" a="1"/>
  <c r="C3491" i="6" a="1"/>
  <c r="C3490" i="6" a="1"/>
  <c r="C3489" i="6" a="1"/>
  <c r="C3488" i="6" a="1"/>
  <c r="C3487" i="6" a="1"/>
  <c r="C3486" i="6" a="1"/>
  <c r="C3485" i="6" a="1"/>
  <c r="C3484" i="6" a="1"/>
  <c r="C3483" i="6" a="1"/>
  <c r="C3482" i="6" a="1"/>
  <c r="C3481" i="6" a="1"/>
  <c r="C3480" i="6" a="1"/>
  <c r="C3479" i="6" a="1"/>
  <c r="C3478" i="6" a="1"/>
  <c r="C3477" i="6" a="1"/>
  <c r="C3476" i="6" a="1"/>
  <c r="C3475" i="6" a="1"/>
  <c r="C3474" i="6" a="1"/>
  <c r="C3473" i="6" a="1"/>
  <c r="C3472" i="6" a="1"/>
  <c r="C3471" i="6" a="1"/>
  <c r="C3470" i="6" a="1"/>
  <c r="C3469" i="6" a="1"/>
  <c r="C3468" i="6" a="1"/>
  <c r="C3467" i="6" a="1"/>
  <c r="C3466" i="6" a="1"/>
  <c r="C3465" i="6" a="1"/>
  <c r="C3464" i="6" a="1"/>
  <c r="C3463" i="6" a="1"/>
  <c r="C3462" i="6" a="1"/>
  <c r="C3461" i="6" a="1"/>
  <c r="C3460" i="6" a="1"/>
  <c r="C3459" i="6" a="1"/>
  <c r="C3458" i="6" a="1"/>
  <c r="C3457" i="6" a="1"/>
  <c r="C3456" i="6" a="1"/>
  <c r="C3455" i="6" a="1"/>
  <c r="C3454" i="6" a="1"/>
  <c r="C3453" i="6" a="1"/>
  <c r="C3452" i="6" a="1"/>
  <c r="C3451" i="6" a="1"/>
  <c r="C3450" i="6" a="1"/>
  <c r="C3449" i="6" a="1"/>
  <c r="C3448" i="6" a="1"/>
  <c r="C3447" i="6" a="1"/>
  <c r="C3446" i="6" a="1"/>
  <c r="C3445" i="6" a="1"/>
  <c r="C3444" i="6" a="1"/>
  <c r="C3443" i="6" a="1"/>
  <c r="C3442" i="6" a="1"/>
  <c r="C3441" i="6" a="1"/>
  <c r="C3440" i="6" a="1"/>
  <c r="C3439" i="6" a="1"/>
  <c r="C3438" i="6" a="1"/>
  <c r="C3437" i="6" a="1"/>
  <c r="C3436" i="6" a="1"/>
  <c r="C3435" i="6" a="1"/>
  <c r="C3434" i="6" a="1"/>
  <c r="C3433" i="6" a="1"/>
  <c r="C3432" i="6" a="1"/>
  <c r="C3431" i="6" a="1"/>
  <c r="C3430" i="6" a="1"/>
  <c r="C3429" i="6" a="1"/>
  <c r="C3428" i="6" a="1"/>
  <c r="C3427" i="6" a="1"/>
  <c r="C3426" i="6" a="1"/>
  <c r="C3425" i="6" a="1"/>
  <c r="C3424" i="6" a="1"/>
  <c r="C3423" i="6" a="1"/>
  <c r="C3422" i="6" a="1"/>
  <c r="C3421" i="6" a="1"/>
  <c r="C3420" i="6" a="1"/>
  <c r="C3419" i="6" a="1"/>
  <c r="C3418" i="6" a="1"/>
  <c r="C3417" i="6" a="1"/>
  <c r="C3416" i="6" a="1"/>
  <c r="C3415" i="6" a="1"/>
  <c r="C3414" i="6" a="1"/>
  <c r="C3413" i="6" a="1"/>
  <c r="C3412" i="6" a="1"/>
  <c r="C3411" i="6" a="1"/>
  <c r="C3410" i="6" a="1"/>
  <c r="C3409" i="6" a="1"/>
  <c r="C3408" i="6" a="1"/>
  <c r="C3407" i="6" a="1"/>
  <c r="C3406" i="6" a="1"/>
  <c r="C3405" i="6" a="1"/>
  <c r="C3404" i="6" a="1"/>
  <c r="C3403" i="6" a="1"/>
  <c r="C3402" i="6" a="1"/>
  <c r="C3401" i="6" a="1"/>
  <c r="C3400" i="6" a="1"/>
  <c r="C3399" i="6" a="1"/>
  <c r="C3398" i="6" a="1"/>
  <c r="C3397" i="6" a="1"/>
  <c r="C3396" i="6" a="1"/>
  <c r="C3395" i="6" a="1"/>
  <c r="C3394" i="6" a="1"/>
  <c r="C3393" i="6" a="1"/>
  <c r="C3392" i="6" a="1"/>
  <c r="C3391" i="6" a="1"/>
  <c r="C3390" i="6" a="1"/>
  <c r="C3389" i="6" a="1"/>
  <c r="C3388" i="6" a="1"/>
  <c r="C3387" i="6" a="1"/>
  <c r="C3386" i="6" a="1"/>
  <c r="C3385" i="6" a="1"/>
  <c r="C3384" i="6" a="1"/>
  <c r="C3383" i="6" a="1"/>
  <c r="C3382" i="6" a="1"/>
  <c r="C3381" i="6" a="1"/>
  <c r="C3380" i="6" a="1"/>
  <c r="C3379" i="6" a="1"/>
  <c r="C3378" i="6" a="1"/>
  <c r="C3377" i="6" a="1"/>
  <c r="C3376" i="6" a="1"/>
  <c r="C3375" i="6" a="1"/>
  <c r="C3374" i="6" a="1"/>
  <c r="C3373" i="6" a="1"/>
  <c r="C3372" i="6" a="1"/>
  <c r="C3371" i="6" a="1"/>
  <c r="C3370" i="6" a="1"/>
  <c r="C3369" i="6" a="1"/>
  <c r="C3368" i="6" a="1"/>
  <c r="C3367" i="6" a="1"/>
  <c r="C3366" i="6" a="1"/>
  <c r="C3365" i="6" a="1"/>
  <c r="C3364" i="6" a="1"/>
  <c r="C3363" i="6" a="1"/>
  <c r="C3362" i="6" a="1"/>
  <c r="C3361" i="6" a="1"/>
  <c r="C3360" i="6" a="1"/>
  <c r="C3359" i="6" a="1"/>
  <c r="C3358" i="6" a="1"/>
  <c r="C3357" i="6" a="1"/>
  <c r="C3356" i="6" a="1"/>
  <c r="C3355" i="6" a="1"/>
  <c r="C3354" i="6" a="1"/>
  <c r="C3353" i="6" a="1"/>
  <c r="C3352" i="6" a="1"/>
  <c r="C3351" i="6" a="1"/>
  <c r="C3350" i="6" a="1"/>
  <c r="C3349" i="6" a="1"/>
  <c r="C3348" i="6" a="1"/>
  <c r="C3347" i="6" a="1"/>
  <c r="C3346" i="6" a="1"/>
  <c r="C3345" i="6" a="1"/>
  <c r="C3344" i="6" a="1"/>
  <c r="C3343" i="6" a="1"/>
  <c r="C3342" i="6" a="1"/>
  <c r="C3341" i="6" a="1"/>
  <c r="C3340" i="6" a="1"/>
  <c r="C3339" i="6" a="1"/>
  <c r="C3338" i="6" a="1"/>
  <c r="C3337" i="6" a="1"/>
  <c r="C3336" i="6" a="1"/>
  <c r="C3335" i="6" a="1"/>
  <c r="C3334" i="6" a="1"/>
  <c r="C3333" i="6" a="1"/>
  <c r="C3332" i="6" a="1"/>
  <c r="C3331" i="6" a="1"/>
  <c r="C3330" i="6" a="1"/>
  <c r="C3329" i="6" a="1"/>
  <c r="C3328" i="6" a="1"/>
  <c r="C3327" i="6" a="1"/>
  <c r="C3326" i="6" a="1"/>
  <c r="C3325" i="6" a="1"/>
  <c r="C3324" i="6" a="1"/>
  <c r="C3323" i="6" a="1"/>
  <c r="C3322" i="6" a="1"/>
  <c r="C3321" i="6" a="1"/>
  <c r="C3320" i="6" a="1"/>
  <c r="C3319" i="6" a="1"/>
  <c r="C3318" i="6" a="1"/>
  <c r="C3317" i="6" a="1"/>
  <c r="C3316" i="6" a="1"/>
  <c r="C3315" i="6" a="1"/>
  <c r="C3314" i="6" a="1"/>
  <c r="C3313" i="6" a="1"/>
  <c r="C3312" i="6" a="1"/>
  <c r="C3311" i="6" a="1"/>
  <c r="C3310" i="6" a="1"/>
  <c r="C3309" i="6" a="1"/>
  <c r="C3308" i="6" a="1"/>
  <c r="C3307" i="6" a="1"/>
  <c r="C3306" i="6" a="1"/>
  <c r="C3305" i="6" a="1"/>
  <c r="C3304" i="6" a="1"/>
  <c r="C3303" i="6" a="1"/>
  <c r="C3302" i="6" a="1"/>
  <c r="C3301" i="6" a="1"/>
  <c r="C3300" i="6" a="1"/>
  <c r="C3299" i="6" a="1"/>
  <c r="C3298" i="6" a="1"/>
  <c r="C3297" i="6" a="1"/>
  <c r="C3296" i="6" a="1"/>
  <c r="C3295" i="6" a="1"/>
  <c r="C3294" i="6" a="1"/>
  <c r="C3293" i="6" a="1"/>
  <c r="C3292" i="6" a="1"/>
  <c r="C3291" i="6" a="1"/>
  <c r="C3290" i="6" a="1"/>
  <c r="C3289" i="6" a="1"/>
  <c r="C3288" i="6" a="1"/>
  <c r="C3287" i="6" a="1"/>
  <c r="C3286" i="6" a="1"/>
  <c r="C3285" i="6" a="1"/>
  <c r="C3284" i="6" a="1"/>
  <c r="C3283" i="6" a="1"/>
  <c r="C3282" i="6" a="1"/>
  <c r="C3281" i="6" a="1"/>
  <c r="C3280" i="6" a="1"/>
  <c r="C3279" i="6" a="1"/>
  <c r="C3278" i="6" a="1"/>
  <c r="C3277" i="6" a="1"/>
  <c r="C3276" i="6" a="1"/>
  <c r="C3275" i="6" a="1"/>
  <c r="C3274" i="6" a="1"/>
  <c r="C3273" i="6" a="1"/>
  <c r="C3272" i="6" a="1"/>
  <c r="C3271" i="6" a="1"/>
  <c r="C3270" i="6" a="1"/>
  <c r="C3269" i="6" a="1"/>
  <c r="C3268" i="6" a="1"/>
  <c r="C3267" i="6" a="1"/>
  <c r="C3266" i="6" a="1"/>
  <c r="C3265" i="6" a="1"/>
  <c r="C3264" i="6" a="1"/>
  <c r="C3263" i="6" a="1"/>
  <c r="C3262" i="6" a="1"/>
  <c r="C3261" i="6" a="1"/>
  <c r="C3260" i="6" a="1"/>
  <c r="C3259" i="6" a="1"/>
  <c r="C3258" i="6" a="1"/>
  <c r="C3257" i="6" a="1"/>
  <c r="C3256" i="6" a="1"/>
  <c r="C3255" i="6" a="1"/>
  <c r="C3254" i="6" a="1"/>
  <c r="C3253" i="6" a="1"/>
  <c r="C3252" i="6" a="1"/>
  <c r="C3251" i="6" a="1"/>
  <c r="C3250" i="6" a="1"/>
  <c r="C3249" i="6" a="1"/>
  <c r="C3248" i="6" a="1"/>
  <c r="C3247" i="6" a="1"/>
  <c r="C3246" i="6" a="1"/>
  <c r="C3245" i="6" a="1"/>
  <c r="C3244" i="6" a="1"/>
  <c r="C3243" i="6" a="1"/>
  <c r="C3242" i="6" a="1"/>
  <c r="C3241" i="6" a="1"/>
  <c r="C3240" i="6" a="1"/>
  <c r="C3239" i="6" a="1"/>
  <c r="C3238" i="6" a="1"/>
  <c r="C3237" i="6" a="1"/>
  <c r="C3236" i="6" a="1"/>
  <c r="C3235" i="6" a="1"/>
  <c r="C3234" i="6" a="1"/>
  <c r="C3233" i="6" a="1"/>
  <c r="C3232" i="6" a="1"/>
  <c r="C3231" i="6" a="1"/>
  <c r="C3230" i="6" a="1"/>
  <c r="C3229" i="6" a="1"/>
  <c r="C3228" i="6" a="1"/>
  <c r="C3227" i="6" a="1"/>
  <c r="C3226" i="6" a="1"/>
  <c r="C3225" i="6" a="1"/>
  <c r="C3224" i="6" a="1"/>
  <c r="C3223" i="6" a="1"/>
  <c r="C3222" i="6" a="1"/>
  <c r="C3221" i="6" a="1"/>
  <c r="C3220" i="6" a="1"/>
  <c r="C3219" i="6" a="1"/>
  <c r="C3218" i="6" a="1"/>
  <c r="C3217" i="6" a="1"/>
  <c r="C3216" i="6" a="1"/>
  <c r="C3215" i="6" a="1"/>
  <c r="C3214" i="6" a="1"/>
  <c r="C3213" i="6" a="1"/>
  <c r="C3212" i="6" a="1"/>
  <c r="C3211" i="6" a="1"/>
  <c r="C3210" i="6" a="1"/>
  <c r="C3209" i="6" a="1"/>
  <c r="C3208" i="6" a="1"/>
  <c r="C3207" i="6" a="1"/>
  <c r="C3206" i="6" a="1"/>
  <c r="C3205" i="6" a="1"/>
  <c r="C3204" i="6" a="1"/>
  <c r="C3203" i="6" a="1"/>
  <c r="C3202" i="6" a="1"/>
  <c r="C3201" i="6" a="1"/>
  <c r="C3200" i="6" a="1"/>
  <c r="C3199" i="6" a="1"/>
  <c r="C3198" i="6" a="1"/>
  <c r="C3197" i="6" a="1"/>
  <c r="C3196" i="6" a="1"/>
  <c r="C3195" i="6" a="1"/>
  <c r="C3194" i="6" a="1"/>
  <c r="C3193" i="6" a="1"/>
  <c r="C3192" i="6" a="1"/>
  <c r="C3191" i="6" a="1"/>
  <c r="C3190" i="6" a="1"/>
  <c r="C3189" i="6" a="1"/>
  <c r="C3188" i="6" a="1"/>
  <c r="C3187" i="6" a="1"/>
  <c r="C3186" i="6" a="1"/>
  <c r="C3185" i="6" a="1"/>
  <c r="C3184" i="6" a="1"/>
  <c r="C3183" i="6" a="1"/>
  <c r="C3182" i="6" a="1"/>
  <c r="C3181" i="6" a="1"/>
  <c r="C3180" i="6" a="1"/>
  <c r="C3179" i="6" a="1"/>
  <c r="C3178" i="6" a="1"/>
  <c r="C3177" i="6" a="1"/>
  <c r="C3176" i="6" a="1"/>
  <c r="C3175" i="6" a="1"/>
  <c r="C3174" i="6" a="1"/>
  <c r="C3173" i="6" a="1"/>
  <c r="C3172" i="6" a="1"/>
  <c r="C3171" i="6" a="1"/>
  <c r="C3170" i="6" a="1"/>
  <c r="C3169" i="6" a="1"/>
  <c r="C3168" i="6" a="1"/>
  <c r="C3167" i="6" a="1"/>
  <c r="C3166" i="6" a="1"/>
  <c r="C3165" i="6" a="1"/>
  <c r="C3164" i="6" a="1"/>
  <c r="C3163" i="6" a="1"/>
  <c r="C3162" i="6" a="1"/>
  <c r="C3161" i="6" a="1"/>
  <c r="C3160" i="6" a="1"/>
  <c r="C3159" i="6" a="1"/>
  <c r="C3158" i="6" a="1"/>
  <c r="C3157" i="6" a="1"/>
  <c r="C3156" i="6" a="1"/>
  <c r="C3155" i="6" a="1"/>
  <c r="C3154" i="6" a="1"/>
  <c r="C3153" i="6" a="1"/>
  <c r="C3152" i="6" a="1"/>
  <c r="C3151" i="6" a="1"/>
  <c r="C3150" i="6" a="1"/>
  <c r="C3149" i="6" a="1"/>
  <c r="C3148" i="6" a="1"/>
  <c r="C3147" i="6" a="1"/>
  <c r="C3146" i="6" a="1"/>
  <c r="C3145" i="6" a="1"/>
  <c r="C3144" i="6" a="1"/>
  <c r="C3143" i="6" a="1"/>
  <c r="C3142" i="6" a="1"/>
  <c r="C3141" i="6" a="1"/>
  <c r="C3140" i="6" a="1"/>
  <c r="C3139" i="6" a="1"/>
  <c r="C3138" i="6" a="1"/>
  <c r="C3137" i="6" a="1"/>
  <c r="C3136" i="6" a="1"/>
  <c r="C3135" i="6" a="1"/>
  <c r="C3134" i="6" a="1"/>
  <c r="C3133" i="6" a="1"/>
  <c r="C3132" i="6" a="1"/>
  <c r="C3131" i="6" a="1"/>
  <c r="C3130" i="6" a="1"/>
  <c r="C3129" i="6" a="1"/>
  <c r="C3128" i="6" a="1"/>
  <c r="C3127" i="6" a="1"/>
  <c r="C3126" i="6" a="1"/>
  <c r="C3125" i="6" a="1"/>
  <c r="C3124" i="6" a="1"/>
  <c r="C3123" i="6" a="1"/>
  <c r="C3122" i="6" a="1"/>
  <c r="C3121" i="6" a="1"/>
  <c r="C3120" i="6" a="1"/>
  <c r="C3119" i="6" a="1"/>
  <c r="C3118" i="6" a="1"/>
  <c r="C3117" i="6" a="1"/>
  <c r="C3116" i="6" a="1"/>
  <c r="C3115" i="6" a="1"/>
  <c r="C3114" i="6" a="1"/>
  <c r="C3113" i="6" a="1"/>
  <c r="C3112" i="6" a="1"/>
  <c r="C3111" i="6" a="1"/>
  <c r="C3110" i="6" a="1"/>
  <c r="C3109" i="6" a="1"/>
  <c r="C3108" i="6" a="1"/>
  <c r="C3107" i="6" a="1"/>
  <c r="C3106" i="6" a="1"/>
  <c r="C3105" i="6" a="1"/>
  <c r="C3104" i="6" a="1"/>
  <c r="C3103" i="6" a="1"/>
  <c r="C3102" i="6" a="1"/>
  <c r="C3101" i="6" a="1"/>
  <c r="C3100" i="6" a="1"/>
  <c r="C3099" i="6" a="1"/>
  <c r="C3098" i="6" a="1"/>
  <c r="C3097" i="6" a="1"/>
  <c r="C3096" i="6" a="1"/>
  <c r="C3095" i="6" a="1"/>
  <c r="C3094" i="6" a="1"/>
  <c r="C3093" i="6" a="1"/>
  <c r="C3092" i="6" a="1"/>
  <c r="C3091" i="6" a="1"/>
  <c r="C3090" i="6" a="1"/>
  <c r="C3089" i="6" a="1"/>
  <c r="C3088" i="6" a="1"/>
  <c r="C3087" i="6" a="1"/>
  <c r="C3086" i="6" a="1"/>
  <c r="C3085" i="6" a="1"/>
  <c r="C3084" i="6" a="1"/>
  <c r="C3083" i="6" a="1"/>
  <c r="C3082" i="6" a="1"/>
  <c r="C3081" i="6" a="1"/>
  <c r="C3080" i="6" a="1"/>
  <c r="C3079" i="6" a="1"/>
  <c r="C3078" i="6" a="1"/>
  <c r="C3077" i="6" a="1"/>
  <c r="C3076" i="6" a="1"/>
  <c r="C3075" i="6" a="1"/>
  <c r="C3074" i="6" a="1"/>
  <c r="C3073" i="6" a="1"/>
  <c r="C3072" i="6" a="1"/>
  <c r="C3071" i="6" a="1"/>
  <c r="C3070" i="6" a="1"/>
  <c r="C3069" i="6" a="1"/>
  <c r="C3068" i="6" a="1"/>
  <c r="C3067" i="6" a="1"/>
  <c r="C3066" i="6" a="1"/>
  <c r="C3065" i="6" a="1"/>
  <c r="C3064" i="6" a="1"/>
  <c r="C3063" i="6" a="1"/>
  <c r="C3062" i="6" a="1"/>
  <c r="C3061" i="6" a="1"/>
  <c r="C3060" i="6" a="1"/>
  <c r="C3059" i="6" a="1"/>
  <c r="C3058" i="6" a="1"/>
  <c r="C3057" i="6" a="1"/>
  <c r="C3056" i="6" a="1"/>
  <c r="C3055" i="6" a="1"/>
  <c r="C3054" i="6" a="1"/>
  <c r="C3053" i="6" a="1"/>
  <c r="C3052" i="6" a="1"/>
  <c r="C3051" i="6" a="1"/>
  <c r="C3050" i="6" a="1"/>
  <c r="C3049" i="6" a="1"/>
  <c r="C3048" i="6" a="1"/>
  <c r="C3047" i="6" a="1"/>
  <c r="C3046" i="6" a="1"/>
  <c r="C3045" i="6" a="1"/>
  <c r="C3044" i="6" a="1"/>
  <c r="C3043" i="6" a="1"/>
  <c r="C3042" i="6" a="1"/>
  <c r="C3041" i="6" a="1"/>
  <c r="C3040" i="6" a="1"/>
  <c r="C3039" i="6" a="1"/>
  <c r="C3038" i="6" a="1"/>
  <c r="C3037" i="6" a="1"/>
  <c r="C3036" i="6" a="1"/>
  <c r="C3035" i="6" a="1"/>
  <c r="C3034" i="6" a="1"/>
  <c r="C3033" i="6" a="1"/>
  <c r="C3032" i="6" a="1"/>
  <c r="C3031" i="6" a="1"/>
  <c r="C3030" i="6" a="1"/>
  <c r="C3029" i="6" a="1"/>
  <c r="C3028" i="6" a="1"/>
  <c r="C3027" i="6" a="1"/>
  <c r="C3026" i="6" a="1"/>
  <c r="C3025" i="6" a="1"/>
  <c r="C3024" i="6" a="1"/>
  <c r="C3023" i="6" a="1"/>
  <c r="C3022" i="6" a="1"/>
  <c r="C3021" i="6" a="1"/>
  <c r="C3020" i="6" a="1"/>
  <c r="C3019" i="6" a="1"/>
  <c r="C3018" i="6" a="1"/>
  <c r="C3017" i="6" a="1"/>
  <c r="C3016" i="6" a="1"/>
  <c r="C3015" i="6" a="1"/>
  <c r="C3014" i="6" a="1"/>
  <c r="C3013" i="6" a="1"/>
  <c r="C3012" i="6" a="1"/>
  <c r="C3011" i="6" a="1"/>
  <c r="C3010" i="6" a="1"/>
  <c r="C3009" i="6" a="1"/>
  <c r="C3008" i="6" a="1"/>
  <c r="C3007" i="6" a="1"/>
  <c r="C3006" i="6" a="1"/>
  <c r="C3005" i="6" a="1"/>
  <c r="C3004" i="6" a="1"/>
  <c r="C3003" i="6" a="1"/>
  <c r="C3002" i="6" a="1"/>
  <c r="C3001" i="6" a="1"/>
  <c r="C3000" i="6" a="1"/>
  <c r="C2999" i="6" a="1"/>
  <c r="C2998" i="6" a="1"/>
  <c r="C2997" i="6" a="1"/>
  <c r="C2996" i="6" a="1"/>
  <c r="C2995" i="6" a="1"/>
  <c r="C2994" i="6" a="1"/>
  <c r="C2993" i="6" a="1"/>
  <c r="C2992" i="6" a="1"/>
  <c r="C2991" i="6" a="1"/>
  <c r="C2990" i="6" a="1"/>
  <c r="C2989" i="6" a="1"/>
  <c r="C2988" i="6" a="1"/>
  <c r="C2987" i="6" a="1"/>
  <c r="C2986" i="6" a="1"/>
  <c r="C2985" i="6" a="1"/>
  <c r="C2984" i="6" a="1"/>
  <c r="C2983" i="6" a="1"/>
  <c r="C2982" i="6" a="1"/>
  <c r="C2981" i="6" a="1"/>
  <c r="C2980" i="6" a="1"/>
  <c r="C2979" i="6" a="1"/>
  <c r="C2978" i="6" a="1"/>
  <c r="C2977" i="6" a="1"/>
  <c r="C2976" i="6" a="1"/>
  <c r="C2975" i="6" a="1"/>
  <c r="C2974" i="6" a="1"/>
  <c r="C2973" i="6" a="1"/>
  <c r="C2972" i="6" a="1"/>
  <c r="C2971" i="6" a="1"/>
  <c r="C2970" i="6" a="1"/>
  <c r="C2969" i="6" a="1"/>
  <c r="C2968" i="6" a="1"/>
  <c r="C2967" i="6" a="1"/>
  <c r="C2966" i="6" a="1"/>
  <c r="C2965" i="6" a="1"/>
  <c r="C2964" i="6" a="1"/>
  <c r="C2963" i="6" a="1"/>
  <c r="C2962" i="6" a="1"/>
  <c r="C2961" i="6" a="1"/>
  <c r="C2960" i="6" a="1"/>
  <c r="C2959" i="6" a="1"/>
  <c r="C2958" i="6" a="1"/>
  <c r="C2957" i="6" a="1"/>
  <c r="C2956" i="6" a="1"/>
  <c r="C2955" i="6" a="1"/>
  <c r="C2954" i="6" a="1"/>
  <c r="C2953" i="6" a="1"/>
  <c r="C2952" i="6" a="1"/>
  <c r="C2951" i="6" a="1"/>
  <c r="C2950" i="6" a="1"/>
  <c r="C2949" i="6" a="1"/>
  <c r="C2948" i="6" a="1"/>
  <c r="C2947" i="6" a="1"/>
  <c r="C2946" i="6" a="1"/>
  <c r="C2945" i="6" a="1"/>
  <c r="C2944" i="6" a="1"/>
  <c r="C2943" i="6" a="1"/>
  <c r="C2942" i="6" a="1"/>
  <c r="C2941" i="6" a="1"/>
  <c r="C2940" i="6" a="1"/>
  <c r="C2939" i="6" a="1"/>
  <c r="C2938" i="6" a="1"/>
  <c r="C2937" i="6" a="1"/>
  <c r="C2936" i="6" a="1"/>
  <c r="C2935" i="6" a="1"/>
  <c r="C2934" i="6" a="1"/>
  <c r="C2933" i="6" a="1"/>
  <c r="C2932" i="6" a="1"/>
  <c r="C2931" i="6" a="1"/>
  <c r="C2930" i="6" a="1"/>
  <c r="C2929" i="6" a="1"/>
  <c r="C2928" i="6" a="1"/>
  <c r="C2927" i="6" a="1"/>
  <c r="C2926" i="6" a="1"/>
  <c r="C2925" i="6" a="1"/>
  <c r="C2924" i="6" a="1"/>
  <c r="C2923" i="6" a="1"/>
  <c r="C2922" i="6" a="1"/>
  <c r="C2921" i="6" a="1"/>
  <c r="C2920" i="6" a="1"/>
  <c r="C2919" i="6" a="1"/>
  <c r="C2918" i="6" a="1"/>
  <c r="C2917" i="6" a="1"/>
  <c r="C2916" i="6" a="1"/>
  <c r="C2915" i="6" a="1"/>
  <c r="C2914" i="6" a="1"/>
  <c r="C2913" i="6" a="1"/>
  <c r="C2912" i="6" a="1"/>
  <c r="C2911" i="6" a="1"/>
  <c r="C2910" i="6" a="1"/>
  <c r="C2909" i="6" a="1"/>
  <c r="C2908" i="6" a="1"/>
  <c r="C2907" i="6" a="1"/>
  <c r="C2906" i="6" a="1"/>
  <c r="C2905" i="6" a="1"/>
  <c r="C2904" i="6" a="1"/>
  <c r="C2903" i="6" a="1"/>
  <c r="C2902" i="6" a="1"/>
  <c r="C2901" i="6" a="1"/>
  <c r="C2900" i="6" a="1"/>
  <c r="C2899" i="6" a="1"/>
  <c r="C2898" i="6" a="1"/>
  <c r="C2897" i="6" a="1"/>
  <c r="C2896" i="6" a="1"/>
  <c r="C2895" i="6" a="1"/>
  <c r="C2894" i="6" a="1"/>
  <c r="C2893" i="6" a="1"/>
  <c r="C2892" i="6" a="1"/>
  <c r="C2891" i="6" a="1"/>
  <c r="C2890" i="6" a="1"/>
  <c r="C2889" i="6" a="1"/>
  <c r="C2888" i="6" a="1"/>
  <c r="C2887" i="6" a="1"/>
  <c r="C2886" i="6" a="1"/>
  <c r="C2885" i="6" a="1"/>
  <c r="C2884" i="6" a="1"/>
  <c r="C2883" i="6" a="1"/>
  <c r="C2882" i="6" a="1"/>
  <c r="C2881" i="6" a="1"/>
  <c r="C2880" i="6" a="1"/>
  <c r="C2879" i="6" a="1"/>
  <c r="C2878" i="6" a="1"/>
  <c r="C2877" i="6" a="1"/>
  <c r="C2876" i="6" a="1"/>
  <c r="C2875" i="6" a="1"/>
  <c r="C2874" i="6" a="1"/>
  <c r="C2873" i="6" a="1"/>
  <c r="C2872" i="6" a="1"/>
  <c r="C2871" i="6" a="1"/>
  <c r="C2870" i="6" a="1"/>
  <c r="C2869" i="6" a="1"/>
  <c r="C2868" i="6" a="1"/>
  <c r="C2867" i="6" a="1"/>
  <c r="C2866" i="6" a="1"/>
  <c r="C2865" i="6" a="1"/>
  <c r="C2864" i="6" a="1"/>
  <c r="C2863" i="6" a="1"/>
  <c r="C2862" i="6" a="1"/>
  <c r="C2861" i="6" a="1"/>
  <c r="C2860" i="6" a="1"/>
  <c r="C2859" i="6" a="1"/>
  <c r="C2858" i="6" a="1"/>
  <c r="C2857" i="6" a="1"/>
  <c r="C2856" i="6" a="1"/>
  <c r="C2855" i="6" a="1"/>
  <c r="C2854" i="6" a="1"/>
  <c r="C2853" i="6" a="1"/>
  <c r="C2852" i="6" a="1"/>
  <c r="C2851" i="6" a="1"/>
  <c r="C2850" i="6" a="1"/>
  <c r="C2849" i="6" a="1"/>
  <c r="C2848" i="6" a="1"/>
  <c r="C2847" i="6" a="1"/>
  <c r="C2846" i="6" a="1"/>
  <c r="C2845" i="6" a="1"/>
  <c r="C2844" i="6" a="1"/>
  <c r="C2843" i="6" a="1"/>
  <c r="C2842" i="6" a="1"/>
  <c r="C2841" i="6" a="1"/>
  <c r="C2840" i="6" a="1"/>
  <c r="C2839" i="6" a="1"/>
  <c r="C2838" i="6" a="1"/>
  <c r="C2837" i="6" a="1"/>
  <c r="C2836" i="6" a="1"/>
  <c r="C2835" i="6" a="1"/>
  <c r="C2834" i="6" a="1"/>
  <c r="C2833" i="6" a="1"/>
  <c r="C2832" i="6" a="1"/>
  <c r="C2831" i="6" a="1"/>
  <c r="C2830" i="6" a="1"/>
  <c r="C2829" i="6" a="1"/>
  <c r="C2828" i="6" a="1"/>
  <c r="C2827" i="6" a="1"/>
  <c r="C2826" i="6" a="1"/>
  <c r="C2825" i="6" a="1"/>
  <c r="C2824" i="6" a="1"/>
  <c r="C2823" i="6" a="1"/>
  <c r="C2822" i="6" a="1"/>
  <c r="C2821" i="6" a="1"/>
  <c r="C2820" i="6" a="1"/>
  <c r="C2819" i="6" a="1"/>
  <c r="C2818" i="6" a="1"/>
  <c r="C2817" i="6" a="1"/>
  <c r="C2816" i="6" a="1"/>
  <c r="C2815" i="6" a="1"/>
  <c r="C2814" i="6" a="1"/>
  <c r="C2813" i="6" a="1"/>
  <c r="C2812" i="6" a="1"/>
  <c r="C2811" i="6" a="1"/>
  <c r="C2810" i="6" a="1"/>
  <c r="C2809" i="6" a="1"/>
  <c r="C2808" i="6" a="1"/>
  <c r="C2807" i="6" a="1"/>
  <c r="C2806" i="6" a="1"/>
  <c r="C2805" i="6" a="1"/>
  <c r="C2804" i="6" a="1"/>
  <c r="C2803" i="6" a="1"/>
  <c r="C2802" i="6" a="1"/>
  <c r="C2801" i="6" a="1"/>
  <c r="C2800" i="6" a="1"/>
  <c r="C2799" i="6" a="1"/>
  <c r="C2798" i="6" a="1"/>
  <c r="C2797" i="6" a="1"/>
  <c r="C2796" i="6" a="1"/>
  <c r="C2795" i="6" a="1"/>
  <c r="C2794" i="6" a="1"/>
  <c r="C2793" i="6" a="1"/>
  <c r="C2792" i="6" a="1"/>
  <c r="C2791" i="6" a="1"/>
  <c r="C2790" i="6" a="1"/>
  <c r="C2789" i="6" a="1"/>
  <c r="C2788" i="6" a="1"/>
  <c r="C2787" i="6" a="1"/>
  <c r="C2786" i="6" a="1"/>
  <c r="C2785" i="6" a="1"/>
  <c r="C2784" i="6" a="1"/>
  <c r="C2783" i="6" a="1"/>
  <c r="C2782" i="6" a="1"/>
  <c r="C2781" i="6" a="1"/>
  <c r="C2780" i="6" a="1"/>
  <c r="C2779" i="6" a="1"/>
  <c r="C2778" i="6" a="1"/>
  <c r="C2777" i="6" a="1"/>
  <c r="C2776" i="6" a="1"/>
  <c r="C2775" i="6" a="1"/>
  <c r="C2774" i="6" a="1"/>
  <c r="C2773" i="6" a="1"/>
  <c r="C2772" i="6" a="1"/>
  <c r="C2771" i="6" a="1"/>
  <c r="C2770" i="6" a="1"/>
  <c r="C2769" i="6" a="1"/>
  <c r="C2768" i="6" a="1"/>
  <c r="C2767" i="6" a="1"/>
  <c r="C2766" i="6" a="1"/>
  <c r="C2765" i="6" a="1"/>
  <c r="C2764" i="6" a="1"/>
  <c r="C2763" i="6" a="1"/>
  <c r="C2762" i="6" a="1"/>
  <c r="C2761" i="6" a="1"/>
  <c r="C2760" i="6" a="1"/>
  <c r="C2759" i="6" a="1"/>
  <c r="C2758" i="6" a="1"/>
  <c r="C2757" i="6" a="1"/>
  <c r="C2756" i="6" a="1"/>
  <c r="C2755" i="6" a="1"/>
  <c r="C2754" i="6" a="1"/>
  <c r="C2753" i="6" a="1"/>
  <c r="C2752" i="6" a="1"/>
  <c r="C2751" i="6" a="1"/>
  <c r="C2750" i="6" a="1"/>
  <c r="C2749" i="6" a="1"/>
  <c r="C2748" i="6" a="1"/>
  <c r="C2747" i="6" a="1"/>
  <c r="C2746" i="6" a="1"/>
  <c r="C2745" i="6" a="1"/>
  <c r="C2744" i="6" a="1"/>
  <c r="C2743" i="6" a="1"/>
  <c r="C2742" i="6" a="1"/>
  <c r="C2741" i="6" a="1"/>
  <c r="C2740" i="6" a="1"/>
  <c r="C2739" i="6" a="1"/>
  <c r="C2738" i="6" a="1"/>
  <c r="C2737" i="6" a="1"/>
  <c r="C2736" i="6" a="1"/>
  <c r="C2735" i="6" a="1"/>
  <c r="C2734" i="6" a="1"/>
  <c r="C2733" i="6" a="1"/>
  <c r="C2732" i="6" a="1"/>
  <c r="C2731" i="6" a="1"/>
  <c r="C2730" i="6" a="1"/>
  <c r="C2729" i="6" a="1"/>
  <c r="C2728" i="6" a="1"/>
  <c r="C2727" i="6" a="1"/>
  <c r="C2726" i="6" a="1"/>
  <c r="C2725" i="6" a="1"/>
  <c r="C2724" i="6" a="1"/>
  <c r="C2723" i="6" a="1"/>
  <c r="C2722" i="6" a="1"/>
  <c r="C2721" i="6" a="1"/>
  <c r="C2720" i="6" a="1"/>
  <c r="C2719" i="6" a="1"/>
  <c r="C2718" i="6" a="1"/>
  <c r="C2717" i="6" a="1"/>
  <c r="C2716" i="6" a="1"/>
  <c r="C2715" i="6" a="1"/>
  <c r="C2714" i="6" a="1"/>
  <c r="C2713" i="6" a="1"/>
  <c r="C2712" i="6" a="1"/>
  <c r="C2711" i="6" a="1"/>
  <c r="C2710" i="6" a="1"/>
  <c r="C2709" i="6" a="1"/>
  <c r="C2708" i="6" a="1"/>
  <c r="C2707" i="6" a="1"/>
  <c r="C2706" i="6" a="1"/>
  <c r="C2705" i="6" a="1"/>
  <c r="C2704" i="6" a="1"/>
  <c r="C2703" i="6" a="1"/>
  <c r="C2702" i="6" a="1"/>
  <c r="C2701" i="6" a="1"/>
  <c r="C2700" i="6" a="1"/>
  <c r="C2699" i="6" a="1"/>
  <c r="C2698" i="6" a="1"/>
  <c r="C2697" i="6" a="1"/>
  <c r="C2696" i="6" a="1"/>
  <c r="C2695" i="6" a="1"/>
  <c r="C2694" i="6" a="1"/>
  <c r="C2693" i="6" a="1"/>
  <c r="C2692" i="6" a="1"/>
  <c r="C2691" i="6" a="1"/>
  <c r="C2690" i="6" a="1"/>
  <c r="C2689" i="6" a="1"/>
  <c r="C2688" i="6" a="1"/>
  <c r="C2687" i="6" a="1"/>
  <c r="C2686" i="6" a="1"/>
  <c r="C2685" i="6" a="1"/>
  <c r="C2684" i="6" a="1"/>
  <c r="C2683" i="6" a="1"/>
  <c r="C2682" i="6" a="1"/>
  <c r="C2681" i="6" a="1"/>
  <c r="C2680" i="6" a="1"/>
  <c r="C2679" i="6" a="1"/>
  <c r="C2678" i="6" a="1"/>
  <c r="C2677" i="6" a="1"/>
  <c r="C2676" i="6" a="1"/>
  <c r="C2675" i="6" a="1"/>
  <c r="C2674" i="6" a="1"/>
  <c r="C2673" i="6" a="1"/>
  <c r="C2672" i="6" a="1"/>
  <c r="C2671" i="6" a="1"/>
  <c r="C2670" i="6" a="1"/>
  <c r="C2669" i="6" a="1"/>
  <c r="C2668" i="6" a="1"/>
  <c r="C2667" i="6" a="1"/>
  <c r="C2666" i="6" a="1"/>
  <c r="C2665" i="6" a="1"/>
  <c r="C2664" i="6" a="1"/>
  <c r="C2663" i="6" a="1"/>
  <c r="C2662" i="6" a="1"/>
  <c r="C2661" i="6" a="1"/>
  <c r="C2660" i="6" a="1"/>
  <c r="C2659" i="6" a="1"/>
  <c r="C2658" i="6" a="1"/>
  <c r="C2657" i="6" a="1"/>
  <c r="C2656" i="6" a="1"/>
  <c r="C2655" i="6" a="1"/>
  <c r="C2654" i="6" a="1"/>
  <c r="C2653" i="6" a="1"/>
  <c r="C2652" i="6" a="1"/>
  <c r="C2651" i="6" a="1"/>
  <c r="C2650" i="6" a="1"/>
  <c r="C2649" i="6" a="1"/>
  <c r="C2648" i="6" a="1"/>
  <c r="C2647" i="6" a="1"/>
  <c r="C2646" i="6" a="1"/>
  <c r="C2645" i="6" a="1"/>
  <c r="C2644" i="6" a="1"/>
  <c r="C2643" i="6" a="1"/>
  <c r="C2642" i="6" a="1"/>
  <c r="C2641" i="6" a="1"/>
  <c r="C2640" i="6" a="1"/>
  <c r="C2639" i="6" a="1"/>
  <c r="C2638" i="6" a="1"/>
  <c r="C2637" i="6" a="1"/>
  <c r="C2636" i="6" a="1"/>
  <c r="C2635" i="6" a="1"/>
  <c r="C2634" i="6" a="1"/>
  <c r="C2633" i="6" a="1"/>
  <c r="C2632" i="6" a="1"/>
  <c r="C2631" i="6" a="1"/>
  <c r="C2630" i="6" a="1"/>
  <c r="C2629" i="6" a="1"/>
  <c r="C2628" i="6" a="1"/>
  <c r="C2627" i="6" a="1"/>
  <c r="C2626" i="6" a="1"/>
  <c r="C2625" i="6" a="1"/>
  <c r="C2624" i="6" a="1"/>
  <c r="C2623" i="6" a="1"/>
  <c r="C2622" i="6" a="1"/>
  <c r="C2621" i="6" a="1"/>
  <c r="C2620" i="6" a="1"/>
  <c r="C2619" i="6" a="1"/>
  <c r="C2618" i="6" a="1"/>
  <c r="C2617" i="6" a="1"/>
  <c r="C2616" i="6" a="1"/>
  <c r="C2615" i="6" a="1"/>
  <c r="C2614" i="6" a="1"/>
  <c r="C2613" i="6" a="1"/>
  <c r="C2612" i="6" a="1"/>
  <c r="C2611" i="6" a="1"/>
  <c r="C2610" i="6" a="1"/>
  <c r="C2609" i="6" a="1"/>
  <c r="C2608" i="6" a="1"/>
  <c r="C2607" i="6" a="1"/>
  <c r="C2606" i="6" a="1"/>
  <c r="C2605" i="6" a="1"/>
  <c r="C2604" i="6" a="1"/>
  <c r="C2603" i="6" a="1"/>
  <c r="C2602" i="6" a="1"/>
  <c r="C2601" i="6" a="1"/>
  <c r="C2600" i="6" a="1"/>
  <c r="C2599" i="6" a="1"/>
  <c r="C2598" i="6" a="1"/>
  <c r="C2597" i="6" a="1"/>
  <c r="C2596" i="6" a="1"/>
  <c r="C2595" i="6" a="1"/>
  <c r="C2594" i="6" a="1"/>
  <c r="C2593" i="6" a="1"/>
  <c r="C2592" i="6" a="1"/>
  <c r="C2591" i="6" a="1"/>
  <c r="C2590" i="6" a="1"/>
  <c r="C2589" i="6" a="1"/>
  <c r="C2588" i="6" a="1"/>
  <c r="C2587" i="6" a="1"/>
  <c r="C2586" i="6" a="1"/>
  <c r="C2585" i="6" a="1"/>
  <c r="C2584" i="6" a="1"/>
  <c r="C2583" i="6" a="1"/>
  <c r="C2582" i="6" a="1"/>
  <c r="C2581" i="6" a="1"/>
  <c r="C2580" i="6" a="1"/>
  <c r="C2579" i="6" a="1"/>
  <c r="C2578" i="6" a="1"/>
  <c r="C2577" i="6" a="1"/>
  <c r="C2576" i="6" a="1"/>
  <c r="C2575" i="6" a="1"/>
  <c r="C2574" i="6" a="1"/>
  <c r="C2573" i="6" a="1"/>
  <c r="C2572" i="6" a="1"/>
  <c r="C2571" i="6" a="1"/>
  <c r="C2570" i="6" a="1"/>
  <c r="C2569" i="6" a="1"/>
  <c r="C2568" i="6" a="1"/>
  <c r="C2567" i="6" a="1"/>
  <c r="C2566" i="6" a="1"/>
  <c r="C2565" i="6" a="1"/>
  <c r="C2564" i="6" a="1"/>
  <c r="C2563" i="6" a="1"/>
  <c r="C2562" i="6" a="1"/>
  <c r="C2561" i="6" a="1"/>
  <c r="C2560" i="6" a="1"/>
  <c r="C2559" i="6" a="1"/>
  <c r="C2558" i="6" a="1"/>
  <c r="C2557" i="6" a="1"/>
  <c r="C2556" i="6" a="1"/>
  <c r="C2555" i="6" a="1"/>
  <c r="C2554" i="6" a="1"/>
  <c r="C2553" i="6" a="1"/>
  <c r="C2552" i="6" a="1"/>
  <c r="C2551" i="6" a="1"/>
  <c r="C2550" i="6" a="1"/>
  <c r="C2549" i="6" a="1"/>
  <c r="C2548" i="6" a="1"/>
  <c r="C2547" i="6" a="1"/>
  <c r="C2546" i="6" a="1"/>
  <c r="C2545" i="6" a="1"/>
  <c r="C2544" i="6" a="1"/>
  <c r="C2543" i="6" a="1"/>
  <c r="C2542" i="6" a="1"/>
  <c r="C2541" i="6" a="1"/>
  <c r="C2540" i="6" a="1"/>
  <c r="C2539" i="6" a="1"/>
  <c r="C2538" i="6" a="1"/>
  <c r="C2537" i="6" a="1"/>
  <c r="C2536" i="6" a="1"/>
  <c r="C2535" i="6" a="1"/>
  <c r="C2534" i="6" a="1"/>
  <c r="C2533" i="6" a="1"/>
  <c r="C2532" i="6" a="1"/>
  <c r="C2531" i="6" a="1"/>
  <c r="C2530" i="6" a="1"/>
  <c r="C2529" i="6" a="1"/>
  <c r="C2528" i="6" a="1"/>
  <c r="C2527" i="6" a="1"/>
  <c r="C2526" i="6" a="1"/>
  <c r="C2525" i="6" a="1"/>
  <c r="C2524" i="6" a="1"/>
  <c r="C2523" i="6" a="1"/>
  <c r="C2522" i="6" a="1"/>
  <c r="C2521" i="6" a="1"/>
  <c r="C2520" i="6" a="1"/>
  <c r="C2519" i="6" a="1"/>
  <c r="C2518" i="6" a="1"/>
  <c r="C2517" i="6" a="1"/>
  <c r="C2516" i="6" a="1"/>
  <c r="C2515" i="6" a="1"/>
  <c r="C2514" i="6" a="1"/>
  <c r="C2513" i="6" a="1"/>
  <c r="C2512" i="6" a="1"/>
  <c r="C2511" i="6" a="1"/>
  <c r="C2510" i="6" a="1"/>
  <c r="C2509" i="6" a="1"/>
  <c r="C2508" i="6" a="1"/>
  <c r="C2507" i="6" a="1"/>
  <c r="C2506" i="6" a="1"/>
  <c r="C2505" i="6" a="1"/>
  <c r="C2504" i="6" a="1"/>
  <c r="C2503" i="6" a="1"/>
  <c r="C2502" i="6" a="1"/>
  <c r="C2501" i="6" a="1"/>
  <c r="C2500" i="6" a="1"/>
  <c r="C2499" i="6" a="1"/>
  <c r="C2498" i="6" a="1"/>
  <c r="C2497" i="6" a="1"/>
  <c r="C2496" i="6" a="1"/>
  <c r="C2495" i="6" a="1"/>
  <c r="C2494" i="6" a="1"/>
  <c r="C2493" i="6" a="1"/>
  <c r="C2492" i="6" a="1"/>
  <c r="C2491" i="6" a="1"/>
  <c r="C2490" i="6" a="1"/>
  <c r="C2489" i="6" a="1"/>
  <c r="C2488" i="6" a="1"/>
  <c r="C2487" i="6" a="1"/>
  <c r="C2486" i="6" a="1"/>
  <c r="C2485" i="6" a="1"/>
  <c r="C2484" i="6" a="1"/>
  <c r="C2483" i="6" a="1"/>
  <c r="C2482" i="6" a="1"/>
  <c r="C2481" i="6" a="1"/>
  <c r="C2480" i="6" a="1"/>
  <c r="C2479" i="6" a="1"/>
  <c r="C2478" i="6" a="1"/>
  <c r="C2477" i="6" a="1"/>
  <c r="C2476" i="6" a="1"/>
  <c r="C2475" i="6" a="1"/>
  <c r="C2474" i="6" a="1"/>
  <c r="C2473" i="6" a="1"/>
  <c r="C2472" i="6" a="1"/>
  <c r="C2471" i="6" a="1"/>
  <c r="C2470" i="6" a="1"/>
  <c r="C2469" i="6" a="1"/>
  <c r="C2468" i="6" a="1"/>
  <c r="C2467" i="6" a="1"/>
  <c r="C2466" i="6" a="1"/>
  <c r="C2465" i="6" a="1"/>
  <c r="C2464" i="6" a="1"/>
  <c r="C2463" i="6" a="1"/>
  <c r="C2462" i="6" a="1"/>
  <c r="C2461" i="6" a="1"/>
  <c r="C2460" i="6" a="1"/>
  <c r="C2459" i="6" a="1"/>
  <c r="C2458" i="6" a="1"/>
  <c r="C2457" i="6" a="1"/>
  <c r="C2456" i="6" a="1"/>
  <c r="C2455" i="6" a="1"/>
  <c r="C2454" i="6" a="1"/>
  <c r="C2453" i="6" a="1"/>
  <c r="C2452" i="6" a="1"/>
  <c r="C2451" i="6" a="1"/>
  <c r="C2450" i="6" a="1"/>
  <c r="C2449" i="6" a="1"/>
  <c r="C2448" i="6" a="1"/>
  <c r="C2447" i="6" a="1"/>
  <c r="C2446" i="6" a="1"/>
  <c r="C2445" i="6" a="1"/>
  <c r="C2444" i="6" a="1"/>
  <c r="C2443" i="6" a="1"/>
  <c r="C2442" i="6" a="1"/>
  <c r="C2441" i="6" a="1"/>
  <c r="C2440" i="6" a="1"/>
  <c r="C2439" i="6" a="1"/>
  <c r="C2438" i="6" a="1"/>
  <c r="C2437" i="6" a="1"/>
  <c r="C2436" i="6" a="1"/>
  <c r="C2435" i="6" a="1"/>
  <c r="C2434" i="6" a="1"/>
  <c r="C2433" i="6" a="1"/>
  <c r="C2432" i="6" a="1"/>
  <c r="C2431" i="6" a="1"/>
  <c r="C2430" i="6" a="1"/>
  <c r="C2429" i="6" a="1"/>
  <c r="C2428" i="6" a="1"/>
  <c r="C2427" i="6" a="1"/>
  <c r="C2426" i="6" a="1"/>
  <c r="C2425" i="6" a="1"/>
  <c r="C2424" i="6" a="1"/>
  <c r="C2423" i="6" a="1"/>
  <c r="C2422" i="6" a="1"/>
  <c r="C2421" i="6" a="1"/>
  <c r="C2420" i="6" a="1"/>
  <c r="C2419" i="6" a="1"/>
  <c r="C2418" i="6" a="1"/>
  <c r="C2417" i="6" a="1"/>
  <c r="C2416" i="6" a="1"/>
  <c r="C2415" i="6" a="1"/>
  <c r="C2414" i="6" a="1"/>
  <c r="C2413" i="6" a="1"/>
  <c r="C2412" i="6" a="1"/>
  <c r="C2411" i="6" a="1"/>
  <c r="C2410" i="6" a="1"/>
  <c r="C2409" i="6" a="1"/>
  <c r="C2408" i="6" a="1"/>
  <c r="C2407" i="6" a="1"/>
  <c r="C2406" i="6" a="1"/>
  <c r="C2405" i="6" a="1"/>
  <c r="C2404" i="6" a="1"/>
  <c r="C2403" i="6" a="1"/>
  <c r="C2402" i="6" a="1"/>
  <c r="C2401" i="6" a="1"/>
  <c r="C2400" i="6" a="1"/>
  <c r="C2399" i="6" a="1"/>
  <c r="C2398" i="6" a="1"/>
  <c r="C2397" i="6" a="1"/>
  <c r="C2396" i="6" a="1"/>
  <c r="C2395" i="6" a="1"/>
  <c r="C2394" i="6" a="1"/>
  <c r="C2393" i="6" a="1"/>
  <c r="C2392" i="6" a="1"/>
  <c r="C2391" i="6" a="1"/>
  <c r="C2390" i="6" a="1"/>
  <c r="C2389" i="6" a="1"/>
  <c r="C2388" i="6" a="1"/>
  <c r="C2387" i="6" a="1"/>
  <c r="C2386" i="6" a="1"/>
  <c r="C2385" i="6" a="1"/>
  <c r="C2384" i="6" a="1"/>
  <c r="C2383" i="6" a="1"/>
  <c r="C2382" i="6" a="1"/>
  <c r="C2381" i="6" a="1"/>
  <c r="C2380" i="6" a="1"/>
  <c r="C2379" i="6" a="1"/>
  <c r="C2378" i="6" a="1"/>
  <c r="C2377" i="6" a="1"/>
  <c r="C2376" i="6" a="1"/>
  <c r="C2375" i="6" a="1"/>
  <c r="C2374" i="6" a="1"/>
  <c r="C2373" i="6" a="1"/>
  <c r="C2372" i="6" a="1"/>
  <c r="C2371" i="6" a="1"/>
  <c r="C2370" i="6" a="1"/>
  <c r="C2369" i="6" a="1"/>
  <c r="C2368" i="6" a="1"/>
  <c r="C2367" i="6" a="1"/>
  <c r="C2366" i="6" a="1"/>
  <c r="C2365" i="6" a="1"/>
  <c r="C2364" i="6" a="1"/>
  <c r="C2363" i="6" a="1"/>
  <c r="C2362" i="6" a="1"/>
  <c r="C2361" i="6" a="1"/>
  <c r="C2360" i="6" a="1"/>
  <c r="C2359" i="6" a="1"/>
  <c r="C2358" i="6" a="1"/>
  <c r="C2357" i="6" a="1"/>
  <c r="C2356" i="6" a="1"/>
  <c r="C2355" i="6" a="1"/>
  <c r="C2354" i="6" a="1"/>
  <c r="C2353" i="6" a="1"/>
  <c r="C2352" i="6" a="1"/>
  <c r="C2351" i="6" a="1"/>
  <c r="C2350" i="6" a="1"/>
  <c r="C2349" i="6" a="1"/>
  <c r="C2348" i="6" a="1"/>
  <c r="C2347" i="6" a="1"/>
  <c r="C2346" i="6" a="1"/>
  <c r="C2345" i="6" a="1"/>
  <c r="C2344" i="6" a="1"/>
  <c r="C2343" i="6" a="1"/>
  <c r="C2342" i="6" a="1"/>
  <c r="C2341" i="6" a="1"/>
  <c r="C2340" i="6" a="1"/>
  <c r="C2339" i="6" a="1"/>
  <c r="C2338" i="6" a="1"/>
  <c r="C2337" i="6" a="1"/>
  <c r="C2336" i="6" a="1"/>
  <c r="C2335" i="6" a="1"/>
  <c r="C2334" i="6" a="1"/>
  <c r="C2333" i="6" a="1"/>
  <c r="C2332" i="6" a="1"/>
  <c r="C2331" i="6" a="1"/>
  <c r="C2330" i="6" a="1"/>
  <c r="C2329" i="6" a="1"/>
  <c r="C2328" i="6" a="1"/>
  <c r="C2327" i="6" a="1"/>
  <c r="C2326" i="6" a="1"/>
  <c r="C2325" i="6" a="1"/>
  <c r="C2324" i="6" a="1"/>
  <c r="C2323" i="6" a="1"/>
  <c r="C2322" i="6" a="1"/>
  <c r="C2321" i="6" a="1"/>
  <c r="C2320" i="6" a="1"/>
  <c r="C2319" i="6" a="1"/>
  <c r="C2318" i="6" a="1"/>
  <c r="C2317" i="6" a="1"/>
  <c r="C2316" i="6" a="1"/>
  <c r="C2315" i="6" a="1"/>
  <c r="C2314" i="6" a="1"/>
  <c r="C2313" i="6" a="1"/>
  <c r="C2312" i="6" a="1"/>
  <c r="C2311" i="6" a="1"/>
  <c r="C2310" i="6" a="1"/>
  <c r="C2309" i="6" a="1"/>
  <c r="C2308" i="6" a="1"/>
  <c r="C2307" i="6" a="1"/>
  <c r="C2306" i="6" a="1"/>
  <c r="C2305" i="6" a="1"/>
  <c r="C2304" i="6" a="1"/>
  <c r="C2303" i="6" a="1"/>
  <c r="C2302" i="6" a="1"/>
  <c r="C2301" i="6" a="1"/>
  <c r="C2300" i="6" a="1"/>
  <c r="C2299" i="6" a="1"/>
  <c r="C2298" i="6" a="1"/>
  <c r="C2297" i="6" a="1"/>
  <c r="C2296" i="6" a="1"/>
  <c r="C2295" i="6" a="1"/>
  <c r="C2294" i="6" a="1"/>
  <c r="C2293" i="6" a="1"/>
  <c r="C2292" i="6" a="1"/>
  <c r="C2291" i="6" a="1"/>
  <c r="C2290" i="6" a="1"/>
  <c r="C2289" i="6" a="1"/>
  <c r="C2288" i="6" a="1"/>
  <c r="C2287" i="6" a="1"/>
  <c r="C2286" i="6" a="1"/>
  <c r="C2285" i="6" a="1"/>
  <c r="C2284" i="6" a="1"/>
  <c r="C2283" i="6" a="1"/>
  <c r="C2282" i="6" a="1"/>
  <c r="C2281" i="6" a="1"/>
  <c r="C2280" i="6" a="1"/>
  <c r="C2279" i="6" a="1"/>
  <c r="C2278" i="6" a="1"/>
  <c r="C2277" i="6" a="1"/>
  <c r="C2276" i="6" a="1"/>
  <c r="C2275" i="6" a="1"/>
  <c r="C2274" i="6" a="1"/>
  <c r="C2273" i="6" a="1"/>
  <c r="C2272" i="6" a="1"/>
  <c r="C2271" i="6" a="1"/>
  <c r="C2270" i="6" a="1"/>
  <c r="C2269" i="6" a="1"/>
  <c r="C2268" i="6" a="1"/>
  <c r="C2267" i="6" a="1"/>
  <c r="C2266" i="6" a="1"/>
  <c r="C2265" i="6" a="1"/>
  <c r="C2264" i="6" a="1"/>
  <c r="C2263" i="6" a="1"/>
  <c r="C2262" i="6" a="1"/>
  <c r="C2261" i="6" a="1"/>
  <c r="C2260" i="6" a="1"/>
  <c r="C2259" i="6" a="1"/>
  <c r="C2258" i="6" a="1"/>
  <c r="C2257" i="6" a="1"/>
  <c r="C2256" i="6" a="1"/>
  <c r="C2255" i="6" a="1"/>
  <c r="C2254" i="6" a="1"/>
  <c r="C2253" i="6" a="1"/>
  <c r="C2252" i="6" a="1"/>
  <c r="C2251" i="6" a="1"/>
  <c r="C2250" i="6" a="1"/>
  <c r="C2249" i="6" a="1"/>
  <c r="C2248" i="6" a="1"/>
  <c r="C2247" i="6" a="1"/>
  <c r="C2246" i="6" a="1"/>
  <c r="C2245" i="6" a="1"/>
  <c r="C2244" i="6" a="1"/>
  <c r="C2243" i="6" a="1"/>
  <c r="C2242" i="6" a="1"/>
  <c r="C2241" i="6" a="1"/>
  <c r="C2240" i="6" a="1"/>
  <c r="C2239" i="6" a="1"/>
  <c r="C2238" i="6" a="1"/>
  <c r="C2237" i="6" a="1"/>
  <c r="C2236" i="6" a="1"/>
  <c r="C2235" i="6" a="1"/>
  <c r="C2234" i="6" a="1"/>
  <c r="C2233" i="6" a="1"/>
  <c r="C2232" i="6" a="1"/>
  <c r="C2231" i="6" a="1"/>
  <c r="C2230" i="6" a="1"/>
  <c r="C2229" i="6" a="1"/>
  <c r="C2228" i="6" a="1"/>
  <c r="C2227" i="6" a="1"/>
  <c r="C2226" i="6" a="1"/>
  <c r="C2225" i="6" a="1"/>
  <c r="C2224" i="6" a="1"/>
  <c r="C2223" i="6" a="1"/>
  <c r="C2222" i="6" a="1"/>
  <c r="C2221" i="6" a="1"/>
  <c r="C2220" i="6" a="1"/>
  <c r="C2219" i="6" a="1"/>
  <c r="C2218" i="6" a="1"/>
  <c r="C2217" i="6" a="1"/>
  <c r="C2216" i="6" a="1"/>
  <c r="C2215" i="6" a="1"/>
  <c r="C2214" i="6" a="1"/>
  <c r="C2213" i="6" a="1"/>
  <c r="C2212" i="6" a="1"/>
  <c r="C2211" i="6" a="1"/>
  <c r="C2210" i="6" a="1"/>
  <c r="C2209" i="6" a="1"/>
  <c r="C2208" i="6" a="1"/>
  <c r="C2207" i="6" a="1"/>
  <c r="C2206" i="6" a="1"/>
  <c r="C2205" i="6" a="1"/>
  <c r="C2204" i="6" a="1"/>
  <c r="C2203" i="6" a="1"/>
  <c r="C2202" i="6" a="1"/>
  <c r="C2201" i="6" a="1"/>
  <c r="C2200" i="6" a="1"/>
  <c r="C2199" i="6" a="1"/>
  <c r="C2198" i="6" a="1"/>
  <c r="C2197" i="6" a="1"/>
  <c r="C2196" i="6" a="1"/>
  <c r="C2195" i="6" a="1"/>
  <c r="C2194" i="6" a="1"/>
  <c r="C2193" i="6" a="1"/>
  <c r="C2192" i="6" a="1"/>
  <c r="C2191" i="6" a="1"/>
  <c r="C2190" i="6" a="1"/>
  <c r="C2189" i="6" a="1"/>
  <c r="C2188" i="6" a="1"/>
  <c r="C2187" i="6" a="1"/>
  <c r="C2186" i="6" a="1"/>
  <c r="C2185" i="6" a="1"/>
  <c r="C2184" i="6" a="1"/>
  <c r="C2183" i="6" a="1"/>
  <c r="C2182" i="6" a="1"/>
  <c r="C2181" i="6" a="1"/>
  <c r="C2180" i="6" a="1"/>
  <c r="C2179" i="6" a="1"/>
  <c r="C2178" i="6" a="1"/>
  <c r="C2177" i="6" a="1"/>
  <c r="C2176" i="6" a="1"/>
  <c r="C2175" i="6" a="1"/>
  <c r="C2174" i="6" a="1"/>
  <c r="C2173" i="6" a="1"/>
  <c r="C2172" i="6" a="1"/>
  <c r="C2171" i="6" a="1"/>
  <c r="C2170" i="6" a="1"/>
  <c r="C2169" i="6" a="1"/>
  <c r="C2168" i="6" a="1"/>
  <c r="C2167" i="6" a="1"/>
  <c r="C2166" i="6" a="1"/>
  <c r="C2165" i="6" a="1"/>
  <c r="C2164" i="6" a="1"/>
  <c r="C2163" i="6" a="1"/>
  <c r="C2162" i="6" a="1"/>
  <c r="C2161" i="6" a="1"/>
  <c r="C2160" i="6" a="1"/>
  <c r="C2159" i="6" a="1"/>
  <c r="C2158" i="6" a="1"/>
  <c r="C2157" i="6" a="1"/>
  <c r="C2156" i="6" a="1"/>
  <c r="C2155" i="6" a="1"/>
  <c r="C2154" i="6" a="1"/>
  <c r="C2153" i="6" a="1"/>
  <c r="C2152" i="6" a="1"/>
  <c r="C2151" i="6" a="1"/>
  <c r="C2150" i="6" a="1"/>
  <c r="C2149" i="6" a="1"/>
  <c r="C2148" i="6" a="1"/>
  <c r="C2147" i="6" a="1"/>
  <c r="C2146" i="6" a="1"/>
  <c r="C2145" i="6" a="1"/>
  <c r="C2144" i="6" a="1"/>
  <c r="C2143" i="6" a="1"/>
  <c r="C2142" i="6" a="1"/>
  <c r="C2141" i="6" a="1"/>
  <c r="C2140" i="6" a="1"/>
  <c r="C2139" i="6" a="1"/>
  <c r="C2138" i="6" a="1"/>
  <c r="C2137" i="6" a="1"/>
  <c r="C2136" i="6" a="1"/>
  <c r="C2135" i="6" a="1"/>
  <c r="C2134" i="6" a="1"/>
  <c r="C2133" i="6" a="1"/>
  <c r="C2132" i="6" a="1"/>
  <c r="C2131" i="6" a="1"/>
  <c r="C2130" i="6" a="1"/>
  <c r="C2129" i="6" a="1"/>
  <c r="C2128" i="6" a="1"/>
  <c r="C2127" i="6" a="1"/>
  <c r="C2126" i="6" a="1"/>
  <c r="C2125" i="6" a="1"/>
  <c r="C2124" i="6" a="1"/>
  <c r="C2123" i="6" a="1"/>
  <c r="C2122" i="6" a="1"/>
  <c r="C2121" i="6" a="1"/>
  <c r="C2120" i="6" a="1"/>
  <c r="C2119" i="6" a="1"/>
  <c r="C2118" i="6" a="1"/>
  <c r="C2117" i="6" a="1"/>
  <c r="C2116" i="6" a="1"/>
  <c r="C2115" i="6" a="1"/>
  <c r="C2114" i="6" a="1"/>
  <c r="C2113" i="6" a="1"/>
  <c r="C2112" i="6" a="1"/>
  <c r="C2111" i="6" a="1"/>
  <c r="C2110" i="6" a="1"/>
  <c r="C2109" i="6" a="1"/>
  <c r="C2108" i="6" a="1"/>
  <c r="C2107" i="6" a="1"/>
  <c r="C2106" i="6" a="1"/>
  <c r="C2105" i="6" a="1"/>
  <c r="C2104" i="6" a="1"/>
  <c r="C2103" i="6" a="1"/>
  <c r="C2102" i="6" a="1"/>
  <c r="C2101" i="6" a="1"/>
  <c r="C2100" i="6" a="1"/>
  <c r="C2099" i="6" a="1"/>
  <c r="C2098" i="6" a="1"/>
  <c r="C2097" i="6" a="1"/>
  <c r="C2096" i="6" a="1"/>
  <c r="C2095" i="6" a="1"/>
  <c r="C2094" i="6" a="1"/>
  <c r="C2093" i="6" a="1"/>
  <c r="C2092" i="6" a="1"/>
  <c r="C2091" i="6" a="1"/>
  <c r="C2090" i="6" a="1"/>
  <c r="C2089" i="6" a="1"/>
  <c r="C2088" i="6" a="1"/>
  <c r="C2087" i="6" a="1"/>
  <c r="C2086" i="6" a="1"/>
  <c r="C2085" i="6" a="1"/>
  <c r="C2084" i="6" a="1"/>
  <c r="C2083" i="6" a="1"/>
  <c r="C2082" i="6" a="1"/>
  <c r="C2081" i="6" a="1"/>
  <c r="C2080" i="6" a="1"/>
  <c r="C2079" i="6" a="1"/>
  <c r="C2078" i="6" a="1"/>
  <c r="C2077" i="6" a="1"/>
  <c r="C2076" i="6" a="1"/>
  <c r="C2075" i="6" a="1"/>
  <c r="C2074" i="6" a="1"/>
  <c r="C2073" i="6" a="1"/>
  <c r="C2072" i="6" a="1"/>
  <c r="C2071" i="6" a="1"/>
  <c r="C2070" i="6" a="1"/>
  <c r="C2069" i="6" a="1"/>
  <c r="C2068" i="6" a="1"/>
  <c r="C2067" i="6" a="1"/>
  <c r="C2066" i="6" a="1"/>
  <c r="C2065" i="6" a="1"/>
  <c r="C2064" i="6" a="1"/>
  <c r="C2063" i="6" a="1"/>
  <c r="C2062" i="6" a="1"/>
  <c r="C2061" i="6" a="1"/>
  <c r="C2060" i="6" a="1"/>
  <c r="C2059" i="6" a="1"/>
  <c r="C2058" i="6" a="1"/>
  <c r="C2057" i="6" a="1"/>
  <c r="C2056" i="6" a="1"/>
  <c r="C2055" i="6" a="1"/>
  <c r="C2054" i="6" a="1"/>
  <c r="C2053" i="6" a="1"/>
  <c r="C2052" i="6" a="1"/>
  <c r="C2051" i="6" a="1"/>
  <c r="C2050" i="6" a="1"/>
  <c r="C2049" i="6" a="1"/>
  <c r="C2048" i="6" a="1"/>
  <c r="C2047" i="6" a="1"/>
  <c r="C2046" i="6" a="1"/>
  <c r="C2045" i="6" a="1"/>
  <c r="C2044" i="6" a="1"/>
  <c r="C2043" i="6" a="1"/>
  <c r="C2042" i="6" a="1"/>
  <c r="C2041" i="6" a="1"/>
  <c r="C2040" i="6" a="1"/>
  <c r="C2039" i="6" a="1"/>
  <c r="C2038" i="6" a="1"/>
  <c r="C2037" i="6" a="1"/>
  <c r="C2036" i="6" a="1"/>
  <c r="C2035" i="6" a="1"/>
  <c r="C2034" i="6" a="1"/>
  <c r="C2033" i="6" a="1"/>
  <c r="C2032" i="6" a="1"/>
  <c r="C2031" i="6" a="1"/>
  <c r="C2030" i="6" a="1"/>
  <c r="C2029" i="6" a="1"/>
  <c r="C2028" i="6" a="1"/>
  <c r="C2027" i="6" a="1"/>
  <c r="C2026" i="6" a="1"/>
  <c r="C2025" i="6" a="1"/>
  <c r="C2024" i="6" a="1"/>
  <c r="C2023" i="6" a="1"/>
  <c r="C2022" i="6" a="1"/>
  <c r="C2021" i="6" a="1"/>
  <c r="C2020" i="6" a="1"/>
  <c r="C2019" i="6" a="1"/>
  <c r="C2018" i="6" a="1"/>
  <c r="C2017" i="6" a="1"/>
  <c r="C2016" i="6" a="1"/>
  <c r="C2015" i="6" a="1"/>
  <c r="C2014" i="6" a="1"/>
  <c r="C2013" i="6" a="1"/>
  <c r="C2012" i="6" a="1"/>
  <c r="C2011" i="6" a="1"/>
  <c r="C2010" i="6" a="1"/>
  <c r="C2009" i="6" a="1"/>
  <c r="C2008" i="6" a="1"/>
  <c r="C2007" i="6" a="1"/>
  <c r="C2006" i="6" a="1"/>
  <c r="C2005" i="6" a="1"/>
  <c r="C2004" i="6" a="1"/>
  <c r="C2003" i="6" a="1"/>
  <c r="C2002" i="6" a="1"/>
  <c r="C2001" i="6" a="1"/>
  <c r="C2000" i="6" a="1"/>
  <c r="C1999" i="6" a="1"/>
  <c r="C1998" i="6" a="1"/>
  <c r="C1997" i="6" a="1"/>
  <c r="C1996" i="6" a="1"/>
  <c r="C1995" i="6" a="1"/>
  <c r="C1994" i="6" a="1"/>
  <c r="C1993" i="6" a="1"/>
  <c r="C1992" i="6" a="1"/>
  <c r="C1991" i="6" a="1"/>
  <c r="C1990" i="6" a="1"/>
  <c r="C1989" i="6" a="1"/>
  <c r="C1988" i="6" a="1"/>
  <c r="C1987" i="6" a="1"/>
  <c r="C1986" i="6" a="1"/>
  <c r="C1985" i="6" a="1"/>
  <c r="C1984" i="6" a="1"/>
  <c r="C1983" i="6" a="1"/>
  <c r="C1982" i="6" a="1"/>
  <c r="C1981" i="6" a="1"/>
  <c r="C1980" i="6" a="1"/>
  <c r="C1979" i="6" a="1"/>
  <c r="C1978" i="6" a="1"/>
  <c r="C1977" i="6" a="1"/>
  <c r="C1976" i="6" a="1"/>
  <c r="C1975" i="6" a="1"/>
  <c r="C1974" i="6" a="1"/>
  <c r="C1973" i="6" a="1"/>
  <c r="C1972" i="6" a="1"/>
  <c r="C1971" i="6" a="1"/>
  <c r="C1970" i="6" a="1"/>
  <c r="C1969" i="6" a="1"/>
  <c r="C1968" i="6" a="1"/>
  <c r="C1967" i="6" a="1"/>
  <c r="C1966" i="6" a="1"/>
  <c r="C1965" i="6" a="1"/>
  <c r="C1964" i="6" a="1"/>
  <c r="C1963" i="6" a="1"/>
  <c r="C1962" i="6" a="1"/>
  <c r="C1961" i="6" a="1"/>
  <c r="C1960" i="6" a="1"/>
  <c r="C1959" i="6" a="1"/>
  <c r="C1958" i="6" a="1"/>
  <c r="C1957" i="6" a="1"/>
  <c r="C1956" i="6" a="1"/>
  <c r="C1955" i="6" a="1"/>
  <c r="C1954" i="6" a="1"/>
  <c r="C1953" i="6" a="1"/>
  <c r="C1952" i="6" a="1"/>
  <c r="C1951" i="6" a="1"/>
  <c r="C1950" i="6" a="1"/>
  <c r="C1949" i="6" a="1"/>
  <c r="C1948" i="6" a="1"/>
  <c r="C1947" i="6" a="1"/>
  <c r="C1946" i="6" a="1"/>
  <c r="C1945" i="6" a="1"/>
  <c r="C1944" i="6" a="1"/>
  <c r="C1943" i="6" a="1"/>
  <c r="C1942" i="6" a="1"/>
  <c r="C1941" i="6" a="1"/>
  <c r="C1940" i="6" a="1"/>
  <c r="C1939" i="6" a="1"/>
  <c r="C1938" i="6" a="1"/>
  <c r="C1937" i="6" a="1"/>
  <c r="C1936" i="6" a="1"/>
  <c r="C1935" i="6" a="1"/>
  <c r="C1934" i="6" a="1"/>
  <c r="C1933" i="6" a="1"/>
  <c r="C1932" i="6" a="1"/>
  <c r="C1931" i="6" a="1"/>
  <c r="C1930" i="6" a="1"/>
  <c r="C1929" i="6" a="1"/>
  <c r="C1928" i="6" a="1"/>
  <c r="C1927" i="6" a="1"/>
  <c r="C1926" i="6" a="1"/>
  <c r="C1925" i="6" a="1"/>
  <c r="C1924" i="6" a="1"/>
  <c r="C1923" i="6" a="1"/>
  <c r="C1922" i="6" a="1"/>
  <c r="C1921" i="6" a="1"/>
  <c r="C1920" i="6" a="1"/>
  <c r="C1919" i="6" a="1"/>
  <c r="C1918" i="6" a="1"/>
  <c r="C1917" i="6" a="1"/>
  <c r="C1916" i="6" a="1"/>
  <c r="C1915" i="6" a="1"/>
  <c r="C1914" i="6" a="1"/>
  <c r="C1913" i="6" a="1"/>
  <c r="C1912" i="6" a="1"/>
  <c r="C1911" i="6" a="1"/>
  <c r="C1910" i="6" a="1"/>
  <c r="C1909" i="6" a="1"/>
  <c r="C1908" i="6" a="1"/>
  <c r="C1907" i="6" a="1"/>
  <c r="C1906" i="6" a="1"/>
  <c r="C1905" i="6" a="1"/>
  <c r="C1904" i="6" a="1"/>
  <c r="C1903" i="6" a="1"/>
  <c r="C1902" i="6" a="1"/>
  <c r="C1901" i="6" a="1"/>
  <c r="C1900" i="6" a="1"/>
  <c r="C1899" i="6" a="1"/>
  <c r="C1898" i="6" a="1"/>
  <c r="C1897" i="6" a="1"/>
  <c r="C1896" i="6" a="1"/>
  <c r="C1895" i="6" a="1"/>
  <c r="C1894" i="6" a="1"/>
  <c r="C1893" i="6" a="1"/>
  <c r="C1892" i="6" a="1"/>
  <c r="C1891" i="6" a="1"/>
  <c r="C1890" i="6" a="1"/>
  <c r="C1889" i="6" a="1"/>
  <c r="C1888" i="6" a="1"/>
  <c r="C1887" i="6" a="1"/>
  <c r="C1886" i="6" a="1"/>
  <c r="C1885" i="6" a="1"/>
  <c r="C1884" i="6" a="1"/>
  <c r="C1883" i="6" a="1"/>
  <c r="C1882" i="6" a="1"/>
  <c r="C1881" i="6" a="1"/>
  <c r="C1880" i="6" a="1"/>
  <c r="C1879" i="6" a="1"/>
  <c r="C1878" i="6" a="1"/>
  <c r="C1877" i="6" a="1"/>
  <c r="C1876" i="6" a="1"/>
  <c r="C1875" i="6" a="1"/>
  <c r="C1874" i="6" a="1"/>
  <c r="C1873" i="6" a="1"/>
  <c r="C1872" i="6" a="1"/>
  <c r="C1871" i="6" a="1"/>
  <c r="C1870" i="6" a="1"/>
  <c r="C1869" i="6" a="1"/>
  <c r="C1868" i="6" a="1"/>
  <c r="C1867" i="6" a="1"/>
  <c r="C1866" i="6" a="1"/>
  <c r="C1865" i="6" a="1"/>
  <c r="C1864" i="6" a="1"/>
  <c r="C1863" i="6" a="1"/>
  <c r="C1862" i="6" a="1"/>
  <c r="C1861" i="6" a="1"/>
  <c r="C1860" i="6" a="1"/>
  <c r="C1859" i="6" a="1"/>
  <c r="C1858" i="6" a="1"/>
  <c r="C1857" i="6" a="1"/>
  <c r="C1856" i="6" a="1"/>
  <c r="C1855" i="6" a="1"/>
  <c r="C1854" i="6" a="1"/>
  <c r="C1853" i="6" a="1"/>
  <c r="C1852" i="6" a="1"/>
  <c r="C1851" i="6" a="1"/>
  <c r="C1850" i="6" a="1"/>
  <c r="C1849" i="6" a="1"/>
  <c r="C1848" i="6" a="1"/>
  <c r="C1847" i="6" a="1"/>
  <c r="C1846" i="6" a="1"/>
  <c r="C1845" i="6" a="1"/>
  <c r="C1844" i="6" a="1"/>
  <c r="C1843" i="6" a="1"/>
  <c r="C1842" i="6" a="1"/>
  <c r="C1841" i="6" a="1"/>
  <c r="C1840" i="6" a="1"/>
  <c r="C1839" i="6" a="1"/>
  <c r="C1838" i="6" a="1"/>
  <c r="C1837" i="6" a="1"/>
  <c r="C1836" i="6" a="1"/>
  <c r="C1835" i="6" a="1"/>
  <c r="C1834" i="6" a="1"/>
  <c r="C1833" i="6" a="1"/>
  <c r="C1832" i="6" a="1"/>
  <c r="C1831" i="6" a="1"/>
  <c r="C1830" i="6" a="1"/>
  <c r="C1829" i="6" a="1"/>
  <c r="C1828" i="6" a="1"/>
  <c r="C1827" i="6" a="1"/>
  <c r="C1826" i="6" a="1"/>
  <c r="C1825" i="6" a="1"/>
  <c r="C1824" i="6" a="1"/>
  <c r="C1823" i="6" a="1"/>
  <c r="C1822" i="6" a="1"/>
  <c r="C1821" i="6" a="1"/>
  <c r="C1820" i="6" a="1"/>
  <c r="C1819" i="6" a="1"/>
  <c r="C1818" i="6" a="1"/>
  <c r="C1817" i="6" a="1"/>
  <c r="C1816" i="6" a="1"/>
  <c r="C1815" i="6" a="1"/>
  <c r="C1814" i="6" a="1"/>
  <c r="C1813" i="6" a="1"/>
  <c r="C1812" i="6" a="1"/>
  <c r="C1811" i="6" a="1"/>
  <c r="C1810" i="6" a="1"/>
  <c r="C1809" i="6" a="1"/>
  <c r="C1808" i="6" a="1"/>
  <c r="C1807" i="6" a="1"/>
  <c r="C1806" i="6" a="1"/>
  <c r="C1805" i="6" a="1"/>
  <c r="C1804" i="6" a="1"/>
  <c r="C1803" i="6" a="1"/>
  <c r="C1802" i="6" a="1"/>
  <c r="C1801" i="6" a="1"/>
  <c r="C1800" i="6" a="1"/>
  <c r="C1799" i="6" a="1"/>
  <c r="C1798" i="6" a="1"/>
  <c r="C1797" i="6" a="1"/>
  <c r="C1796" i="6" a="1"/>
  <c r="C1795" i="6" a="1"/>
  <c r="C1794" i="6" a="1"/>
  <c r="C1793" i="6" a="1"/>
  <c r="C1792" i="6" a="1"/>
  <c r="C1791" i="6" a="1"/>
  <c r="C1790" i="6" a="1"/>
  <c r="C1789" i="6" a="1"/>
  <c r="C1788" i="6" a="1"/>
  <c r="C1787" i="6" a="1"/>
  <c r="C1786" i="6" a="1"/>
  <c r="C1785" i="6" a="1"/>
  <c r="C1784" i="6" a="1"/>
  <c r="C1783" i="6" a="1"/>
  <c r="C1782" i="6" a="1"/>
  <c r="C1781" i="6" a="1"/>
  <c r="C1780" i="6" a="1"/>
  <c r="C1779" i="6" a="1"/>
  <c r="C1778" i="6" a="1"/>
  <c r="C1777" i="6" a="1"/>
  <c r="C1776" i="6" a="1"/>
  <c r="C1775" i="6" a="1"/>
  <c r="C1774" i="6" a="1"/>
  <c r="C1773" i="6" a="1"/>
  <c r="C1772" i="6" a="1"/>
  <c r="C1771" i="6" a="1"/>
  <c r="C1770" i="6" a="1"/>
  <c r="C1769" i="6" a="1"/>
  <c r="C1768" i="6" a="1"/>
  <c r="C1767" i="6" a="1"/>
  <c r="C1766" i="6" a="1"/>
  <c r="C1765" i="6" a="1"/>
  <c r="C1764" i="6" a="1"/>
  <c r="C1763" i="6" a="1"/>
  <c r="C1762" i="6" a="1"/>
  <c r="C1761" i="6" a="1"/>
  <c r="C1760" i="6" a="1"/>
  <c r="C1759" i="6" a="1"/>
  <c r="C1758" i="6" a="1"/>
  <c r="C1757" i="6" a="1"/>
  <c r="C1756" i="6" a="1"/>
  <c r="C1755" i="6" a="1"/>
  <c r="C1754" i="6" a="1"/>
  <c r="C1753" i="6" a="1"/>
  <c r="C1752" i="6" a="1"/>
  <c r="C1751" i="6" a="1"/>
  <c r="C1750" i="6" a="1"/>
  <c r="C1749" i="6" a="1"/>
  <c r="C1748" i="6" a="1"/>
  <c r="C1747" i="6" a="1"/>
  <c r="C1746" i="6" a="1"/>
  <c r="C1745" i="6" a="1"/>
  <c r="C1744" i="6" a="1"/>
  <c r="C1743" i="6" a="1"/>
  <c r="C1742" i="6" a="1"/>
  <c r="C1741" i="6" a="1"/>
  <c r="C1740" i="6" a="1"/>
  <c r="C1739" i="6" a="1"/>
  <c r="C1738" i="6" a="1"/>
  <c r="C1737" i="6" a="1"/>
  <c r="C1736" i="6" a="1"/>
  <c r="C1735" i="6" a="1"/>
  <c r="C1734" i="6" a="1"/>
  <c r="C1733" i="6" a="1"/>
  <c r="C1732" i="6" a="1"/>
  <c r="C1731" i="6" a="1"/>
  <c r="C1730" i="6" a="1"/>
  <c r="C1729" i="6" a="1"/>
  <c r="C1728" i="6" a="1"/>
  <c r="C1727" i="6" a="1"/>
  <c r="C1726" i="6" a="1"/>
  <c r="C1725" i="6" a="1"/>
  <c r="C1724" i="6" a="1"/>
  <c r="C1723" i="6" a="1"/>
  <c r="C1722" i="6" a="1"/>
  <c r="C1721" i="6" a="1"/>
  <c r="C1720" i="6" a="1"/>
  <c r="C1719" i="6" a="1"/>
  <c r="C1718" i="6" a="1"/>
  <c r="C1717" i="6" a="1"/>
  <c r="C1716" i="6" a="1"/>
  <c r="C1715" i="6" a="1"/>
  <c r="C1714" i="6" a="1"/>
  <c r="C1713" i="6" a="1"/>
  <c r="C1712" i="6" a="1"/>
  <c r="C1711" i="6" a="1"/>
  <c r="C1710" i="6" a="1"/>
  <c r="C1709" i="6" a="1"/>
  <c r="C1708" i="6" a="1"/>
  <c r="C1707" i="6" a="1"/>
  <c r="C1706" i="6" a="1"/>
  <c r="C1705" i="6" a="1"/>
  <c r="C1704" i="6" a="1"/>
  <c r="C1703" i="6" a="1"/>
  <c r="C1702" i="6" a="1"/>
  <c r="C1701" i="6" a="1"/>
  <c r="C1700" i="6" a="1"/>
  <c r="C1699" i="6" a="1"/>
  <c r="C1698" i="6" a="1"/>
  <c r="C1697" i="6" a="1"/>
  <c r="C1696" i="6" a="1"/>
  <c r="C1695" i="6" a="1"/>
  <c r="C1694" i="6" a="1"/>
  <c r="C1693" i="6" a="1"/>
  <c r="C1692" i="6" a="1"/>
  <c r="C1691" i="6" a="1"/>
  <c r="C1690" i="6" a="1"/>
  <c r="C1689" i="6" a="1"/>
  <c r="C1688" i="6" a="1"/>
  <c r="C1687" i="6" a="1"/>
  <c r="C1686" i="6" a="1"/>
  <c r="C1685" i="6" a="1"/>
  <c r="C1684" i="6" a="1"/>
  <c r="C1683" i="6" a="1"/>
  <c r="C1682" i="6" a="1"/>
  <c r="C1681" i="6" a="1"/>
  <c r="C1680" i="6" a="1"/>
  <c r="C1679" i="6" a="1"/>
  <c r="C1678" i="6" a="1"/>
  <c r="C1677" i="6" a="1"/>
  <c r="C1676" i="6" a="1"/>
  <c r="C1675" i="6" a="1"/>
  <c r="C1674" i="6" a="1"/>
  <c r="C1673" i="6" a="1"/>
  <c r="C1672" i="6" a="1"/>
  <c r="C1671" i="6" a="1"/>
  <c r="C1670" i="6" a="1"/>
  <c r="C1669" i="6" a="1"/>
  <c r="C1668" i="6" a="1"/>
  <c r="C1667" i="6" a="1"/>
  <c r="C1666" i="6" a="1"/>
  <c r="C1665" i="6" a="1"/>
  <c r="C1664" i="6" a="1"/>
  <c r="C1663" i="6" a="1"/>
  <c r="C1662" i="6" a="1"/>
  <c r="C1661" i="6" a="1"/>
  <c r="C1660" i="6" a="1"/>
  <c r="C1659" i="6" a="1"/>
  <c r="C1658" i="6" a="1"/>
  <c r="C1657" i="6" a="1"/>
  <c r="C1656" i="6" a="1"/>
  <c r="C1655" i="6" a="1"/>
  <c r="C1654" i="6" a="1"/>
  <c r="C1653" i="6" a="1"/>
  <c r="C1652" i="6" a="1"/>
  <c r="C1651" i="6" a="1"/>
  <c r="C1650" i="6" a="1"/>
  <c r="C1649" i="6" a="1"/>
  <c r="C1648" i="6" a="1"/>
  <c r="C1647" i="6" a="1"/>
  <c r="C1646" i="6" a="1"/>
  <c r="C1645" i="6" a="1"/>
  <c r="C1644" i="6" a="1"/>
  <c r="C1643" i="6" a="1"/>
  <c r="C1642" i="6" a="1"/>
  <c r="C1641" i="6" a="1"/>
  <c r="C1640" i="6" a="1"/>
  <c r="C1639" i="6" a="1"/>
  <c r="C1638" i="6" a="1"/>
  <c r="C1637" i="6" a="1"/>
  <c r="C1636" i="6" a="1"/>
  <c r="C1635" i="6" a="1"/>
  <c r="C1634" i="6" a="1"/>
  <c r="C1633" i="6" a="1"/>
  <c r="C1632" i="6" a="1"/>
  <c r="C1631" i="6" a="1"/>
  <c r="C1630" i="6" a="1"/>
  <c r="C1629" i="6" a="1"/>
  <c r="C1628" i="6" a="1"/>
  <c r="C1627" i="6" a="1"/>
  <c r="C1626" i="6" a="1"/>
  <c r="C1625" i="6" a="1"/>
  <c r="C1624" i="6" a="1"/>
  <c r="C1623" i="6" a="1"/>
  <c r="C1622" i="6" a="1"/>
  <c r="C1621" i="6" a="1"/>
  <c r="C1620" i="6" a="1"/>
  <c r="C1619" i="6" a="1"/>
  <c r="C1618" i="6" a="1"/>
  <c r="C1617" i="6" a="1"/>
  <c r="C1616" i="6" a="1"/>
  <c r="C1615" i="6" a="1"/>
  <c r="C1614" i="6" a="1"/>
  <c r="C1613" i="6" a="1"/>
  <c r="C1612" i="6" a="1"/>
  <c r="C1611" i="6" a="1"/>
  <c r="C1610" i="6" a="1"/>
  <c r="C1609" i="6" a="1"/>
  <c r="C1608" i="6" a="1"/>
  <c r="C1607" i="6" a="1"/>
  <c r="C1606" i="6" a="1"/>
  <c r="C1605" i="6" a="1"/>
  <c r="C1604" i="6" a="1"/>
  <c r="C1603" i="6" a="1"/>
  <c r="C1602" i="6" a="1"/>
  <c r="C1601" i="6" a="1"/>
  <c r="C1600" i="6" a="1"/>
  <c r="C1599" i="6" a="1"/>
  <c r="C1598" i="6" a="1"/>
  <c r="C1597" i="6" a="1"/>
  <c r="C1596" i="6" a="1"/>
  <c r="C1595" i="6" a="1"/>
  <c r="C1594" i="6" a="1"/>
  <c r="C1593" i="6" a="1"/>
  <c r="C1592" i="6" a="1"/>
  <c r="C1591" i="6" a="1"/>
  <c r="C1590" i="6" a="1"/>
  <c r="C1589" i="6" a="1"/>
  <c r="C1588" i="6" a="1"/>
  <c r="C1587" i="6" a="1"/>
  <c r="C1586" i="6" a="1"/>
  <c r="C1585" i="6" a="1"/>
  <c r="C1584" i="6" a="1"/>
  <c r="C1583" i="6" a="1"/>
  <c r="C1582" i="6" a="1"/>
  <c r="C1581" i="6" a="1"/>
  <c r="C1580" i="6" a="1"/>
  <c r="C1579" i="6" a="1"/>
  <c r="C1578" i="6" a="1"/>
  <c r="C1577" i="6" a="1"/>
  <c r="C1576" i="6" a="1"/>
  <c r="C1575" i="6" a="1"/>
  <c r="C1574" i="6" a="1"/>
  <c r="C1573" i="6" a="1"/>
  <c r="C1572" i="6" a="1"/>
  <c r="C1571" i="6" a="1"/>
  <c r="C1570" i="6" a="1"/>
  <c r="C1569" i="6" a="1"/>
  <c r="C1568" i="6" a="1"/>
  <c r="C1567" i="6" a="1"/>
  <c r="C1566" i="6" a="1"/>
  <c r="C1565" i="6" a="1"/>
  <c r="C1564" i="6" a="1"/>
  <c r="C1563" i="6" a="1"/>
  <c r="C1562" i="6" a="1"/>
  <c r="C1561" i="6" a="1"/>
  <c r="C1560" i="6" a="1"/>
  <c r="C1559" i="6" a="1"/>
  <c r="C1558" i="6" a="1"/>
  <c r="C1557" i="6" a="1"/>
  <c r="C1556" i="6" a="1"/>
  <c r="C1555" i="6" a="1"/>
  <c r="C1554" i="6" a="1"/>
  <c r="C1553" i="6" a="1"/>
  <c r="C1552" i="6" a="1"/>
  <c r="C1551" i="6" a="1"/>
  <c r="C1550" i="6" a="1"/>
  <c r="C1549" i="6" a="1"/>
  <c r="C1548" i="6" a="1"/>
  <c r="C1547" i="6" a="1"/>
  <c r="C1546" i="6" a="1"/>
  <c r="C1545" i="6" a="1"/>
  <c r="C1544" i="6" a="1"/>
  <c r="C1543" i="6" a="1"/>
  <c r="C1542" i="6" a="1"/>
  <c r="C1541" i="6" a="1"/>
  <c r="C1540" i="6" a="1"/>
  <c r="C1539" i="6" a="1"/>
  <c r="C1538" i="6" a="1"/>
  <c r="C1537" i="6" a="1"/>
  <c r="C1536" i="6" a="1"/>
  <c r="C1535" i="6" a="1"/>
  <c r="C1534" i="6" a="1"/>
  <c r="C1533" i="6" a="1"/>
  <c r="C1532" i="6" a="1"/>
  <c r="C1531" i="6" a="1"/>
  <c r="C1530" i="6" a="1"/>
  <c r="C1529" i="6" a="1"/>
  <c r="C1528" i="6" a="1"/>
  <c r="C1527" i="6" a="1"/>
  <c r="C1526" i="6" a="1"/>
  <c r="C1525" i="6" a="1"/>
  <c r="C1524" i="6" a="1"/>
  <c r="C1523" i="6" a="1"/>
  <c r="C1522" i="6" a="1"/>
  <c r="C1521" i="6" a="1"/>
  <c r="C1520" i="6" a="1"/>
  <c r="C1519" i="6" a="1"/>
  <c r="C1518" i="6" a="1"/>
  <c r="C1517" i="6" a="1"/>
  <c r="C1516" i="6" a="1"/>
  <c r="C1515" i="6" a="1"/>
  <c r="C1514" i="6" a="1"/>
  <c r="C1513" i="6" a="1"/>
  <c r="C1512" i="6" a="1"/>
  <c r="C1511" i="6" a="1"/>
  <c r="C1510" i="6" a="1"/>
  <c r="C1509" i="6" a="1"/>
  <c r="C1508" i="6" a="1"/>
  <c r="C1507" i="6" a="1"/>
  <c r="C1506" i="6" a="1"/>
  <c r="C1505" i="6" a="1"/>
  <c r="C1504" i="6" a="1"/>
  <c r="C1503" i="6" a="1"/>
  <c r="C1502" i="6" a="1"/>
  <c r="C1501" i="6" a="1"/>
  <c r="C1500" i="6" a="1"/>
  <c r="C1499" i="6" a="1"/>
  <c r="C1498" i="6" a="1"/>
  <c r="C1497" i="6" a="1"/>
  <c r="C1496" i="6" a="1"/>
  <c r="C1495" i="6" a="1"/>
  <c r="C1494" i="6" a="1"/>
  <c r="C1493" i="6" a="1"/>
  <c r="C1492" i="6" a="1"/>
  <c r="C1491" i="6" a="1"/>
  <c r="C1490" i="6" a="1"/>
  <c r="C1489" i="6" a="1"/>
  <c r="C1488" i="6" a="1"/>
  <c r="C1487" i="6" a="1"/>
  <c r="C1486" i="6" a="1"/>
  <c r="C1485" i="6" a="1"/>
  <c r="C1484" i="6" a="1"/>
  <c r="C1483" i="6" a="1"/>
  <c r="C1482" i="6" a="1"/>
  <c r="C1481" i="6" a="1"/>
  <c r="C1480" i="6" a="1"/>
  <c r="C1479" i="6" a="1"/>
  <c r="C1478" i="6" a="1"/>
  <c r="C1477" i="6" a="1"/>
  <c r="C1476" i="6" a="1"/>
  <c r="C1475" i="6" a="1"/>
  <c r="C1474" i="6" a="1"/>
  <c r="C1473" i="6" a="1"/>
  <c r="C1472" i="6" a="1"/>
  <c r="C1471" i="6" a="1"/>
  <c r="C1470" i="6" a="1"/>
  <c r="C1469" i="6" a="1"/>
  <c r="C1468" i="6" a="1"/>
  <c r="C1467" i="6" a="1"/>
  <c r="C1466" i="6" a="1"/>
  <c r="C1465" i="6" a="1"/>
  <c r="C1464" i="6" a="1"/>
  <c r="C1463" i="6" a="1"/>
  <c r="C1462" i="6" a="1"/>
  <c r="C1461" i="6" a="1"/>
  <c r="C1460" i="6" a="1"/>
  <c r="C1459" i="6" a="1"/>
  <c r="C1458" i="6" a="1"/>
  <c r="C1457" i="6" a="1"/>
  <c r="C1456" i="6" a="1"/>
  <c r="C1455" i="6" a="1"/>
  <c r="C1454" i="6" a="1"/>
  <c r="C1453" i="6" a="1"/>
  <c r="C1452" i="6" a="1"/>
  <c r="C1451" i="6" a="1"/>
  <c r="C1450" i="6" a="1"/>
  <c r="C1449" i="6" a="1"/>
  <c r="C1448" i="6" a="1"/>
  <c r="C1447" i="6" a="1"/>
  <c r="C1446" i="6" a="1"/>
  <c r="C1445" i="6" a="1"/>
  <c r="C1444" i="6" a="1"/>
  <c r="C1443" i="6" a="1"/>
  <c r="C1442" i="6" a="1"/>
  <c r="C1441" i="6" a="1"/>
  <c r="C1440" i="6" a="1"/>
  <c r="C1439" i="6" a="1"/>
  <c r="C1438" i="6" a="1"/>
  <c r="C1437" i="6" a="1"/>
  <c r="C1436" i="6" a="1"/>
  <c r="C1435" i="6" a="1"/>
  <c r="C1434" i="6" a="1"/>
  <c r="C1433" i="6" a="1"/>
  <c r="C1432" i="6" a="1"/>
  <c r="C1431" i="6" a="1"/>
  <c r="C1430" i="6" a="1"/>
  <c r="C1429" i="6" a="1"/>
  <c r="C1428" i="6" a="1"/>
  <c r="C1427" i="6" a="1"/>
  <c r="C1426" i="6" a="1"/>
  <c r="C1425" i="6" a="1"/>
  <c r="C1424" i="6" a="1"/>
  <c r="C1423" i="6" a="1"/>
  <c r="C1422" i="6" a="1"/>
  <c r="C1421" i="6" a="1"/>
  <c r="C1420" i="6" a="1"/>
  <c r="C1419" i="6" a="1"/>
  <c r="C1418" i="6" a="1"/>
  <c r="C1417" i="6" a="1"/>
  <c r="C1416" i="6" a="1"/>
  <c r="C1415" i="6" a="1"/>
  <c r="C1414" i="6" a="1"/>
  <c r="C1413" i="6" a="1"/>
  <c r="C1412" i="6" a="1"/>
  <c r="C1411" i="6" a="1"/>
  <c r="C1410" i="6" a="1"/>
  <c r="C1409" i="6" a="1"/>
  <c r="C1408" i="6" a="1"/>
  <c r="C1407" i="6" a="1"/>
  <c r="C1406" i="6" a="1"/>
  <c r="C1405" i="6" a="1"/>
  <c r="C1404" i="6" a="1"/>
  <c r="C1403" i="6" a="1"/>
  <c r="C1402" i="6" a="1"/>
  <c r="C1401" i="6" a="1"/>
  <c r="C1400" i="6" a="1"/>
  <c r="C1399" i="6" a="1"/>
  <c r="C1398" i="6" a="1"/>
  <c r="C1397" i="6" a="1"/>
  <c r="C1396" i="6" a="1"/>
  <c r="C1395" i="6" a="1"/>
  <c r="C1394" i="6" a="1"/>
  <c r="C1393" i="6" a="1"/>
  <c r="C1392" i="6" a="1"/>
  <c r="C1391" i="6" a="1"/>
  <c r="C1390" i="6" a="1"/>
  <c r="C1389" i="6" a="1"/>
  <c r="C1388" i="6" a="1"/>
  <c r="C1387" i="6" a="1"/>
  <c r="C1386" i="6" a="1"/>
  <c r="C1385" i="6" a="1"/>
  <c r="C1384" i="6" a="1"/>
  <c r="C1383" i="6" a="1"/>
  <c r="C1382" i="6" a="1"/>
  <c r="C1381" i="6" a="1"/>
  <c r="C1380" i="6" a="1"/>
  <c r="C1379" i="6" a="1"/>
  <c r="C1378" i="6" a="1"/>
  <c r="C1377" i="6" a="1"/>
  <c r="C1376" i="6" a="1"/>
  <c r="C1375" i="6" a="1"/>
  <c r="C1374" i="6" a="1"/>
  <c r="C1373" i="6" a="1"/>
  <c r="C1372" i="6" a="1"/>
  <c r="C1371" i="6" a="1"/>
  <c r="C1370" i="6" a="1"/>
  <c r="C1369" i="6" a="1"/>
  <c r="C1368" i="6" a="1"/>
  <c r="C1367" i="6" a="1"/>
  <c r="C1366" i="6" a="1"/>
  <c r="C1365" i="6" a="1"/>
  <c r="C1364" i="6" a="1"/>
  <c r="C1363" i="6" a="1"/>
  <c r="C1362" i="6" a="1"/>
  <c r="C1361" i="6" a="1"/>
  <c r="C1360" i="6" a="1"/>
  <c r="C1359" i="6" a="1"/>
  <c r="C1358" i="6" a="1"/>
  <c r="C1357" i="6" a="1"/>
  <c r="C1356" i="6" a="1"/>
  <c r="C1355" i="6" a="1"/>
  <c r="C1354" i="6" a="1"/>
  <c r="C1353" i="6" a="1"/>
  <c r="C1352" i="6" a="1"/>
  <c r="C1351" i="6" a="1"/>
  <c r="C1350" i="6" a="1"/>
  <c r="C1349" i="6" a="1"/>
  <c r="C1348" i="6" a="1"/>
  <c r="C1347" i="6" a="1"/>
  <c r="C1346" i="6" a="1"/>
  <c r="C1345" i="6" a="1"/>
  <c r="C1344" i="6" a="1"/>
  <c r="C1343" i="6" a="1"/>
  <c r="C1342" i="6" a="1"/>
  <c r="C1341" i="6" a="1"/>
  <c r="C1340" i="6" a="1"/>
  <c r="C1339" i="6" a="1"/>
  <c r="C1338" i="6" a="1"/>
  <c r="C1337" i="6" a="1"/>
  <c r="C1336" i="6" a="1"/>
  <c r="C1335" i="6" a="1"/>
  <c r="C1334" i="6" a="1"/>
  <c r="C1333" i="6" a="1"/>
  <c r="C1332" i="6" a="1"/>
  <c r="C1331" i="6" a="1"/>
  <c r="C1330" i="6" a="1"/>
  <c r="C1329" i="6" a="1"/>
  <c r="C1328" i="6" a="1"/>
  <c r="C1327" i="6" a="1"/>
  <c r="C1326" i="6" a="1"/>
  <c r="C1325" i="6" a="1"/>
  <c r="C1324" i="6" a="1"/>
  <c r="C1323" i="6" a="1"/>
  <c r="C1322" i="6" a="1"/>
  <c r="C1321" i="6" a="1"/>
  <c r="C1320" i="6" a="1"/>
  <c r="C1319" i="6" a="1"/>
  <c r="C1318" i="6" a="1"/>
  <c r="C1317" i="6" a="1"/>
  <c r="C1316" i="6" a="1"/>
  <c r="C1315" i="6" a="1"/>
  <c r="C1314" i="6" a="1"/>
  <c r="C1313" i="6" a="1"/>
  <c r="C1312" i="6" a="1"/>
  <c r="C1311" i="6" a="1"/>
  <c r="C1310" i="6" a="1"/>
  <c r="C1309" i="6" a="1"/>
  <c r="C1308" i="6" a="1"/>
  <c r="C1307" i="6" a="1"/>
  <c r="C1306" i="6" a="1"/>
  <c r="C1305" i="6" a="1"/>
  <c r="C1304" i="6" a="1"/>
  <c r="C1303" i="6" a="1"/>
  <c r="C1302" i="6" a="1"/>
  <c r="C1301" i="6" a="1"/>
  <c r="C1300" i="6" a="1"/>
  <c r="C1299" i="6" a="1"/>
  <c r="C1298" i="6" a="1"/>
  <c r="C1297" i="6" a="1"/>
  <c r="C1296" i="6" a="1"/>
  <c r="C1295" i="6" a="1"/>
  <c r="C1294" i="6" a="1"/>
  <c r="C1293" i="6" a="1"/>
  <c r="C1292" i="6" a="1"/>
  <c r="C1291" i="6" a="1"/>
  <c r="C1290" i="6" a="1"/>
  <c r="C1289" i="6" a="1"/>
  <c r="C1288" i="6" a="1"/>
  <c r="C1287" i="6" a="1"/>
  <c r="C1286" i="6" a="1"/>
  <c r="C1285" i="6" a="1"/>
  <c r="C1284" i="6" a="1"/>
  <c r="C1283" i="6" a="1"/>
  <c r="C1282" i="6" a="1"/>
  <c r="C1281" i="6" a="1"/>
  <c r="C1280" i="6" a="1"/>
  <c r="C1279" i="6" a="1"/>
  <c r="C1278" i="6" a="1"/>
  <c r="C1277" i="6" a="1"/>
  <c r="C1276" i="6" a="1"/>
  <c r="C1275" i="6" a="1"/>
  <c r="C1274" i="6" a="1"/>
  <c r="C1273" i="6" a="1"/>
  <c r="C1272" i="6" a="1"/>
  <c r="C1271" i="6" a="1"/>
  <c r="C1270" i="6" a="1"/>
  <c r="C1269" i="6" a="1"/>
  <c r="C1268" i="6" a="1"/>
  <c r="C1267" i="6" a="1"/>
  <c r="C1266" i="6" a="1"/>
  <c r="C1265" i="6" a="1"/>
  <c r="C1264" i="6" a="1"/>
  <c r="C1263" i="6" a="1"/>
  <c r="C1262" i="6" a="1"/>
  <c r="C1261" i="6" a="1"/>
  <c r="C1260" i="6" a="1"/>
  <c r="C1259" i="6" a="1"/>
  <c r="C1258" i="6" a="1"/>
  <c r="C1257" i="6" a="1"/>
  <c r="C1256" i="6" a="1"/>
  <c r="C1255" i="6" a="1"/>
  <c r="C1254" i="6" a="1"/>
  <c r="C1253" i="6" a="1"/>
  <c r="C1252" i="6" a="1"/>
  <c r="C1251" i="6" a="1"/>
  <c r="C1250" i="6" a="1"/>
  <c r="C1249" i="6" a="1"/>
  <c r="C1248" i="6" a="1"/>
  <c r="C1247" i="6" a="1"/>
  <c r="C1246" i="6" a="1"/>
  <c r="C1245" i="6" a="1"/>
  <c r="C1244" i="6" a="1"/>
  <c r="C1243" i="6" a="1"/>
  <c r="C1242" i="6" a="1"/>
  <c r="C1241" i="6" a="1"/>
  <c r="C1240" i="6" a="1"/>
  <c r="C1239" i="6" a="1"/>
  <c r="C1238" i="6" a="1"/>
  <c r="C1237" i="6" a="1"/>
  <c r="C1236" i="6" a="1"/>
  <c r="C1235" i="6" a="1"/>
  <c r="C1234" i="6" a="1"/>
  <c r="C1233" i="6" a="1"/>
  <c r="C1232" i="6" a="1"/>
  <c r="C1231" i="6" a="1"/>
  <c r="C1230" i="6" a="1"/>
  <c r="C1229" i="6" a="1"/>
  <c r="C1228" i="6" a="1"/>
  <c r="C1227" i="6" a="1"/>
  <c r="C1226" i="6" a="1"/>
  <c r="C1225" i="6" a="1"/>
  <c r="C1224" i="6" a="1"/>
  <c r="C1223" i="6" a="1"/>
  <c r="C1222" i="6" a="1"/>
  <c r="C1221" i="6" a="1"/>
  <c r="C1220" i="6" a="1"/>
  <c r="C1219" i="6" a="1"/>
  <c r="C1218" i="6" a="1"/>
  <c r="C1217" i="6" a="1"/>
  <c r="C1216" i="6" a="1"/>
  <c r="C1215" i="6" a="1"/>
  <c r="C1214" i="6" a="1"/>
  <c r="C1213" i="6" a="1"/>
  <c r="C1212" i="6" a="1"/>
  <c r="C1211" i="6" a="1"/>
  <c r="C1210" i="6" a="1"/>
  <c r="C1209" i="6" a="1"/>
  <c r="C1208" i="6" a="1"/>
  <c r="C1207" i="6" a="1"/>
  <c r="C1206" i="6" a="1"/>
  <c r="C1205" i="6" a="1"/>
  <c r="C1204" i="6" a="1"/>
  <c r="C1203" i="6" a="1"/>
  <c r="C1202" i="6" a="1"/>
  <c r="C1201" i="6" a="1"/>
  <c r="C1200" i="6" a="1"/>
  <c r="C1199" i="6" a="1"/>
  <c r="C1198" i="6" a="1"/>
  <c r="C1197" i="6" a="1"/>
  <c r="C1196" i="6" a="1"/>
  <c r="C1195" i="6" a="1"/>
  <c r="C1194" i="6" a="1"/>
  <c r="C1193" i="6" a="1"/>
  <c r="C1192" i="6" a="1"/>
  <c r="C1191" i="6" a="1"/>
  <c r="C1190" i="6" a="1"/>
  <c r="C1189" i="6" a="1"/>
  <c r="C1188" i="6" a="1"/>
  <c r="C1187" i="6" a="1"/>
  <c r="C1186" i="6" a="1"/>
  <c r="C1185" i="6" a="1"/>
  <c r="C1184" i="6" a="1"/>
  <c r="C1183" i="6" a="1"/>
  <c r="C1182" i="6" a="1"/>
  <c r="C1181" i="6" a="1"/>
  <c r="C1180" i="6" a="1"/>
  <c r="C1179" i="6" a="1"/>
  <c r="C1178" i="6" a="1"/>
  <c r="C1177" i="6" a="1"/>
  <c r="C1176" i="6" a="1"/>
  <c r="C1175" i="6" a="1"/>
  <c r="C1174" i="6" a="1"/>
  <c r="C1173" i="6" a="1"/>
  <c r="C1172" i="6" a="1"/>
  <c r="C1171" i="6" a="1"/>
  <c r="C1170" i="6" a="1"/>
  <c r="C1169" i="6" a="1"/>
  <c r="C1168" i="6" a="1"/>
  <c r="C1167" i="6" a="1"/>
  <c r="C1166" i="6" a="1"/>
  <c r="C1165" i="6" a="1"/>
  <c r="C1164" i="6" a="1"/>
  <c r="C1163" i="6" a="1"/>
  <c r="C1162" i="6" a="1"/>
  <c r="C1161" i="6" a="1"/>
  <c r="C1160" i="6" a="1"/>
  <c r="C1159" i="6" a="1"/>
  <c r="C1158" i="6" a="1"/>
  <c r="C1157" i="6" a="1"/>
  <c r="C1156" i="6" a="1"/>
  <c r="C1155" i="6" a="1"/>
  <c r="C1154" i="6" a="1"/>
  <c r="C1153" i="6" a="1"/>
  <c r="C1152" i="6" a="1"/>
  <c r="C1151" i="6" a="1"/>
  <c r="C1150" i="6" a="1"/>
  <c r="C1149" i="6" a="1"/>
  <c r="C1148" i="6" a="1"/>
  <c r="C1147" i="6" a="1"/>
  <c r="C1146" i="6" a="1"/>
  <c r="C1145" i="6" a="1"/>
  <c r="C1144" i="6" a="1"/>
  <c r="C1143" i="6" a="1"/>
  <c r="C1142" i="6" a="1"/>
  <c r="C1141" i="6" a="1"/>
  <c r="C1140" i="6" a="1"/>
  <c r="C1139" i="6" a="1"/>
  <c r="C1138" i="6" a="1"/>
  <c r="C1137" i="6" a="1"/>
  <c r="C1136" i="6" a="1"/>
  <c r="C1135" i="6" a="1"/>
  <c r="C1134" i="6" a="1"/>
  <c r="C1133" i="6" a="1"/>
  <c r="C1132" i="6" a="1"/>
  <c r="C1131" i="6" a="1"/>
  <c r="C1130" i="6" a="1"/>
  <c r="C1129" i="6" a="1"/>
  <c r="C1128" i="6" a="1"/>
  <c r="C1127" i="6" a="1"/>
  <c r="C1126" i="6" a="1"/>
  <c r="C1125" i="6" a="1"/>
  <c r="C1124" i="6" a="1"/>
  <c r="C1123" i="6" a="1"/>
  <c r="C1122" i="6" a="1"/>
  <c r="C1121" i="6" a="1"/>
  <c r="C1120" i="6" a="1"/>
  <c r="C1119" i="6" a="1"/>
  <c r="C1118" i="6" a="1"/>
  <c r="C1117" i="6" a="1"/>
  <c r="C1116" i="6" a="1"/>
  <c r="C1115" i="6" a="1"/>
  <c r="C1114" i="6" a="1"/>
  <c r="C1113" i="6" a="1"/>
  <c r="C1112" i="6" a="1"/>
  <c r="C1111" i="6" a="1"/>
  <c r="C1110" i="6" a="1"/>
  <c r="C1109" i="6" a="1"/>
  <c r="C1108" i="6" a="1"/>
  <c r="C1107" i="6" a="1"/>
  <c r="C1106" i="6" a="1"/>
  <c r="C1105" i="6" a="1"/>
  <c r="C1104" i="6" a="1"/>
  <c r="C1103" i="6" a="1"/>
  <c r="C1102" i="6" a="1"/>
  <c r="C1101" i="6" a="1"/>
  <c r="C1100" i="6" a="1"/>
  <c r="C1099" i="6" a="1"/>
  <c r="C1098" i="6" a="1"/>
  <c r="C1097" i="6" a="1"/>
  <c r="C1096" i="6" a="1"/>
  <c r="C1095" i="6" a="1"/>
  <c r="C1094" i="6" a="1"/>
  <c r="C1093" i="6" a="1"/>
  <c r="C1092" i="6" a="1"/>
  <c r="C1091" i="6" a="1"/>
  <c r="C1090" i="6" a="1"/>
  <c r="C1089" i="6" a="1"/>
  <c r="C1088" i="6" a="1"/>
  <c r="C1087" i="6" a="1"/>
  <c r="C1086" i="6" a="1"/>
  <c r="C1085" i="6" a="1"/>
  <c r="C1084" i="6" a="1"/>
  <c r="C1083" i="6" a="1"/>
  <c r="C1082" i="6" a="1"/>
  <c r="C1081" i="6" a="1"/>
  <c r="C1080" i="6" a="1"/>
  <c r="C1079" i="6" a="1"/>
  <c r="C1078" i="6" a="1"/>
  <c r="C1077" i="6" a="1"/>
  <c r="C1076" i="6" a="1"/>
  <c r="C1075" i="6" a="1"/>
  <c r="C1074" i="6" a="1"/>
  <c r="C1073" i="6" a="1"/>
  <c r="C1072" i="6" a="1"/>
  <c r="C1071" i="6" a="1"/>
  <c r="C1070" i="6" a="1"/>
  <c r="C1069" i="6" a="1"/>
  <c r="C1068" i="6" a="1"/>
  <c r="C1067" i="6" a="1"/>
  <c r="C1066" i="6" a="1"/>
  <c r="C1065" i="6" a="1"/>
  <c r="C1064" i="6" a="1"/>
  <c r="C1063" i="6" a="1"/>
  <c r="C1062" i="6" a="1"/>
  <c r="C1061" i="6" a="1"/>
  <c r="C1060" i="6" a="1"/>
  <c r="C1059" i="6" a="1"/>
  <c r="C1058" i="6" a="1"/>
  <c r="C1057" i="6" a="1"/>
  <c r="C1056" i="6" a="1"/>
  <c r="C1055" i="6" a="1"/>
  <c r="C1054" i="6" a="1"/>
  <c r="C1053" i="6" a="1"/>
  <c r="C1052" i="6" a="1"/>
  <c r="C1051" i="6" a="1"/>
  <c r="C1050" i="6" a="1"/>
  <c r="C1049" i="6" a="1"/>
  <c r="C1048" i="6" a="1"/>
  <c r="C1047" i="6" a="1"/>
  <c r="C1046" i="6" a="1"/>
  <c r="C1045" i="6" a="1"/>
  <c r="C1044" i="6" a="1"/>
  <c r="C1043" i="6" a="1"/>
  <c r="C1042" i="6" a="1"/>
  <c r="C1041" i="6" a="1"/>
  <c r="C1040" i="6" a="1"/>
  <c r="C1039" i="6" a="1"/>
  <c r="C1038" i="6" a="1"/>
  <c r="C1037" i="6" a="1"/>
  <c r="C1036" i="6" a="1"/>
  <c r="C1035" i="6" a="1"/>
  <c r="C1034" i="6" a="1"/>
  <c r="C1033" i="6" a="1"/>
  <c r="C1032" i="6" a="1"/>
  <c r="C1031" i="6" a="1"/>
  <c r="C1030" i="6" a="1"/>
  <c r="C1029" i="6" a="1"/>
  <c r="C1028" i="6" a="1"/>
  <c r="C1027" i="6" a="1"/>
  <c r="C1026" i="6" a="1"/>
  <c r="C1025" i="6" a="1"/>
  <c r="C1024" i="6" a="1"/>
  <c r="C1023" i="6" a="1"/>
  <c r="C1022" i="6" a="1"/>
  <c r="C1021" i="6" a="1"/>
  <c r="C1020" i="6" a="1"/>
  <c r="C1019" i="6" a="1"/>
  <c r="C1018" i="6" a="1"/>
  <c r="C1017" i="6" a="1"/>
  <c r="C1016" i="6" a="1"/>
  <c r="C1015" i="6" a="1"/>
  <c r="C1014" i="6" a="1"/>
  <c r="C1013" i="6" a="1"/>
  <c r="C1012" i="6" a="1"/>
  <c r="C1011" i="6" a="1"/>
  <c r="C1010" i="6" a="1"/>
  <c r="C1009" i="6" a="1"/>
  <c r="C1008" i="6" a="1"/>
  <c r="C1007" i="6" a="1"/>
  <c r="C1006" i="6" a="1"/>
  <c r="C1005" i="6" a="1"/>
  <c r="C1004" i="6" a="1"/>
  <c r="C1003" i="6" a="1"/>
  <c r="C1002" i="6" a="1"/>
  <c r="C1001" i="6" a="1"/>
  <c r="C1000" i="6" a="1"/>
  <c r="C999" i="6" a="1"/>
  <c r="C998" i="6" a="1"/>
  <c r="C997" i="6" a="1"/>
  <c r="C996" i="6" a="1"/>
  <c r="C995" i="6" a="1"/>
  <c r="C994" i="6" a="1"/>
  <c r="C993" i="6" a="1"/>
  <c r="C992" i="6" a="1"/>
  <c r="C991" i="6" a="1"/>
  <c r="C990" i="6" a="1"/>
  <c r="C989" i="6" a="1"/>
  <c r="C988" i="6" a="1"/>
  <c r="C987" i="6" a="1"/>
  <c r="C986" i="6" a="1"/>
  <c r="C985" i="6" a="1"/>
  <c r="C984" i="6" a="1"/>
  <c r="C983" i="6" a="1"/>
  <c r="C982" i="6" a="1"/>
  <c r="C981" i="6" a="1"/>
  <c r="C980" i="6" a="1"/>
  <c r="C979" i="6" a="1"/>
  <c r="C978" i="6" a="1"/>
  <c r="C977" i="6" a="1"/>
  <c r="C976" i="6" a="1"/>
  <c r="C975" i="6" a="1"/>
  <c r="C974" i="6" a="1"/>
  <c r="C973" i="6" a="1"/>
  <c r="C972" i="6" a="1"/>
  <c r="C971" i="6" a="1"/>
  <c r="C970" i="6" a="1"/>
  <c r="C969" i="6" a="1"/>
  <c r="C968" i="6" a="1"/>
  <c r="C967" i="6" a="1"/>
  <c r="C966" i="6" a="1"/>
  <c r="C965" i="6" a="1"/>
  <c r="C964" i="6" a="1"/>
  <c r="C963" i="6" a="1"/>
  <c r="C962" i="6" a="1"/>
  <c r="C961" i="6" a="1"/>
  <c r="C960" i="6" a="1"/>
  <c r="C959" i="6" a="1"/>
  <c r="C958" i="6" a="1"/>
  <c r="C957" i="6" a="1"/>
  <c r="C956" i="6" a="1"/>
  <c r="C955" i="6" a="1"/>
  <c r="C954" i="6" a="1"/>
  <c r="C953" i="6" a="1"/>
  <c r="C952" i="6" a="1"/>
  <c r="C951" i="6" a="1"/>
  <c r="C950" i="6" a="1"/>
  <c r="C949" i="6" a="1"/>
  <c r="C948" i="6" a="1"/>
  <c r="C947" i="6" a="1"/>
  <c r="C946" i="6" a="1"/>
  <c r="C945" i="6" a="1"/>
  <c r="C944" i="6" a="1"/>
  <c r="C943" i="6" a="1"/>
  <c r="C942" i="6" a="1"/>
  <c r="C941" i="6" a="1"/>
  <c r="C940" i="6" a="1"/>
  <c r="C939" i="6" a="1"/>
  <c r="C938" i="6" a="1"/>
  <c r="C937" i="6" a="1"/>
  <c r="C936" i="6" a="1"/>
  <c r="C935" i="6" a="1"/>
  <c r="C934" i="6" a="1"/>
  <c r="C933" i="6" a="1"/>
  <c r="C932" i="6" a="1"/>
  <c r="C931" i="6" a="1"/>
  <c r="C930" i="6" a="1"/>
  <c r="C929" i="6" a="1"/>
  <c r="C928" i="6" a="1"/>
  <c r="C927" i="6" a="1"/>
  <c r="C926" i="6" a="1"/>
  <c r="C925" i="6" a="1"/>
  <c r="C924" i="6" a="1"/>
  <c r="C923" i="6" a="1"/>
  <c r="C922" i="6" a="1"/>
  <c r="C921" i="6" a="1"/>
  <c r="C920" i="6" a="1"/>
  <c r="C919" i="6" a="1"/>
  <c r="C918" i="6" a="1"/>
  <c r="C917" i="6" a="1"/>
  <c r="C916" i="6" a="1"/>
  <c r="C915" i="6" a="1"/>
  <c r="C914" i="6" a="1"/>
  <c r="C913" i="6" a="1"/>
  <c r="C912" i="6" a="1"/>
  <c r="C911" i="6" a="1"/>
  <c r="C910" i="6" a="1"/>
  <c r="C909" i="6" a="1"/>
  <c r="C908" i="6" a="1"/>
  <c r="C907" i="6" a="1"/>
  <c r="C906" i="6" a="1"/>
  <c r="C905" i="6" a="1"/>
  <c r="C904" i="6" a="1"/>
  <c r="C903" i="6" a="1"/>
  <c r="C902" i="6" a="1"/>
  <c r="C901" i="6" a="1"/>
  <c r="C900" i="6" a="1"/>
  <c r="C899" i="6" a="1"/>
  <c r="C898" i="6" a="1"/>
  <c r="C897" i="6" a="1"/>
  <c r="C896" i="6" a="1"/>
  <c r="C895" i="6" a="1"/>
  <c r="C894" i="6" a="1"/>
  <c r="C893" i="6" a="1"/>
  <c r="C892" i="6" a="1"/>
  <c r="C891" i="6" a="1"/>
  <c r="C890" i="6" a="1"/>
  <c r="C889" i="6" a="1"/>
  <c r="C888" i="6" a="1"/>
  <c r="C887" i="6" a="1"/>
  <c r="C886" i="6" a="1"/>
  <c r="C885" i="6" a="1"/>
  <c r="C884" i="6" a="1"/>
  <c r="C883" i="6" a="1"/>
  <c r="C882" i="6" a="1"/>
  <c r="C881" i="6" a="1"/>
  <c r="C880" i="6" a="1"/>
  <c r="C879" i="6" a="1"/>
  <c r="C878" i="6" a="1"/>
  <c r="C877" i="6" a="1"/>
  <c r="C876" i="6" a="1"/>
  <c r="C875" i="6" a="1"/>
  <c r="C874" i="6" a="1"/>
  <c r="C873" i="6" a="1"/>
  <c r="C872" i="6" a="1"/>
  <c r="C871" i="6" a="1"/>
  <c r="C870" i="6" a="1"/>
  <c r="C869" i="6" a="1"/>
  <c r="C868" i="6" a="1"/>
  <c r="C867" i="6" a="1"/>
  <c r="C866" i="6" a="1"/>
  <c r="C865" i="6" a="1"/>
  <c r="C864" i="6" a="1"/>
  <c r="C863" i="6" a="1"/>
  <c r="C862" i="6" a="1"/>
  <c r="C861" i="6" a="1"/>
  <c r="C860" i="6" a="1"/>
  <c r="C859" i="6" a="1"/>
  <c r="C858" i="6" a="1"/>
  <c r="C857" i="6" a="1"/>
  <c r="C856" i="6" a="1"/>
  <c r="C855" i="6" a="1"/>
  <c r="C854" i="6" a="1"/>
  <c r="C853" i="6" a="1"/>
  <c r="C852" i="6" a="1"/>
  <c r="C851" i="6" a="1"/>
  <c r="C850" i="6" a="1"/>
  <c r="C849" i="6" a="1"/>
  <c r="C848" i="6" a="1"/>
  <c r="C847" i="6" a="1"/>
  <c r="C846" i="6" a="1"/>
  <c r="C845" i="6" a="1"/>
  <c r="C844" i="6" a="1"/>
  <c r="C843" i="6" a="1"/>
  <c r="C842" i="6" a="1"/>
  <c r="C841" i="6" a="1"/>
  <c r="C840" i="6" a="1"/>
  <c r="C839" i="6" a="1"/>
  <c r="C838" i="6" a="1"/>
  <c r="C837" i="6" a="1"/>
  <c r="C836" i="6" a="1"/>
  <c r="C835" i="6" a="1"/>
  <c r="C834" i="6" a="1"/>
  <c r="C833" i="6" a="1"/>
  <c r="C832" i="6" a="1"/>
  <c r="C831" i="6" a="1"/>
  <c r="C830" i="6" a="1"/>
  <c r="C829" i="6" a="1"/>
  <c r="C828" i="6" a="1"/>
  <c r="C827" i="6" a="1"/>
  <c r="C826" i="6" a="1"/>
  <c r="C825" i="6" a="1"/>
  <c r="C824" i="6" a="1"/>
  <c r="C823" i="6" a="1"/>
  <c r="C822" i="6" a="1"/>
  <c r="C821" i="6" a="1"/>
  <c r="C820" i="6" a="1"/>
  <c r="C819" i="6" a="1"/>
  <c r="C818" i="6" a="1"/>
  <c r="C817" i="6" a="1"/>
  <c r="C816" i="6" a="1"/>
  <c r="C815" i="6" a="1"/>
  <c r="C814" i="6" a="1"/>
  <c r="C813" i="6" a="1"/>
  <c r="C812" i="6" a="1"/>
  <c r="C811" i="6" a="1"/>
  <c r="C810" i="6" a="1"/>
  <c r="C809" i="6" a="1"/>
  <c r="C808" i="6" a="1"/>
  <c r="C807" i="6" a="1"/>
  <c r="C806" i="6" a="1"/>
  <c r="C805" i="6" a="1"/>
  <c r="C804" i="6" a="1"/>
  <c r="C803" i="6" a="1"/>
  <c r="C802" i="6" a="1"/>
  <c r="C801" i="6" a="1"/>
  <c r="C800" i="6" a="1"/>
  <c r="C799" i="6" a="1"/>
  <c r="C798" i="6" a="1"/>
  <c r="C797" i="6" a="1"/>
  <c r="C796" i="6" a="1"/>
  <c r="C795" i="6" a="1"/>
  <c r="C794" i="6" a="1"/>
  <c r="C793" i="6" a="1"/>
  <c r="C792" i="6" a="1"/>
  <c r="C791" i="6" a="1"/>
  <c r="C790" i="6" a="1"/>
  <c r="C789" i="6" a="1"/>
  <c r="C788" i="6" a="1"/>
  <c r="C787" i="6" a="1"/>
  <c r="C786" i="6" a="1"/>
  <c r="C785" i="6" a="1"/>
  <c r="C784" i="6" a="1"/>
  <c r="C783" i="6" a="1"/>
  <c r="C782" i="6" a="1"/>
  <c r="C781" i="6" a="1"/>
  <c r="C780" i="6" a="1"/>
  <c r="C779" i="6" a="1"/>
  <c r="C778" i="6" a="1"/>
  <c r="C777" i="6" a="1"/>
  <c r="C776" i="6" a="1"/>
  <c r="C775" i="6" a="1"/>
  <c r="C774" i="6" a="1"/>
  <c r="C773" i="6" a="1"/>
  <c r="C772" i="6" a="1"/>
  <c r="C771" i="6" a="1"/>
  <c r="C770" i="6" a="1"/>
  <c r="C769" i="6" a="1"/>
  <c r="C768" i="6" a="1"/>
  <c r="C767" i="6" a="1"/>
  <c r="C766" i="6" a="1"/>
  <c r="C765" i="6" a="1"/>
  <c r="C764" i="6" a="1"/>
  <c r="C763" i="6" a="1"/>
  <c r="C762" i="6" a="1"/>
  <c r="C761" i="6" a="1"/>
  <c r="C760" i="6" a="1"/>
  <c r="C759" i="6" a="1"/>
  <c r="C758" i="6" a="1"/>
  <c r="C757" i="6" a="1"/>
  <c r="C756" i="6" a="1"/>
  <c r="C755" i="6" a="1"/>
  <c r="C754" i="6" a="1"/>
  <c r="C753" i="6" a="1"/>
  <c r="C752" i="6" a="1"/>
  <c r="C751" i="6" a="1"/>
  <c r="C750" i="6" a="1"/>
  <c r="C749" i="6" a="1"/>
  <c r="C748" i="6" a="1"/>
  <c r="C747" i="6" a="1"/>
  <c r="C746" i="6" a="1"/>
  <c r="C745" i="6" a="1"/>
  <c r="C744" i="6" a="1"/>
  <c r="C743" i="6" a="1"/>
  <c r="C742" i="6" a="1"/>
  <c r="C741" i="6" a="1"/>
  <c r="C740" i="6" a="1"/>
  <c r="C739" i="6" a="1"/>
  <c r="C738" i="6" a="1"/>
  <c r="C737" i="6" a="1"/>
  <c r="C736" i="6" a="1"/>
  <c r="C735" i="6" a="1"/>
  <c r="C734" i="6" a="1"/>
  <c r="C733" i="6" a="1"/>
  <c r="C732" i="6" a="1"/>
  <c r="C731" i="6" a="1"/>
  <c r="C730" i="6" a="1"/>
  <c r="C729" i="6" a="1"/>
  <c r="C728" i="6" a="1"/>
  <c r="C727" i="6" a="1"/>
  <c r="C726" i="6" a="1"/>
  <c r="C725" i="6" a="1"/>
  <c r="C724" i="6" a="1"/>
  <c r="C723" i="6" a="1"/>
  <c r="C722" i="6" a="1"/>
  <c r="C721" i="6" a="1"/>
  <c r="C720" i="6" a="1"/>
  <c r="C719" i="6" a="1"/>
  <c r="C718" i="6" a="1"/>
  <c r="C717" i="6" a="1"/>
  <c r="C716" i="6" a="1"/>
  <c r="C715" i="6" a="1"/>
  <c r="C714" i="6" a="1"/>
  <c r="C713" i="6" a="1"/>
  <c r="C712" i="6" a="1"/>
  <c r="C711" i="6" a="1"/>
  <c r="C710" i="6" a="1"/>
  <c r="C709" i="6" a="1"/>
  <c r="C708" i="6" a="1"/>
  <c r="C707" i="6" a="1"/>
  <c r="C706" i="6" a="1"/>
  <c r="C705" i="6" a="1"/>
  <c r="C704" i="6" a="1"/>
  <c r="C703" i="6" a="1"/>
  <c r="C702" i="6" a="1"/>
  <c r="C701" i="6" a="1"/>
  <c r="C700" i="6" a="1"/>
  <c r="C699" i="6" a="1"/>
  <c r="C698" i="6" a="1"/>
  <c r="C697" i="6" a="1"/>
  <c r="C696" i="6" a="1"/>
  <c r="C695" i="6" a="1"/>
  <c r="C694" i="6" a="1"/>
  <c r="C693" i="6" a="1"/>
  <c r="C692" i="6" a="1"/>
  <c r="C691" i="6" a="1"/>
  <c r="C690" i="6" a="1"/>
  <c r="C689" i="6" a="1"/>
  <c r="C688" i="6" a="1"/>
  <c r="C687" i="6" a="1"/>
  <c r="C686" i="6" a="1"/>
  <c r="C685" i="6" a="1"/>
  <c r="C684" i="6" a="1"/>
  <c r="C683" i="6" a="1"/>
  <c r="C682" i="6" a="1"/>
  <c r="C681" i="6" a="1"/>
  <c r="C680" i="6" a="1"/>
  <c r="C679" i="6" a="1"/>
  <c r="C678" i="6" a="1"/>
  <c r="C677" i="6" a="1"/>
  <c r="C676" i="6" a="1"/>
  <c r="C675" i="6" a="1"/>
  <c r="C674" i="6" a="1"/>
  <c r="C673" i="6" a="1"/>
  <c r="C672" i="6" a="1"/>
  <c r="C671" i="6" a="1"/>
  <c r="C670" i="6" a="1"/>
  <c r="C669" i="6" a="1"/>
  <c r="C668" i="6" a="1"/>
  <c r="C667" i="6" a="1"/>
  <c r="C666" i="6" a="1"/>
  <c r="C665" i="6" a="1"/>
  <c r="C664" i="6" a="1"/>
  <c r="C663" i="6" a="1"/>
  <c r="C662" i="6" a="1"/>
  <c r="C661" i="6" a="1"/>
  <c r="C660" i="6" a="1"/>
  <c r="C659" i="6" a="1"/>
  <c r="C658" i="6" a="1"/>
  <c r="C657" i="6" a="1"/>
  <c r="C656" i="6" a="1"/>
  <c r="C655" i="6" a="1"/>
  <c r="C654" i="6" a="1"/>
  <c r="C653" i="6" a="1"/>
  <c r="C652" i="6" a="1"/>
  <c r="C651" i="6" a="1"/>
  <c r="C650" i="6" a="1"/>
  <c r="C649" i="6" a="1"/>
  <c r="C648" i="6" a="1"/>
  <c r="C647" i="6" a="1"/>
  <c r="C646" i="6" a="1"/>
  <c r="C645" i="6" a="1"/>
  <c r="C644" i="6" a="1"/>
  <c r="C643" i="6" a="1"/>
  <c r="C642" i="6" a="1"/>
  <c r="C641" i="6" a="1"/>
  <c r="C640" i="6" a="1"/>
  <c r="C639" i="6" a="1"/>
  <c r="C638" i="6" a="1"/>
  <c r="C637" i="6" a="1"/>
  <c r="C636" i="6" a="1"/>
  <c r="C635" i="6" a="1"/>
  <c r="C634" i="6" a="1"/>
  <c r="C633" i="6" a="1"/>
  <c r="C632" i="6" a="1"/>
  <c r="C631" i="6" a="1"/>
  <c r="C630" i="6" a="1"/>
  <c r="C629" i="6" a="1"/>
  <c r="C628" i="6" a="1"/>
  <c r="C627" i="6" a="1"/>
  <c r="C626" i="6" a="1"/>
  <c r="C625" i="6" a="1"/>
  <c r="C624" i="6" a="1"/>
  <c r="C623" i="6" a="1"/>
  <c r="C622" i="6" a="1"/>
  <c r="C621" i="6" a="1"/>
  <c r="C620" i="6" a="1"/>
  <c r="C619" i="6" a="1"/>
  <c r="C618" i="6" a="1"/>
  <c r="C617" i="6" a="1"/>
  <c r="C616" i="6" a="1"/>
  <c r="C615" i="6" a="1"/>
  <c r="C614" i="6" a="1"/>
  <c r="C613" i="6" a="1"/>
  <c r="C612" i="6" a="1"/>
  <c r="C611" i="6" a="1"/>
  <c r="C610" i="6" a="1"/>
  <c r="C609" i="6" a="1"/>
  <c r="C608" i="6" a="1"/>
  <c r="C607" i="6" a="1"/>
  <c r="C606" i="6" a="1"/>
  <c r="C605" i="6" a="1"/>
  <c r="C604" i="6" a="1"/>
  <c r="C603" i="6" a="1"/>
  <c r="C602" i="6" a="1"/>
  <c r="C601" i="6" a="1"/>
  <c r="C600" i="6" a="1"/>
  <c r="C599" i="6" a="1"/>
  <c r="C598" i="6" a="1"/>
  <c r="C597" i="6" a="1"/>
  <c r="C596" i="6" a="1"/>
  <c r="C595" i="6" a="1"/>
  <c r="C594" i="6" a="1"/>
  <c r="C593" i="6" a="1"/>
  <c r="C592" i="6" a="1"/>
  <c r="C591" i="6" a="1"/>
  <c r="C590" i="6" a="1"/>
  <c r="C589" i="6" a="1"/>
  <c r="C588" i="6" a="1"/>
  <c r="C587" i="6" a="1"/>
  <c r="C586" i="6" a="1"/>
  <c r="C585" i="6" a="1"/>
  <c r="C584" i="6" a="1"/>
  <c r="C583" i="6" a="1"/>
  <c r="C582" i="6" a="1"/>
  <c r="C581" i="6" a="1"/>
  <c r="C580" i="6" a="1"/>
  <c r="C579" i="6" a="1"/>
  <c r="C578" i="6" a="1"/>
  <c r="C577" i="6" a="1"/>
  <c r="C576" i="6" a="1"/>
  <c r="C575" i="6" a="1"/>
  <c r="C574" i="6" a="1"/>
  <c r="C573" i="6" a="1"/>
  <c r="C572" i="6" a="1"/>
  <c r="C571" i="6" a="1"/>
  <c r="C570" i="6" a="1"/>
  <c r="C569" i="6" a="1"/>
  <c r="C568" i="6" a="1"/>
  <c r="C567" i="6" a="1"/>
  <c r="C566" i="6" a="1"/>
  <c r="C565" i="6" a="1"/>
  <c r="C564" i="6" a="1"/>
  <c r="C563" i="6" a="1"/>
  <c r="C562" i="6" a="1"/>
  <c r="C561" i="6" a="1"/>
  <c r="C560" i="6" a="1"/>
  <c r="C559" i="6" a="1"/>
  <c r="C558" i="6" a="1"/>
  <c r="C557" i="6" a="1"/>
  <c r="C556" i="6" a="1"/>
  <c r="C555" i="6" a="1"/>
  <c r="C554" i="6" a="1"/>
  <c r="C553" i="6" a="1"/>
  <c r="C552" i="6" a="1"/>
  <c r="C551" i="6" a="1"/>
  <c r="C550" i="6" a="1"/>
  <c r="C549" i="6" a="1"/>
  <c r="C548" i="6" a="1"/>
  <c r="C547" i="6" a="1"/>
  <c r="C546" i="6" a="1"/>
  <c r="C545" i="6" a="1"/>
  <c r="C544" i="6" a="1"/>
  <c r="C543" i="6" a="1"/>
  <c r="C542" i="6" a="1"/>
  <c r="C541" i="6" a="1"/>
  <c r="C540" i="6" a="1"/>
  <c r="C539" i="6" a="1"/>
  <c r="C538" i="6" a="1"/>
  <c r="C537" i="6" a="1"/>
  <c r="C536" i="6" a="1"/>
  <c r="C535" i="6" a="1"/>
  <c r="C534" i="6" a="1"/>
  <c r="C533" i="6" a="1"/>
  <c r="C532" i="6" a="1"/>
  <c r="C531" i="6" a="1"/>
  <c r="C530" i="6" a="1"/>
  <c r="C529" i="6" a="1"/>
  <c r="C528" i="6" a="1"/>
  <c r="C527" i="6" a="1"/>
  <c r="C526" i="6" a="1"/>
  <c r="C525" i="6" a="1"/>
  <c r="C524" i="6" a="1"/>
  <c r="C523" i="6" a="1"/>
  <c r="C522" i="6" a="1"/>
  <c r="C521" i="6" a="1"/>
  <c r="C520" i="6" a="1"/>
  <c r="C519" i="6" a="1"/>
  <c r="C518" i="6" a="1"/>
  <c r="C517" i="6" a="1"/>
  <c r="C516" i="6" a="1"/>
  <c r="C515" i="6" a="1"/>
  <c r="C514" i="6" a="1"/>
  <c r="C513" i="6" a="1"/>
  <c r="C512" i="6" a="1"/>
  <c r="C511" i="6" a="1"/>
  <c r="C510" i="6" a="1"/>
  <c r="C509" i="6" a="1"/>
  <c r="C508" i="6" a="1"/>
  <c r="C507" i="6" a="1"/>
  <c r="C506" i="6" a="1"/>
  <c r="C505" i="6" a="1"/>
  <c r="C504" i="6" a="1"/>
  <c r="C503" i="6" a="1"/>
  <c r="C502" i="6" a="1"/>
  <c r="C501" i="6" a="1"/>
  <c r="C500" i="6" a="1"/>
  <c r="C499" i="6" a="1"/>
  <c r="C498" i="6" a="1"/>
  <c r="C497" i="6" a="1"/>
  <c r="C496" i="6" a="1"/>
  <c r="C495" i="6" a="1"/>
  <c r="C494" i="6" a="1"/>
  <c r="C493" i="6" a="1"/>
  <c r="C492" i="6" a="1"/>
  <c r="C491" i="6" a="1"/>
  <c r="C490" i="6" a="1"/>
  <c r="C489" i="6" a="1"/>
  <c r="C488" i="6" a="1"/>
  <c r="C487" i="6" a="1"/>
  <c r="C486" i="6" a="1"/>
  <c r="C485" i="6" a="1"/>
  <c r="C484" i="6" a="1"/>
  <c r="C483" i="6" a="1"/>
  <c r="C482" i="6" a="1"/>
  <c r="C481" i="6" a="1"/>
  <c r="C480" i="6" a="1"/>
  <c r="C479" i="6" a="1"/>
  <c r="C478" i="6" a="1"/>
  <c r="C477" i="6" a="1"/>
  <c r="C476" i="6" a="1"/>
  <c r="C475" i="6" a="1"/>
  <c r="C474" i="6" a="1"/>
  <c r="C473" i="6" a="1"/>
  <c r="C472" i="6" a="1"/>
  <c r="C471" i="6" a="1"/>
  <c r="C470" i="6" a="1"/>
  <c r="C469" i="6" a="1"/>
  <c r="C468" i="6" a="1"/>
  <c r="C467" i="6" a="1"/>
  <c r="C466" i="6" a="1"/>
  <c r="C465" i="6" a="1"/>
  <c r="C464" i="6" a="1"/>
  <c r="C463" i="6" a="1"/>
  <c r="C462" i="6" a="1"/>
  <c r="C461" i="6" a="1"/>
  <c r="C460" i="6" a="1"/>
  <c r="C459" i="6" a="1"/>
  <c r="C458" i="6" a="1"/>
  <c r="C457" i="6" a="1"/>
  <c r="C456" i="6" a="1"/>
  <c r="C455" i="6" a="1"/>
  <c r="C454" i="6" a="1"/>
  <c r="C453" i="6" a="1"/>
  <c r="C452" i="6" a="1"/>
  <c r="C451" i="6" a="1"/>
  <c r="C450" i="6" a="1"/>
  <c r="C449" i="6" a="1"/>
  <c r="C448" i="6" a="1"/>
  <c r="C447" i="6" a="1"/>
  <c r="C446" i="6" a="1"/>
  <c r="C445" i="6" a="1"/>
  <c r="C444" i="6" a="1"/>
  <c r="C443" i="6" a="1"/>
  <c r="C442" i="6" a="1"/>
  <c r="C441" i="6" a="1"/>
  <c r="C440" i="6" a="1"/>
  <c r="C439" i="6" a="1"/>
  <c r="C438" i="6" a="1"/>
  <c r="C437" i="6" a="1"/>
  <c r="C436" i="6" a="1"/>
  <c r="C435" i="6" a="1"/>
  <c r="C434" i="6" a="1"/>
  <c r="C433" i="6" a="1"/>
  <c r="C432" i="6" a="1"/>
  <c r="C431" i="6" a="1"/>
  <c r="C430" i="6" a="1"/>
  <c r="C429" i="6" a="1"/>
  <c r="C428" i="6" a="1"/>
  <c r="C427" i="6" a="1"/>
  <c r="C426" i="6" a="1"/>
  <c r="C425" i="6" a="1"/>
  <c r="C424" i="6" a="1"/>
  <c r="C423" i="6" a="1"/>
  <c r="C422" i="6" a="1"/>
  <c r="C421" i="6" a="1"/>
  <c r="C420" i="6" a="1"/>
  <c r="C419" i="6" a="1"/>
  <c r="C418" i="6" a="1"/>
  <c r="C417" i="6" a="1"/>
  <c r="C416" i="6" a="1"/>
  <c r="C415" i="6" a="1"/>
  <c r="C414" i="6" a="1"/>
  <c r="C413" i="6" a="1"/>
  <c r="C412" i="6" a="1"/>
  <c r="C411" i="6" a="1"/>
  <c r="C410" i="6" a="1"/>
  <c r="C409" i="6" a="1"/>
  <c r="C408" i="6" a="1"/>
  <c r="C407" i="6" a="1"/>
  <c r="C406" i="6" a="1"/>
  <c r="C405" i="6" a="1"/>
  <c r="C404" i="6" a="1"/>
  <c r="C403" i="6" a="1"/>
  <c r="C402" i="6" a="1"/>
  <c r="C401" i="6" a="1"/>
  <c r="C400" i="6" a="1"/>
  <c r="C399" i="6" a="1"/>
  <c r="C398" i="6" a="1"/>
  <c r="C397" i="6" a="1"/>
  <c r="C396" i="6" a="1"/>
  <c r="C395" i="6" a="1"/>
  <c r="C394" i="6" a="1"/>
  <c r="C393" i="6" a="1"/>
  <c r="C392" i="6" a="1"/>
  <c r="C391" i="6" a="1"/>
  <c r="C390" i="6" a="1"/>
  <c r="C389" i="6" a="1"/>
  <c r="C388" i="6" a="1"/>
  <c r="C387" i="6" a="1"/>
  <c r="C386" i="6" a="1"/>
  <c r="C385" i="6" a="1"/>
  <c r="C384" i="6" a="1"/>
  <c r="C383" i="6" a="1"/>
  <c r="C382" i="6" a="1"/>
  <c r="C381" i="6" a="1"/>
  <c r="C380" i="6" a="1"/>
  <c r="C379" i="6" a="1"/>
  <c r="C378" i="6" a="1"/>
  <c r="C377" i="6" a="1"/>
  <c r="C376" i="6" a="1"/>
  <c r="C375" i="6" a="1"/>
  <c r="C374" i="6" a="1"/>
  <c r="C373" i="6" a="1"/>
  <c r="C372" i="6" a="1"/>
  <c r="C371" i="6" a="1"/>
  <c r="C370" i="6" a="1"/>
  <c r="C369" i="6" a="1"/>
  <c r="C368" i="6" a="1"/>
  <c r="C367" i="6" a="1"/>
  <c r="C366" i="6" a="1"/>
  <c r="C365" i="6" a="1"/>
  <c r="C364" i="6" a="1"/>
  <c r="C363" i="6" a="1"/>
  <c r="C362" i="6" a="1"/>
  <c r="C361" i="6" a="1"/>
  <c r="C360" i="6" a="1"/>
  <c r="C359" i="6" a="1"/>
  <c r="C358" i="6" a="1"/>
  <c r="C357" i="6" a="1"/>
  <c r="C356" i="6" a="1"/>
  <c r="C355" i="6" a="1"/>
  <c r="C354" i="6" a="1"/>
  <c r="C353" i="6" a="1"/>
  <c r="C352" i="6" a="1"/>
  <c r="C351" i="6" a="1"/>
  <c r="C350" i="6" a="1"/>
  <c r="C349" i="6" a="1"/>
  <c r="C348" i="6" a="1"/>
  <c r="C347" i="6" a="1"/>
  <c r="C346" i="6" a="1"/>
  <c r="C345" i="6" a="1"/>
  <c r="C344" i="6" a="1"/>
  <c r="C343" i="6" a="1"/>
  <c r="C342" i="6" a="1"/>
  <c r="C341" i="6" a="1"/>
  <c r="C340" i="6" a="1"/>
  <c r="C339" i="6" a="1"/>
  <c r="C338" i="6" a="1"/>
  <c r="C337" i="6" a="1"/>
  <c r="C336" i="6" a="1"/>
  <c r="C335" i="6" a="1"/>
  <c r="C334" i="6" a="1"/>
  <c r="C333" i="6" a="1"/>
  <c r="C332" i="6" a="1"/>
  <c r="C331" i="6" a="1"/>
  <c r="C330" i="6" a="1"/>
  <c r="C329" i="6" a="1"/>
  <c r="C328" i="6" a="1"/>
  <c r="C327" i="6" a="1"/>
  <c r="C326" i="6" a="1"/>
  <c r="C325" i="6" a="1"/>
  <c r="C324" i="6" a="1"/>
  <c r="C323" i="6" a="1"/>
  <c r="C322" i="6" a="1"/>
  <c r="C321" i="6" a="1"/>
  <c r="C320" i="6" a="1"/>
  <c r="C319" i="6" a="1"/>
  <c r="C318" i="6" a="1"/>
  <c r="C317" i="6" a="1"/>
  <c r="C316" i="6" a="1"/>
  <c r="C315" i="6" a="1"/>
  <c r="C314" i="6" a="1"/>
  <c r="C313" i="6" a="1"/>
  <c r="C312" i="6" a="1"/>
  <c r="C311" i="6" a="1"/>
  <c r="C310" i="6" a="1"/>
  <c r="C309" i="6" a="1"/>
  <c r="C308" i="6" a="1"/>
  <c r="C307" i="6" a="1"/>
  <c r="C306" i="6" a="1"/>
  <c r="C305" i="6" a="1"/>
  <c r="C304" i="6" a="1"/>
  <c r="C303" i="6" a="1"/>
  <c r="C302" i="6" a="1"/>
  <c r="C301" i="6" a="1"/>
  <c r="C300" i="6" a="1"/>
  <c r="C299" i="6" a="1"/>
  <c r="C298" i="6" a="1"/>
  <c r="C297" i="6" a="1"/>
  <c r="C296" i="6" a="1"/>
  <c r="C295" i="6" a="1"/>
  <c r="C294" i="6" a="1"/>
  <c r="C293" i="6" a="1"/>
  <c r="C292" i="6" a="1"/>
  <c r="C291" i="6" a="1"/>
  <c r="C290" i="6" a="1"/>
  <c r="C289" i="6" a="1"/>
  <c r="C288" i="6" a="1"/>
  <c r="C287" i="6" a="1"/>
  <c r="C286" i="6" a="1"/>
  <c r="C285" i="6" a="1"/>
  <c r="C284" i="6" a="1"/>
  <c r="C283" i="6" a="1"/>
  <c r="C282" i="6" a="1"/>
  <c r="C281" i="6" a="1"/>
  <c r="C280" i="6" a="1"/>
  <c r="C279" i="6" a="1"/>
  <c r="C278" i="6" a="1"/>
  <c r="C277" i="6" a="1"/>
  <c r="C276" i="6" a="1"/>
  <c r="C275" i="6" a="1"/>
  <c r="C274" i="6" a="1"/>
  <c r="C273" i="6" a="1"/>
  <c r="C272" i="6" a="1"/>
  <c r="C271" i="6" a="1"/>
  <c r="C270" i="6" a="1"/>
  <c r="C269" i="6" a="1"/>
  <c r="C268" i="6" a="1"/>
  <c r="C267" i="6" a="1"/>
  <c r="C266" i="6" a="1"/>
  <c r="C265" i="6" a="1"/>
  <c r="C264" i="6" a="1"/>
  <c r="C263" i="6" a="1"/>
  <c r="C262" i="6" a="1"/>
  <c r="C261" i="6" a="1"/>
  <c r="C260" i="6" a="1"/>
  <c r="C259" i="6" a="1"/>
  <c r="C258" i="6" a="1"/>
  <c r="C257" i="6" a="1"/>
  <c r="C256" i="6" a="1"/>
  <c r="C255" i="6" a="1"/>
  <c r="C254" i="6" a="1"/>
  <c r="C253" i="6" a="1"/>
  <c r="C252" i="6" a="1"/>
  <c r="C251" i="6" a="1"/>
  <c r="C250" i="6" a="1"/>
  <c r="C249" i="6" a="1"/>
  <c r="C248" i="6" a="1"/>
  <c r="C247" i="6" a="1"/>
  <c r="C246" i="6" a="1"/>
  <c r="C245" i="6" a="1"/>
  <c r="C244" i="6" a="1"/>
  <c r="C243" i="6" a="1"/>
  <c r="C242" i="6" a="1"/>
  <c r="C147" i="6" a="1"/>
  <c r="C148" i="6" a="1"/>
  <c r="C149" i="6" a="1"/>
  <c r="C150" i="6" a="1"/>
  <c r="C151" i="6" a="1"/>
  <c r="C152" i="6" a="1"/>
  <c r="C153" i="6" a="1"/>
  <c r="C154" i="6" a="1"/>
  <c r="C155" i="6" a="1"/>
  <c r="C156" i="6" a="1"/>
  <c r="C157" i="6" a="1"/>
  <c r="C158" i="6" a="1"/>
  <c r="C159" i="6" a="1"/>
  <c r="C160" i="6" a="1"/>
  <c r="C161" i="6" a="1"/>
  <c r="C162" i="6" a="1"/>
  <c r="C163" i="6" a="1"/>
  <c r="C164" i="6" a="1"/>
  <c r="C165" i="6" a="1"/>
  <c r="C166" i="6" a="1"/>
  <c r="C167" i="6" a="1"/>
  <c r="C168" i="6" a="1"/>
  <c r="C169" i="6" a="1"/>
  <c r="C170" i="6" a="1"/>
  <c r="C171" i="6" a="1"/>
  <c r="C172" i="6" a="1"/>
  <c r="C173" i="6" a="1"/>
  <c r="C174" i="6" a="1"/>
  <c r="C175" i="6" a="1"/>
  <c r="C176" i="6" a="1"/>
  <c r="C177" i="6" a="1"/>
  <c r="C178" i="6" a="1"/>
  <c r="C179" i="6" a="1"/>
  <c r="C180" i="6" a="1"/>
  <c r="C181" i="6" a="1"/>
  <c r="C182" i="6" a="1"/>
  <c r="C183" i="6" a="1"/>
  <c r="C184" i="6" a="1"/>
  <c r="C185" i="6" a="1"/>
  <c r="C186" i="6" a="1"/>
  <c r="C187" i="6" a="1"/>
  <c r="C188" i="6" a="1"/>
  <c r="C189" i="6" a="1"/>
  <c r="C190" i="6" a="1"/>
  <c r="C191" i="6" a="1"/>
  <c r="C192" i="6" a="1"/>
  <c r="C193" i="6" a="1"/>
  <c r="C194" i="6" a="1"/>
  <c r="C195" i="6" a="1"/>
  <c r="C196" i="6" a="1"/>
  <c r="C197" i="6" a="1"/>
  <c r="C198" i="6" a="1"/>
  <c r="C199" i="6" a="1"/>
  <c r="C200" i="6" a="1"/>
  <c r="C201" i="6" a="1"/>
  <c r="C202" i="6" a="1"/>
  <c r="C203" i="6" a="1"/>
  <c r="C204" i="6" a="1"/>
  <c r="C205" i="6" a="1"/>
  <c r="C206" i="6" a="1"/>
  <c r="C207" i="6" a="1"/>
  <c r="C208" i="6" a="1"/>
  <c r="C209" i="6" a="1"/>
  <c r="C210" i="6" a="1"/>
  <c r="C211" i="6" a="1"/>
  <c r="C212" i="6" a="1"/>
  <c r="C213" i="6" a="1"/>
  <c r="C214" i="6" a="1"/>
  <c r="C215" i="6" a="1"/>
  <c r="C216" i="6" a="1"/>
  <c r="C217" i="6" a="1"/>
  <c r="C218" i="6" a="1"/>
  <c r="C219" i="6" a="1"/>
  <c r="C220" i="6" a="1"/>
  <c r="C221" i="6" a="1"/>
  <c r="C222" i="6" a="1"/>
  <c r="C223" i="6" a="1"/>
  <c r="C224" i="6" a="1"/>
  <c r="C225" i="6" a="1"/>
  <c r="C226" i="6" a="1"/>
  <c r="C227" i="6" a="1"/>
  <c r="C228" i="6" a="1"/>
  <c r="C229" i="6" a="1"/>
  <c r="C230" i="6" a="1"/>
  <c r="C231" i="6" a="1"/>
  <c r="C232" i="6" a="1"/>
  <c r="C233" i="6" a="1"/>
  <c r="C234" i="6" a="1"/>
  <c r="C235" i="6" a="1"/>
  <c r="C236" i="6" a="1"/>
  <c r="C237" i="6" a="1"/>
  <c r="C238" i="6" a="1"/>
  <c r="C239" i="6" a="1"/>
  <c r="C240" i="6" a="1"/>
  <c r="C241" i="6" a="1"/>
  <c r="C34" i="6" a="1"/>
  <c r="C35" i="6" a="1"/>
  <c r="C36" i="6" a="1"/>
  <c r="C37" i="6" a="1"/>
  <c r="C38" i="6" a="1"/>
  <c r="C39" i="6" a="1"/>
  <c r="C40" i="6" a="1"/>
  <c r="C41" i="6" a="1"/>
  <c r="C42" i="6" a="1"/>
  <c r="C43" i="6" a="1"/>
  <c r="C44" i="6" a="1"/>
  <c r="C45" i="6" a="1"/>
  <c r="C46" i="6" a="1"/>
  <c r="C47" i="6" a="1"/>
  <c r="C48" i="6" a="1"/>
  <c r="C49" i="6" a="1"/>
  <c r="C50" i="6" a="1"/>
  <c r="C51" i="6" a="1"/>
  <c r="C52" i="6" a="1"/>
  <c r="C53" i="6" a="1"/>
  <c r="C54" i="6" a="1"/>
  <c r="C55" i="6" a="1"/>
  <c r="C56" i="6" a="1"/>
  <c r="C57" i="6" a="1"/>
  <c r="C58" i="6" a="1"/>
  <c r="C59" i="6" a="1"/>
  <c r="C60" i="6" a="1"/>
  <c r="C61" i="6" a="1"/>
  <c r="C62" i="6" a="1"/>
  <c r="C63" i="6" a="1"/>
  <c r="C64" i="6" a="1"/>
  <c r="C65" i="6" a="1"/>
  <c r="C66" i="6" a="1"/>
  <c r="C67" i="6" a="1"/>
  <c r="C68" i="6" a="1"/>
  <c r="C69" i="6" a="1"/>
  <c r="C70" i="6" a="1"/>
  <c r="C71" i="6" a="1"/>
  <c r="C72" i="6" a="1"/>
  <c r="C73" i="6" a="1"/>
  <c r="C74" i="6" a="1"/>
  <c r="C75" i="6" a="1"/>
  <c r="C76" i="6" a="1"/>
  <c r="C77" i="6" a="1"/>
  <c r="C78" i="6" a="1"/>
  <c r="C79" i="6" a="1"/>
  <c r="C80" i="6" a="1"/>
  <c r="C81" i="6" a="1"/>
  <c r="C82" i="6" a="1"/>
  <c r="C83" i="6" a="1"/>
  <c r="C84" i="6" a="1"/>
  <c r="C85" i="6" a="1"/>
  <c r="C86" i="6" a="1"/>
  <c r="C87" i="6" a="1"/>
  <c r="C88" i="6" a="1"/>
  <c r="C89" i="6" a="1"/>
  <c r="C90" i="6" a="1"/>
  <c r="C91" i="6" a="1"/>
  <c r="C92" i="6" a="1"/>
  <c r="C93" i="6" a="1"/>
  <c r="C94" i="6" a="1"/>
  <c r="C95" i="6" a="1"/>
  <c r="C96" i="6" a="1"/>
  <c r="C97" i="6" a="1"/>
  <c r="C98" i="6" a="1"/>
  <c r="C99" i="6" a="1"/>
  <c r="C100" i="6" a="1"/>
  <c r="C101" i="6" a="1"/>
  <c r="C102" i="6" a="1"/>
  <c r="C103" i="6" a="1"/>
  <c r="C104" i="6" a="1"/>
  <c r="C105" i="6" a="1"/>
  <c r="C106" i="6" a="1"/>
  <c r="C107" i="6" a="1"/>
  <c r="C108" i="6" a="1"/>
  <c r="C109" i="6" a="1"/>
  <c r="C110" i="6" a="1"/>
  <c r="C111" i="6" a="1"/>
  <c r="C112" i="6" a="1"/>
  <c r="C113" i="6" a="1"/>
  <c r="C114" i="6" a="1"/>
  <c r="C115" i="6" a="1"/>
  <c r="C116" i="6" a="1"/>
  <c r="C117" i="6" a="1"/>
  <c r="C117" i="6" s="1"/>
  <c r="C118" i="6" a="1"/>
  <c r="C119" i="6" a="1"/>
  <c r="C119" i="6" s="1"/>
  <c r="C120" i="6" a="1"/>
  <c r="C121" i="6" a="1"/>
  <c r="C121" i="6" s="1"/>
  <c r="C122" i="6" a="1"/>
  <c r="C123" i="6" a="1"/>
  <c r="C124" i="6" a="1"/>
  <c r="C125" i="6" a="1"/>
  <c r="C125" i="6" s="1"/>
  <c r="C126" i="6" a="1"/>
  <c r="C127" i="6" a="1"/>
  <c r="C127" i="6" s="1"/>
  <c r="C128" i="6" a="1"/>
  <c r="C129" i="6" a="1"/>
  <c r="C129" i="6" s="1"/>
  <c r="C130" i="6" a="1"/>
  <c r="C131" i="6" a="1"/>
  <c r="C132" i="6" a="1"/>
  <c r="C133" i="6" a="1"/>
  <c r="C133" i="6" s="1"/>
  <c r="C134" i="6" a="1"/>
  <c r="C135" i="6" a="1"/>
  <c r="C135" i="6" s="1"/>
  <c r="C136" i="6" a="1"/>
  <c r="C137" i="6" a="1"/>
  <c r="C137" i="6" s="1"/>
  <c r="C138" i="6" a="1"/>
  <c r="C139" i="6" a="1"/>
  <c r="C140" i="6" a="1"/>
  <c r="C141" i="6" a="1"/>
  <c r="C141" i="6" s="1"/>
  <c r="C142" i="6" a="1"/>
  <c r="C143" i="6" a="1"/>
  <c r="C143" i="6" s="1"/>
  <c r="C144" i="6" a="1"/>
  <c r="C145" i="6" a="1"/>
  <c r="C145" i="6" s="1"/>
  <c r="C146" i="6" a="1"/>
  <c r="C26" i="6" a="1"/>
  <c r="C27" i="6" a="1"/>
  <c r="C28" i="6" a="1"/>
  <c r="C29" i="6" a="1"/>
  <c r="C30" i="6" a="1"/>
  <c r="C31" i="6" a="1"/>
  <c r="C32" i="6" a="1"/>
  <c r="C33" i="6" a="1"/>
  <c r="C12" i="6" a="1"/>
  <c r="C13" i="6" a="1"/>
  <c r="C14" i="6" a="1"/>
  <c r="C15" i="6" a="1"/>
  <c r="C16" i="6" a="1"/>
  <c r="C17" i="6" a="1"/>
  <c r="C18" i="6" a="1"/>
  <c r="C19" i="6" a="1"/>
  <c r="C20" i="6" a="1"/>
  <c r="C21" i="6" a="1"/>
  <c r="C22" i="6" a="1"/>
  <c r="C23" i="6" a="1"/>
  <c r="C24" i="6" a="1"/>
  <c r="C25" i="6" a="1"/>
  <c r="C11" i="6" a="1"/>
  <c r="V3" i="1" a="1"/>
  <c r="V3" i="1" s="1"/>
  <c r="V4" i="1" a="1"/>
  <c r="V4" i="1" s="1"/>
  <c r="V5" i="1" a="1"/>
  <c r="V5" i="1" s="1"/>
  <c r="V2" i="1" a="1"/>
  <c r="V2" i="1" s="1"/>
  <c r="B13" i="6"/>
  <c r="B12" i="6"/>
  <c r="B11" i="6"/>
  <c r="C24" i="6" l="1"/>
  <c r="F24" i="6"/>
  <c r="E24" i="6"/>
  <c r="C20" i="6"/>
  <c r="E20" i="6" s="1"/>
  <c r="F20" i="6"/>
  <c r="C16" i="6"/>
  <c r="F16" i="6"/>
  <c r="E16" i="6"/>
  <c r="C12" i="6"/>
  <c r="E12" i="6" s="1"/>
  <c r="F12" i="6"/>
  <c r="C30" i="6"/>
  <c r="E30" i="6" s="1"/>
  <c r="F30" i="6"/>
  <c r="C26" i="6"/>
  <c r="E26" i="6" s="1"/>
  <c r="F26" i="6"/>
  <c r="C144" i="6"/>
  <c r="F144" i="6"/>
  <c r="E144" i="6"/>
  <c r="E139" i="6"/>
  <c r="C136" i="6"/>
  <c r="F136" i="6" s="1"/>
  <c r="E136" i="6"/>
  <c r="E131" i="6"/>
  <c r="C128" i="6"/>
  <c r="E128" i="6" s="1"/>
  <c r="F128" i="6"/>
  <c r="F123" i="6"/>
  <c r="C120" i="6"/>
  <c r="E120" i="6" s="1"/>
  <c r="F120" i="6"/>
  <c r="F115" i="6"/>
  <c r="C111" i="6"/>
  <c r="E111" i="6" s="1"/>
  <c r="F111" i="6"/>
  <c r="C107" i="6"/>
  <c r="E107" i="6" s="1"/>
  <c r="F107" i="6"/>
  <c r="C103" i="6"/>
  <c r="E103" i="6" s="1"/>
  <c r="F103" i="6"/>
  <c r="C99" i="6"/>
  <c r="E99" i="6" s="1"/>
  <c r="F99" i="6"/>
  <c r="C95" i="6"/>
  <c r="E95" i="6" s="1"/>
  <c r="F95" i="6"/>
  <c r="C91" i="6"/>
  <c r="E91" i="6" s="1"/>
  <c r="F91" i="6"/>
  <c r="C87" i="6"/>
  <c r="E87" i="6" s="1"/>
  <c r="F87" i="6"/>
  <c r="C83" i="6"/>
  <c r="E83" i="6" s="1"/>
  <c r="F83" i="6"/>
  <c r="C79" i="6"/>
  <c r="E79" i="6" s="1"/>
  <c r="F79" i="6"/>
  <c r="C75" i="6"/>
  <c r="E75" i="6" s="1"/>
  <c r="F75" i="6"/>
  <c r="C71" i="6"/>
  <c r="E71" i="6" s="1"/>
  <c r="F71" i="6"/>
  <c r="C67" i="6"/>
  <c r="E67" i="6" s="1"/>
  <c r="F67" i="6"/>
  <c r="C63" i="6"/>
  <c r="E63" i="6" s="1"/>
  <c r="F63" i="6"/>
  <c r="C59" i="6"/>
  <c r="E59" i="6" s="1"/>
  <c r="F59" i="6"/>
  <c r="C55" i="6"/>
  <c r="E55" i="6" s="1"/>
  <c r="F55" i="6"/>
  <c r="C51" i="6"/>
  <c r="E51" i="6" s="1"/>
  <c r="F51" i="6"/>
  <c r="C47" i="6"/>
  <c r="E47" i="6" s="1"/>
  <c r="F47" i="6"/>
  <c r="C43" i="6"/>
  <c r="E43" i="6" s="1"/>
  <c r="F43" i="6"/>
  <c r="C39" i="6"/>
  <c r="E39" i="6" s="1"/>
  <c r="F39" i="6"/>
  <c r="C35" i="6"/>
  <c r="E35" i="6" s="1"/>
  <c r="F35" i="6"/>
  <c r="C239" i="6"/>
  <c r="F239" i="6" s="1"/>
  <c r="E239" i="6"/>
  <c r="C235" i="6"/>
  <c r="E235" i="6"/>
  <c r="F235" i="6"/>
  <c r="C231" i="6"/>
  <c r="F231" i="6" s="1"/>
  <c r="E231" i="6"/>
  <c r="C227" i="6"/>
  <c r="F227" i="6" s="1"/>
  <c r="E227" i="6"/>
  <c r="C223" i="6"/>
  <c r="F223" i="6" s="1"/>
  <c r="E223" i="6"/>
  <c r="C219" i="6"/>
  <c r="F219" i="6" s="1"/>
  <c r="E219" i="6"/>
  <c r="C215" i="6"/>
  <c r="F215" i="6" s="1"/>
  <c r="E215" i="6"/>
  <c r="C211" i="6"/>
  <c r="F211" i="6" s="1"/>
  <c r="E211" i="6"/>
  <c r="C207" i="6"/>
  <c r="F207" i="6" s="1"/>
  <c r="E207" i="6"/>
  <c r="C203" i="6"/>
  <c r="F203" i="6" s="1"/>
  <c r="E203" i="6"/>
  <c r="C199" i="6"/>
  <c r="F199" i="6" s="1"/>
  <c r="E199" i="6"/>
  <c r="C195" i="6"/>
  <c r="F195" i="6" s="1"/>
  <c r="E195" i="6"/>
  <c r="C191" i="6"/>
  <c r="F191" i="6" s="1"/>
  <c r="E191" i="6"/>
  <c r="C187" i="6"/>
  <c r="F187" i="6" s="1"/>
  <c r="E187" i="6"/>
  <c r="C183" i="6"/>
  <c r="F183" i="6" s="1"/>
  <c r="E183" i="6"/>
  <c r="C179" i="6"/>
  <c r="F179" i="6" s="1"/>
  <c r="E179" i="6"/>
  <c r="C175" i="6"/>
  <c r="F175" i="6" s="1"/>
  <c r="E175" i="6"/>
  <c r="C171" i="6"/>
  <c r="F171" i="6" s="1"/>
  <c r="E171" i="6"/>
  <c r="C167" i="6"/>
  <c r="F167" i="6" s="1"/>
  <c r="E167" i="6"/>
  <c r="C163" i="6"/>
  <c r="F163" i="6" s="1"/>
  <c r="E163" i="6"/>
  <c r="C159" i="6"/>
  <c r="F159" i="6" s="1"/>
  <c r="E159" i="6"/>
  <c r="C155" i="6"/>
  <c r="F155" i="6" s="1"/>
  <c r="E155" i="6"/>
  <c r="C151" i="6"/>
  <c r="F151" i="6" s="1"/>
  <c r="E151" i="6"/>
  <c r="C147" i="6"/>
  <c r="F147" i="6" s="1"/>
  <c r="E147" i="6"/>
  <c r="C245" i="6"/>
  <c r="F245" i="6" s="1"/>
  <c r="E245" i="6"/>
  <c r="C249" i="6"/>
  <c r="F249" i="6" s="1"/>
  <c r="E249" i="6"/>
  <c r="C253" i="6"/>
  <c r="E253" i="6" s="1"/>
  <c r="F253" i="6"/>
  <c r="C257" i="6"/>
  <c r="E257" i="6" s="1"/>
  <c r="F257" i="6"/>
  <c r="C261" i="6"/>
  <c r="E261" i="6" s="1"/>
  <c r="F261" i="6"/>
  <c r="C265" i="6"/>
  <c r="E265" i="6" s="1"/>
  <c r="F265" i="6"/>
  <c r="C269" i="6"/>
  <c r="E269" i="6" s="1"/>
  <c r="F269" i="6"/>
  <c r="C273" i="6"/>
  <c r="E273" i="6" s="1"/>
  <c r="F273" i="6"/>
  <c r="C277" i="6"/>
  <c r="E277" i="6" s="1"/>
  <c r="F277" i="6"/>
  <c r="C281" i="6"/>
  <c r="E281" i="6" s="1"/>
  <c r="F281" i="6"/>
  <c r="C285" i="6"/>
  <c r="E285" i="6" s="1"/>
  <c r="F285" i="6"/>
  <c r="C289" i="6"/>
  <c r="E289" i="6"/>
  <c r="F289" i="6"/>
  <c r="C293" i="6"/>
  <c r="E293" i="6" s="1"/>
  <c r="F293" i="6"/>
  <c r="C297" i="6"/>
  <c r="E297" i="6" s="1"/>
  <c r="F297" i="6"/>
  <c r="C301" i="6"/>
  <c r="E301" i="6" s="1"/>
  <c r="F301" i="6"/>
  <c r="C305" i="6"/>
  <c r="E305" i="6" s="1"/>
  <c r="F305" i="6"/>
  <c r="C309" i="6"/>
  <c r="E309" i="6" s="1"/>
  <c r="F309" i="6"/>
  <c r="C313" i="6"/>
  <c r="E313" i="6" s="1"/>
  <c r="F313" i="6"/>
  <c r="C317" i="6"/>
  <c r="E317" i="6" s="1"/>
  <c r="F317" i="6"/>
  <c r="C321" i="6"/>
  <c r="E321" i="6" s="1"/>
  <c r="F321" i="6"/>
  <c r="C325" i="6"/>
  <c r="E325" i="6" s="1"/>
  <c r="F325" i="6"/>
  <c r="C329" i="6"/>
  <c r="E329" i="6" s="1"/>
  <c r="F329" i="6"/>
  <c r="C333" i="6"/>
  <c r="E333" i="6" s="1"/>
  <c r="F333" i="6"/>
  <c r="C337" i="6"/>
  <c r="E337" i="6" s="1"/>
  <c r="F337" i="6"/>
  <c r="C341" i="6"/>
  <c r="E341" i="6" s="1"/>
  <c r="F341" i="6"/>
  <c r="C345" i="6"/>
  <c r="E345" i="6" s="1"/>
  <c r="F345" i="6"/>
  <c r="C349" i="6"/>
  <c r="E349" i="6" s="1"/>
  <c r="F349" i="6"/>
  <c r="C353" i="6"/>
  <c r="E353" i="6" s="1"/>
  <c r="F353" i="6"/>
  <c r="C357" i="6"/>
  <c r="E357" i="6" s="1"/>
  <c r="F357" i="6"/>
  <c r="C361" i="6"/>
  <c r="E361" i="6" s="1"/>
  <c r="F361" i="6"/>
  <c r="C365" i="6"/>
  <c r="E365" i="6" s="1"/>
  <c r="F365" i="6"/>
  <c r="C369" i="6"/>
  <c r="E369" i="6" s="1"/>
  <c r="F369" i="6"/>
  <c r="C373" i="6"/>
  <c r="E373" i="6" s="1"/>
  <c r="F373" i="6"/>
  <c r="C377" i="6"/>
  <c r="E377" i="6" s="1"/>
  <c r="F377" i="6"/>
  <c r="C381" i="6"/>
  <c r="E381" i="6" s="1"/>
  <c r="F381" i="6"/>
  <c r="C385" i="6"/>
  <c r="E385" i="6" s="1"/>
  <c r="F385" i="6"/>
  <c r="C389" i="6"/>
  <c r="E389" i="6" s="1"/>
  <c r="F389" i="6"/>
  <c r="C393" i="6"/>
  <c r="E393" i="6" s="1"/>
  <c r="F393" i="6"/>
  <c r="C397" i="6"/>
  <c r="E397" i="6" s="1"/>
  <c r="F397" i="6"/>
  <c r="C401" i="6"/>
  <c r="E401" i="6" s="1"/>
  <c r="F401" i="6"/>
  <c r="C405" i="6"/>
  <c r="E405" i="6" s="1"/>
  <c r="F405" i="6"/>
  <c r="C409" i="6"/>
  <c r="E409" i="6" s="1"/>
  <c r="F409" i="6"/>
  <c r="C413" i="6"/>
  <c r="E413" i="6" s="1"/>
  <c r="F413" i="6"/>
  <c r="C417" i="6"/>
  <c r="E417" i="6" s="1"/>
  <c r="F417" i="6"/>
  <c r="C421" i="6"/>
  <c r="E421" i="6" s="1"/>
  <c r="F421" i="6"/>
  <c r="C425" i="6"/>
  <c r="E425" i="6" s="1"/>
  <c r="F425" i="6"/>
  <c r="C429" i="6"/>
  <c r="E429" i="6" s="1"/>
  <c r="F429" i="6"/>
  <c r="C433" i="6"/>
  <c r="F433" i="6" s="1"/>
  <c r="E433" i="6"/>
  <c r="C437" i="6"/>
  <c r="F437" i="6" s="1"/>
  <c r="E437" i="6"/>
  <c r="C441" i="6"/>
  <c r="F441" i="6" s="1"/>
  <c r="E441" i="6"/>
  <c r="C445" i="6"/>
  <c r="F445" i="6" s="1"/>
  <c r="E445" i="6"/>
  <c r="C449" i="6"/>
  <c r="F449" i="6" s="1"/>
  <c r="E449" i="6"/>
  <c r="C453" i="6"/>
  <c r="F453" i="6" s="1"/>
  <c r="E453" i="6"/>
  <c r="C457" i="6"/>
  <c r="F457" i="6" s="1"/>
  <c r="E457" i="6"/>
  <c r="C461" i="6"/>
  <c r="F461" i="6" s="1"/>
  <c r="E461" i="6"/>
  <c r="C465" i="6"/>
  <c r="F465" i="6" s="1"/>
  <c r="E465" i="6"/>
  <c r="C469" i="6"/>
  <c r="F469" i="6" s="1"/>
  <c r="E469" i="6"/>
  <c r="C473" i="6"/>
  <c r="F473" i="6" s="1"/>
  <c r="E473" i="6"/>
  <c r="C477" i="6"/>
  <c r="F477" i="6" s="1"/>
  <c r="E477" i="6"/>
  <c r="C481" i="6"/>
  <c r="F481" i="6" s="1"/>
  <c r="E481" i="6"/>
  <c r="C485" i="6"/>
  <c r="F485" i="6" s="1"/>
  <c r="E485" i="6"/>
  <c r="C489" i="6"/>
  <c r="F489" i="6" s="1"/>
  <c r="E489" i="6"/>
  <c r="C493" i="6"/>
  <c r="F493" i="6" s="1"/>
  <c r="E493" i="6"/>
  <c r="C497" i="6"/>
  <c r="F497" i="6" s="1"/>
  <c r="E497" i="6"/>
  <c r="C501" i="6"/>
  <c r="F501" i="6" s="1"/>
  <c r="E501" i="6"/>
  <c r="C505" i="6"/>
  <c r="F505" i="6" s="1"/>
  <c r="E505" i="6"/>
  <c r="C509" i="6"/>
  <c r="F509" i="6" s="1"/>
  <c r="E509" i="6"/>
  <c r="C513" i="6"/>
  <c r="F513" i="6" s="1"/>
  <c r="E513" i="6"/>
  <c r="C517" i="6"/>
  <c r="F517" i="6" s="1"/>
  <c r="E517" i="6"/>
  <c r="C521" i="6"/>
  <c r="F521" i="6" s="1"/>
  <c r="E521" i="6"/>
  <c r="C525" i="6"/>
  <c r="F525" i="6" s="1"/>
  <c r="E525" i="6"/>
  <c r="C529" i="6"/>
  <c r="F529" i="6" s="1"/>
  <c r="E529" i="6"/>
  <c r="C533" i="6"/>
  <c r="E533" i="6" s="1"/>
  <c r="F533" i="6"/>
  <c r="C537" i="6"/>
  <c r="E537" i="6" s="1"/>
  <c r="F537" i="6"/>
  <c r="C541" i="6"/>
  <c r="E541" i="6" s="1"/>
  <c r="F541" i="6"/>
  <c r="C545" i="6"/>
  <c r="E545" i="6" s="1"/>
  <c r="F545" i="6"/>
  <c r="C549" i="6"/>
  <c r="E549" i="6" s="1"/>
  <c r="F549" i="6"/>
  <c r="C553" i="6"/>
  <c r="F553" i="6" s="1"/>
  <c r="E553" i="6"/>
  <c r="C557" i="6"/>
  <c r="F557" i="6" s="1"/>
  <c r="E557" i="6"/>
  <c r="C561" i="6"/>
  <c r="F561" i="6" s="1"/>
  <c r="E561" i="6"/>
  <c r="C565" i="6"/>
  <c r="F565" i="6" s="1"/>
  <c r="E565" i="6"/>
  <c r="C569" i="6"/>
  <c r="F569" i="6" s="1"/>
  <c r="E569" i="6"/>
  <c r="C573" i="6"/>
  <c r="F573" i="6" s="1"/>
  <c r="E573" i="6"/>
  <c r="C577" i="6"/>
  <c r="F577" i="6" s="1"/>
  <c r="E577" i="6"/>
  <c r="C581" i="6"/>
  <c r="F581" i="6" s="1"/>
  <c r="E581" i="6"/>
  <c r="C585" i="6"/>
  <c r="F585" i="6" s="1"/>
  <c r="E585" i="6"/>
  <c r="C589" i="6"/>
  <c r="F589" i="6" s="1"/>
  <c r="E589" i="6"/>
  <c r="C593" i="6"/>
  <c r="F593" i="6" s="1"/>
  <c r="E593" i="6"/>
  <c r="C597" i="6"/>
  <c r="F597" i="6" s="1"/>
  <c r="E597" i="6"/>
  <c r="C601" i="6"/>
  <c r="F601" i="6" s="1"/>
  <c r="E601" i="6"/>
  <c r="C605" i="6"/>
  <c r="F605" i="6" s="1"/>
  <c r="E605" i="6"/>
  <c r="C609" i="6"/>
  <c r="F609" i="6" s="1"/>
  <c r="E609" i="6"/>
  <c r="C613" i="6"/>
  <c r="F613" i="6" s="1"/>
  <c r="E613" i="6"/>
  <c r="C617" i="6"/>
  <c r="F617" i="6" s="1"/>
  <c r="E617" i="6"/>
  <c r="C621" i="6"/>
  <c r="F621" i="6" s="1"/>
  <c r="E621" i="6"/>
  <c r="C625" i="6"/>
  <c r="F625" i="6" s="1"/>
  <c r="E625" i="6"/>
  <c r="C629" i="6"/>
  <c r="F629" i="6" s="1"/>
  <c r="E629" i="6"/>
  <c r="C633" i="6"/>
  <c r="F633" i="6" s="1"/>
  <c r="E633" i="6"/>
  <c r="C637" i="6"/>
  <c r="F637" i="6" s="1"/>
  <c r="E637" i="6"/>
  <c r="C641" i="6"/>
  <c r="F641" i="6" s="1"/>
  <c r="E641" i="6"/>
  <c r="C645" i="6"/>
  <c r="F645" i="6" s="1"/>
  <c r="E645" i="6"/>
  <c r="C649" i="6"/>
  <c r="F649" i="6" s="1"/>
  <c r="E649" i="6"/>
  <c r="C653" i="6"/>
  <c r="E653" i="6"/>
  <c r="F653" i="6"/>
  <c r="C657" i="6"/>
  <c r="E657" i="6" s="1"/>
  <c r="F657" i="6"/>
  <c r="C661" i="6"/>
  <c r="E661" i="6" s="1"/>
  <c r="F661" i="6"/>
  <c r="C665" i="6"/>
  <c r="E665" i="6" s="1"/>
  <c r="F665" i="6"/>
  <c r="C669" i="6"/>
  <c r="E669" i="6" s="1"/>
  <c r="F669" i="6"/>
  <c r="C673" i="6"/>
  <c r="F673" i="6" s="1"/>
  <c r="E673" i="6"/>
  <c r="C677" i="6"/>
  <c r="F677" i="6" s="1"/>
  <c r="E677" i="6"/>
  <c r="C681" i="6"/>
  <c r="F681" i="6" s="1"/>
  <c r="E681" i="6"/>
  <c r="C685" i="6"/>
  <c r="F685" i="6" s="1"/>
  <c r="E685" i="6"/>
  <c r="C689" i="6"/>
  <c r="F689" i="6" s="1"/>
  <c r="E689" i="6"/>
  <c r="C693" i="6"/>
  <c r="F693" i="6" s="1"/>
  <c r="E693" i="6"/>
  <c r="C697" i="6"/>
  <c r="F697" i="6" s="1"/>
  <c r="E697" i="6"/>
  <c r="C701" i="6"/>
  <c r="F701" i="6" s="1"/>
  <c r="E701" i="6"/>
  <c r="C705" i="6"/>
  <c r="F705" i="6" s="1"/>
  <c r="E705" i="6"/>
  <c r="C709" i="6"/>
  <c r="F709" i="6" s="1"/>
  <c r="E709" i="6"/>
  <c r="C713" i="6"/>
  <c r="F713" i="6" s="1"/>
  <c r="E713" i="6"/>
  <c r="C717" i="6"/>
  <c r="F717" i="6" s="1"/>
  <c r="E717" i="6"/>
  <c r="C721" i="6"/>
  <c r="F721" i="6" s="1"/>
  <c r="E721" i="6"/>
  <c r="C725" i="6"/>
  <c r="F725" i="6" s="1"/>
  <c r="E725" i="6"/>
  <c r="C729" i="6"/>
  <c r="F729" i="6" s="1"/>
  <c r="E729" i="6"/>
  <c r="C733" i="6"/>
  <c r="E733" i="6" s="1"/>
  <c r="F733" i="6"/>
  <c r="C737" i="6"/>
  <c r="E737" i="6" s="1"/>
  <c r="F737" i="6"/>
  <c r="C741" i="6"/>
  <c r="E741" i="6" s="1"/>
  <c r="F741" i="6"/>
  <c r="C745" i="6"/>
  <c r="E745" i="6" s="1"/>
  <c r="F745" i="6"/>
  <c r="C749" i="6"/>
  <c r="E749" i="6" s="1"/>
  <c r="F749" i="6"/>
  <c r="C753" i="6"/>
  <c r="E753" i="6" s="1"/>
  <c r="F753" i="6"/>
  <c r="C757" i="6"/>
  <c r="E757" i="6" s="1"/>
  <c r="F757" i="6"/>
  <c r="C761" i="6"/>
  <c r="E761" i="6" s="1"/>
  <c r="F761" i="6"/>
  <c r="C765" i="6"/>
  <c r="E765" i="6" s="1"/>
  <c r="F765" i="6"/>
  <c r="C769" i="6"/>
  <c r="E769" i="6" s="1"/>
  <c r="F769" i="6"/>
  <c r="C773" i="6"/>
  <c r="F773" i="6" s="1"/>
  <c r="E773" i="6"/>
  <c r="C777" i="6"/>
  <c r="F777" i="6" s="1"/>
  <c r="E777" i="6"/>
  <c r="C781" i="6"/>
  <c r="F781" i="6" s="1"/>
  <c r="E781" i="6"/>
  <c r="C785" i="6"/>
  <c r="F785" i="6" s="1"/>
  <c r="E785" i="6"/>
  <c r="C789" i="6"/>
  <c r="F789" i="6" s="1"/>
  <c r="E789" i="6"/>
  <c r="C793" i="6"/>
  <c r="E793" i="6" s="1"/>
  <c r="F793" i="6"/>
  <c r="C797" i="6"/>
  <c r="E797" i="6" s="1"/>
  <c r="F797" i="6"/>
  <c r="C801" i="6"/>
  <c r="E801" i="6" s="1"/>
  <c r="F801" i="6"/>
  <c r="C805" i="6"/>
  <c r="E805" i="6" s="1"/>
  <c r="F805" i="6"/>
  <c r="C809" i="6"/>
  <c r="E809" i="6" s="1"/>
  <c r="F809" i="6"/>
  <c r="C813" i="6"/>
  <c r="E813" i="6" s="1"/>
  <c r="F813" i="6"/>
  <c r="C817" i="6"/>
  <c r="E817" i="6"/>
  <c r="F817" i="6"/>
  <c r="C821" i="6"/>
  <c r="E821" i="6" s="1"/>
  <c r="F821" i="6"/>
  <c r="C825" i="6"/>
  <c r="E825" i="6" s="1"/>
  <c r="F825" i="6"/>
  <c r="C829" i="6"/>
  <c r="E829" i="6" s="1"/>
  <c r="F829" i="6"/>
  <c r="C833" i="6"/>
  <c r="E833" i="6" s="1"/>
  <c r="F833" i="6"/>
  <c r="C837" i="6"/>
  <c r="E837" i="6" s="1"/>
  <c r="F837" i="6"/>
  <c r="C841" i="6"/>
  <c r="E841" i="6" s="1"/>
  <c r="F841" i="6"/>
  <c r="C845" i="6"/>
  <c r="E845" i="6" s="1"/>
  <c r="F845" i="6"/>
  <c r="C849" i="6"/>
  <c r="E849" i="6" s="1"/>
  <c r="F849" i="6"/>
  <c r="C853" i="6"/>
  <c r="E853" i="6" s="1"/>
  <c r="F853" i="6"/>
  <c r="C857" i="6"/>
  <c r="E857" i="6" s="1"/>
  <c r="F857" i="6"/>
  <c r="C861" i="6"/>
  <c r="E861" i="6" s="1"/>
  <c r="F861" i="6"/>
  <c r="C865" i="6"/>
  <c r="E865" i="6" s="1"/>
  <c r="F865" i="6"/>
  <c r="C869" i="6"/>
  <c r="E869" i="6" s="1"/>
  <c r="F869" i="6"/>
  <c r="C873" i="6"/>
  <c r="F873" i="6" s="1"/>
  <c r="E873" i="6"/>
  <c r="C877" i="6"/>
  <c r="F877" i="6" s="1"/>
  <c r="E877" i="6"/>
  <c r="C881" i="6"/>
  <c r="F881" i="6" s="1"/>
  <c r="E881" i="6"/>
  <c r="C885" i="6"/>
  <c r="F885" i="6" s="1"/>
  <c r="E885" i="6"/>
  <c r="C889" i="6"/>
  <c r="F889" i="6" s="1"/>
  <c r="E889" i="6"/>
  <c r="C893" i="6"/>
  <c r="F893" i="6" s="1"/>
  <c r="E893" i="6"/>
  <c r="C897" i="6"/>
  <c r="F897" i="6" s="1"/>
  <c r="E897" i="6"/>
  <c r="C901" i="6"/>
  <c r="F901" i="6" s="1"/>
  <c r="E901" i="6"/>
  <c r="C905" i="6"/>
  <c r="F905" i="6" s="1"/>
  <c r="E905" i="6"/>
  <c r="C909" i="6"/>
  <c r="F909" i="6" s="1"/>
  <c r="E909" i="6"/>
  <c r="C913" i="6"/>
  <c r="F913" i="6" s="1"/>
  <c r="E913" i="6"/>
  <c r="C917" i="6"/>
  <c r="F917" i="6" s="1"/>
  <c r="E917" i="6"/>
  <c r="C921" i="6"/>
  <c r="F921" i="6" s="1"/>
  <c r="E921" i="6"/>
  <c r="C925" i="6"/>
  <c r="F925" i="6" s="1"/>
  <c r="E925" i="6"/>
  <c r="C929" i="6"/>
  <c r="F929" i="6" s="1"/>
  <c r="E929" i="6"/>
  <c r="C933" i="6"/>
  <c r="F933" i="6" s="1"/>
  <c r="E933" i="6"/>
  <c r="C937" i="6"/>
  <c r="F937" i="6" s="1"/>
  <c r="E937" i="6"/>
  <c r="C941" i="6"/>
  <c r="F941" i="6" s="1"/>
  <c r="E941" i="6"/>
  <c r="C945" i="6"/>
  <c r="F945" i="6" s="1"/>
  <c r="E945" i="6"/>
  <c r="C949" i="6"/>
  <c r="F949" i="6" s="1"/>
  <c r="E949" i="6"/>
  <c r="C953" i="6"/>
  <c r="F953" i="6" s="1"/>
  <c r="E953" i="6"/>
  <c r="C957" i="6"/>
  <c r="F957" i="6" s="1"/>
  <c r="E957" i="6"/>
  <c r="C961" i="6"/>
  <c r="F961" i="6" s="1"/>
  <c r="E961" i="6"/>
  <c r="C965" i="6"/>
  <c r="F965" i="6" s="1"/>
  <c r="E965" i="6"/>
  <c r="C969" i="6"/>
  <c r="F969" i="6" s="1"/>
  <c r="E969" i="6"/>
  <c r="C973" i="6"/>
  <c r="F973" i="6" s="1"/>
  <c r="E973" i="6"/>
  <c r="C977" i="6"/>
  <c r="F977" i="6" s="1"/>
  <c r="E977" i="6"/>
  <c r="C981" i="6"/>
  <c r="F981" i="6" s="1"/>
  <c r="E981" i="6"/>
  <c r="C985" i="6"/>
  <c r="F985" i="6" s="1"/>
  <c r="E985" i="6"/>
  <c r="C989" i="6"/>
  <c r="F989" i="6" s="1"/>
  <c r="E989" i="6"/>
  <c r="C993" i="6"/>
  <c r="F993" i="6" s="1"/>
  <c r="E993" i="6"/>
  <c r="C997" i="6"/>
  <c r="F997" i="6" s="1"/>
  <c r="E997" i="6"/>
  <c r="C1001" i="6"/>
  <c r="F1001" i="6" s="1"/>
  <c r="E1001" i="6"/>
  <c r="C1005" i="6"/>
  <c r="F1005" i="6" s="1"/>
  <c r="E1005" i="6"/>
  <c r="C1009" i="6"/>
  <c r="F1009" i="6" s="1"/>
  <c r="E1009" i="6"/>
  <c r="C1013" i="6"/>
  <c r="F1013" i="6" s="1"/>
  <c r="E1013" i="6"/>
  <c r="C1017" i="6"/>
  <c r="F1017" i="6" s="1"/>
  <c r="E1017" i="6"/>
  <c r="C1021" i="6"/>
  <c r="F1021" i="6" s="1"/>
  <c r="E1021" i="6"/>
  <c r="C1025" i="6"/>
  <c r="F1025" i="6" s="1"/>
  <c r="E1025" i="6"/>
  <c r="C1029" i="6"/>
  <c r="F1029" i="6" s="1"/>
  <c r="E1029" i="6"/>
  <c r="C1033" i="6"/>
  <c r="E1033" i="6" s="1"/>
  <c r="F1033" i="6"/>
  <c r="C1037" i="6"/>
  <c r="E1037" i="6" s="1"/>
  <c r="F1037" i="6"/>
  <c r="C1041" i="6"/>
  <c r="E1041" i="6" s="1"/>
  <c r="F1041" i="6"/>
  <c r="C1045" i="6"/>
  <c r="E1045" i="6" s="1"/>
  <c r="F1045" i="6"/>
  <c r="C1049" i="6"/>
  <c r="E1049" i="6" s="1"/>
  <c r="F1049" i="6"/>
  <c r="C1053" i="6"/>
  <c r="F1053" i="6" s="1"/>
  <c r="E1053" i="6"/>
  <c r="C1057" i="6"/>
  <c r="F1057" i="6" s="1"/>
  <c r="E1057" i="6"/>
  <c r="C1061" i="6"/>
  <c r="F1061" i="6" s="1"/>
  <c r="E1061" i="6"/>
  <c r="C1065" i="6"/>
  <c r="F1065" i="6" s="1"/>
  <c r="E1065" i="6"/>
  <c r="C1069" i="6"/>
  <c r="F1069" i="6" s="1"/>
  <c r="E1069" i="6"/>
  <c r="C1073" i="6"/>
  <c r="F1073" i="6" s="1"/>
  <c r="E1073" i="6"/>
  <c r="C1077" i="6"/>
  <c r="F1077" i="6" s="1"/>
  <c r="E1077" i="6"/>
  <c r="C1081" i="6"/>
  <c r="F1081" i="6" s="1"/>
  <c r="E1081" i="6"/>
  <c r="C1085" i="6"/>
  <c r="F1085" i="6" s="1"/>
  <c r="E1085" i="6"/>
  <c r="C1089" i="6"/>
  <c r="F1089" i="6" s="1"/>
  <c r="E1089" i="6"/>
  <c r="C1093" i="6"/>
  <c r="F1093" i="6" s="1"/>
  <c r="E1093" i="6"/>
  <c r="C1097" i="6"/>
  <c r="F1097" i="6" s="1"/>
  <c r="E1097" i="6"/>
  <c r="C1101" i="6"/>
  <c r="F1101" i="6" s="1"/>
  <c r="E1101" i="6"/>
  <c r="C1105" i="6"/>
  <c r="F1105" i="6" s="1"/>
  <c r="E1105" i="6"/>
  <c r="C1109" i="6"/>
  <c r="F1109" i="6" s="1"/>
  <c r="E1109" i="6"/>
  <c r="C1113" i="6"/>
  <c r="F1113" i="6" s="1"/>
  <c r="E1113" i="6"/>
  <c r="C1117" i="6"/>
  <c r="F1117" i="6" s="1"/>
  <c r="E1117" i="6"/>
  <c r="C1121" i="6"/>
  <c r="F1121" i="6" s="1"/>
  <c r="E1121" i="6"/>
  <c r="C1125" i="6"/>
  <c r="F1125" i="6" s="1"/>
  <c r="E1125" i="6"/>
  <c r="C1129" i="6"/>
  <c r="F1129" i="6" s="1"/>
  <c r="E1129" i="6"/>
  <c r="C1133" i="6"/>
  <c r="F1133" i="6" s="1"/>
  <c r="E1133" i="6"/>
  <c r="C1137" i="6"/>
  <c r="F1137" i="6" s="1"/>
  <c r="E1137" i="6"/>
  <c r="C1141" i="6"/>
  <c r="F1141" i="6" s="1"/>
  <c r="E1141" i="6"/>
  <c r="C1145" i="6"/>
  <c r="F1145" i="6" s="1"/>
  <c r="E1145" i="6"/>
  <c r="C1149" i="6"/>
  <c r="F1149" i="6" s="1"/>
  <c r="E1149" i="6"/>
  <c r="C1153" i="6"/>
  <c r="F1153" i="6" s="1"/>
  <c r="E1153" i="6"/>
  <c r="C1157" i="6"/>
  <c r="F1157" i="6" s="1"/>
  <c r="E1157" i="6"/>
  <c r="C1161" i="6"/>
  <c r="F1161" i="6" s="1"/>
  <c r="E1161" i="6"/>
  <c r="C1165" i="6"/>
  <c r="F1165" i="6" s="1"/>
  <c r="E1165" i="6"/>
  <c r="C1169" i="6"/>
  <c r="F1169" i="6" s="1"/>
  <c r="E1169" i="6"/>
  <c r="C1173" i="6"/>
  <c r="F1173" i="6" s="1"/>
  <c r="E1173" i="6"/>
  <c r="C1177" i="6"/>
  <c r="F1177" i="6" s="1"/>
  <c r="E1177" i="6"/>
  <c r="C1181" i="6"/>
  <c r="F1181" i="6" s="1"/>
  <c r="E1181" i="6"/>
  <c r="C1185" i="6"/>
  <c r="F1185" i="6" s="1"/>
  <c r="E1185" i="6"/>
  <c r="C1189" i="6"/>
  <c r="F1189" i="6" s="1"/>
  <c r="E1189" i="6"/>
  <c r="C1193" i="6"/>
  <c r="F1193" i="6" s="1"/>
  <c r="E1193" i="6"/>
  <c r="C1197" i="6"/>
  <c r="E1197" i="6" s="1"/>
  <c r="F1197" i="6"/>
  <c r="C1201" i="6"/>
  <c r="E1201" i="6" s="1"/>
  <c r="F1201" i="6"/>
  <c r="C1205" i="6"/>
  <c r="E1205" i="6" s="1"/>
  <c r="F1205" i="6"/>
  <c r="C1209" i="6"/>
  <c r="E1209" i="6" s="1"/>
  <c r="F1209" i="6"/>
  <c r="C1213" i="6"/>
  <c r="E1213" i="6" s="1"/>
  <c r="F1213" i="6"/>
  <c r="C1217" i="6"/>
  <c r="E1217" i="6" s="1"/>
  <c r="F1217" i="6"/>
  <c r="C1221" i="6"/>
  <c r="E1221" i="6" s="1"/>
  <c r="F1221" i="6"/>
  <c r="C1225" i="6"/>
  <c r="E1225" i="6" s="1"/>
  <c r="F1225" i="6"/>
  <c r="C1229" i="6"/>
  <c r="E1229" i="6" s="1"/>
  <c r="F1229" i="6"/>
  <c r="C1233" i="6"/>
  <c r="E1233" i="6" s="1"/>
  <c r="F1233" i="6"/>
  <c r="C1237" i="6"/>
  <c r="F1237" i="6" s="1"/>
  <c r="E1237" i="6"/>
  <c r="C1241" i="6"/>
  <c r="F1241" i="6" s="1"/>
  <c r="E1241" i="6"/>
  <c r="C1245" i="6"/>
  <c r="F1245" i="6" s="1"/>
  <c r="E1245" i="6"/>
  <c r="C1249" i="6"/>
  <c r="F1249" i="6" s="1"/>
  <c r="E1249" i="6"/>
  <c r="C1253" i="6"/>
  <c r="F1253" i="6" s="1"/>
  <c r="E1253" i="6"/>
  <c r="C1257" i="6"/>
  <c r="E1257" i="6" s="1"/>
  <c r="F1257" i="6"/>
  <c r="C1261" i="6"/>
  <c r="E1261" i="6" s="1"/>
  <c r="F1261" i="6"/>
  <c r="C1265" i="6"/>
  <c r="E1265" i="6" s="1"/>
  <c r="F1265" i="6"/>
  <c r="C1269" i="6"/>
  <c r="E1269" i="6" s="1"/>
  <c r="F1269" i="6"/>
  <c r="C1273" i="6"/>
  <c r="E1273" i="6" s="1"/>
  <c r="F1273" i="6"/>
  <c r="C1277" i="6"/>
  <c r="E1277" i="6" s="1"/>
  <c r="F1277" i="6"/>
  <c r="C1281" i="6"/>
  <c r="E1281" i="6" s="1"/>
  <c r="F1281" i="6"/>
  <c r="C1285" i="6"/>
  <c r="E1285" i="6" s="1"/>
  <c r="F1285" i="6"/>
  <c r="C1289" i="6"/>
  <c r="E1289" i="6" s="1"/>
  <c r="F1289" i="6"/>
  <c r="C1293" i="6"/>
  <c r="E1293" i="6" s="1"/>
  <c r="F1293" i="6"/>
  <c r="C1297" i="6"/>
  <c r="E1297" i="6" s="1"/>
  <c r="F1297" i="6"/>
  <c r="C1301" i="6"/>
  <c r="E1301" i="6" s="1"/>
  <c r="F1301" i="6"/>
  <c r="C1305" i="6"/>
  <c r="E1305" i="6" s="1"/>
  <c r="F1305" i="6"/>
  <c r="C1309" i="6"/>
  <c r="E1309" i="6" s="1"/>
  <c r="F1309" i="6"/>
  <c r="C1313" i="6"/>
  <c r="E1313" i="6" s="1"/>
  <c r="F1313" i="6"/>
  <c r="C1317" i="6"/>
  <c r="F1317" i="6" s="1"/>
  <c r="E1317" i="6"/>
  <c r="C1321" i="6"/>
  <c r="F1321" i="6" s="1"/>
  <c r="E1321" i="6"/>
  <c r="C1325" i="6"/>
  <c r="F1325" i="6" s="1"/>
  <c r="E1325" i="6"/>
  <c r="C1329" i="6"/>
  <c r="F1329" i="6" s="1"/>
  <c r="E1329" i="6"/>
  <c r="C1333" i="6"/>
  <c r="F1333" i="6" s="1"/>
  <c r="E1333" i="6"/>
  <c r="C1337" i="6"/>
  <c r="F1337" i="6" s="1"/>
  <c r="E1337" i="6"/>
  <c r="C1341" i="6"/>
  <c r="F1341" i="6" s="1"/>
  <c r="E1341" i="6"/>
  <c r="C1345" i="6"/>
  <c r="F1345" i="6" s="1"/>
  <c r="E1345" i="6"/>
  <c r="C1349" i="6"/>
  <c r="F1349" i="6" s="1"/>
  <c r="E1349" i="6"/>
  <c r="C1353" i="6"/>
  <c r="F1353" i="6" s="1"/>
  <c r="E1353" i="6"/>
  <c r="C1357" i="6"/>
  <c r="E1357" i="6" s="1"/>
  <c r="F1357" i="6"/>
  <c r="C1361" i="6"/>
  <c r="E1361" i="6" s="1"/>
  <c r="F1361" i="6"/>
  <c r="C1365" i="6"/>
  <c r="E1365" i="6" s="1"/>
  <c r="F1365" i="6"/>
  <c r="C1369" i="6"/>
  <c r="E1369" i="6" s="1"/>
  <c r="F1369" i="6"/>
  <c r="C1373" i="6"/>
  <c r="E1373" i="6" s="1"/>
  <c r="F1373" i="6"/>
  <c r="C1377" i="6"/>
  <c r="E1377" i="6" s="1"/>
  <c r="F1377" i="6"/>
  <c r="C1381" i="6"/>
  <c r="E1381" i="6" s="1"/>
  <c r="F1381" i="6"/>
  <c r="C1385" i="6"/>
  <c r="E1385" i="6" s="1"/>
  <c r="F1385" i="6"/>
  <c r="C1389" i="6"/>
  <c r="E1389" i="6" s="1"/>
  <c r="F1389" i="6"/>
  <c r="C1393" i="6"/>
  <c r="E1393" i="6" s="1"/>
  <c r="F1393" i="6"/>
  <c r="C1397" i="6"/>
  <c r="E1397" i="6" s="1"/>
  <c r="F1397" i="6"/>
  <c r="C1401" i="6"/>
  <c r="E1401" i="6" s="1"/>
  <c r="F1401" i="6"/>
  <c r="C1405" i="6"/>
  <c r="E1405" i="6" s="1"/>
  <c r="F1405" i="6"/>
  <c r="C1409" i="6"/>
  <c r="E1409" i="6" s="1"/>
  <c r="F1409" i="6"/>
  <c r="C1413" i="6"/>
  <c r="E1413" i="6" s="1"/>
  <c r="F1413" i="6"/>
  <c r="C1417" i="6"/>
  <c r="F1417" i="6" s="1"/>
  <c r="E1417" i="6"/>
  <c r="C1421" i="6"/>
  <c r="F1421" i="6" s="1"/>
  <c r="E1421" i="6"/>
  <c r="C1425" i="6"/>
  <c r="F1425" i="6" s="1"/>
  <c r="E1425" i="6"/>
  <c r="C1429" i="6"/>
  <c r="F1429" i="6" s="1"/>
  <c r="E1429" i="6"/>
  <c r="C1433" i="6"/>
  <c r="F1433" i="6" s="1"/>
  <c r="E1433" i="6"/>
  <c r="C1437" i="6"/>
  <c r="F1437" i="6" s="1"/>
  <c r="E1437" i="6"/>
  <c r="C1441" i="6"/>
  <c r="F1441" i="6" s="1"/>
  <c r="E1441" i="6"/>
  <c r="C1445" i="6"/>
  <c r="F1445" i="6" s="1"/>
  <c r="E1445" i="6"/>
  <c r="C1449" i="6"/>
  <c r="F1449" i="6" s="1"/>
  <c r="E1449" i="6"/>
  <c r="C1453" i="6"/>
  <c r="F1453" i="6" s="1"/>
  <c r="E1453" i="6"/>
  <c r="C1457" i="6"/>
  <c r="F1457" i="6" s="1"/>
  <c r="E1457" i="6"/>
  <c r="C1461" i="6"/>
  <c r="F1461" i="6" s="1"/>
  <c r="E1461" i="6"/>
  <c r="C1465" i="6"/>
  <c r="F1465" i="6" s="1"/>
  <c r="E1465" i="6"/>
  <c r="C1469" i="6"/>
  <c r="F1469" i="6" s="1"/>
  <c r="E1469" i="6"/>
  <c r="C1473" i="6"/>
  <c r="E1473" i="6" s="1"/>
  <c r="F1473" i="6"/>
  <c r="C1477" i="6"/>
  <c r="E1477" i="6" s="1"/>
  <c r="F1477" i="6"/>
  <c r="C1481" i="6"/>
  <c r="E1481" i="6" s="1"/>
  <c r="F1481" i="6"/>
  <c r="C1485" i="6"/>
  <c r="E1485" i="6" s="1"/>
  <c r="F1485" i="6"/>
  <c r="C1489" i="6"/>
  <c r="E1489" i="6" s="1"/>
  <c r="F1489" i="6"/>
  <c r="C1493" i="6"/>
  <c r="F1493" i="6" s="1"/>
  <c r="E1493" i="6"/>
  <c r="C1497" i="6"/>
  <c r="F1497" i="6" s="1"/>
  <c r="E1497" i="6"/>
  <c r="C1501" i="6"/>
  <c r="F1501" i="6" s="1"/>
  <c r="E1501" i="6"/>
  <c r="C1505" i="6"/>
  <c r="F1505" i="6" s="1"/>
  <c r="E1505" i="6"/>
  <c r="C1509" i="6"/>
  <c r="F1509" i="6" s="1"/>
  <c r="E1509" i="6"/>
  <c r="C1513" i="6"/>
  <c r="E1513" i="6" s="1"/>
  <c r="F1513" i="6"/>
  <c r="C1517" i="6"/>
  <c r="E1517" i="6" s="1"/>
  <c r="F1517" i="6"/>
  <c r="C1521" i="6"/>
  <c r="E1521" i="6" s="1"/>
  <c r="F1521" i="6"/>
  <c r="C1525" i="6"/>
  <c r="E1525" i="6" s="1"/>
  <c r="F1525" i="6"/>
  <c r="C1529" i="6"/>
  <c r="E1529" i="6" s="1"/>
  <c r="F1529" i="6"/>
  <c r="C1533" i="6"/>
  <c r="E1533" i="6" s="1"/>
  <c r="F1533" i="6"/>
  <c r="C1537" i="6"/>
  <c r="E1537" i="6" s="1"/>
  <c r="F1537" i="6"/>
  <c r="C1541" i="6"/>
  <c r="E1541" i="6" s="1"/>
  <c r="F1541" i="6"/>
  <c r="C1545" i="6"/>
  <c r="E1545" i="6" s="1"/>
  <c r="F1545" i="6"/>
  <c r="C1549" i="6"/>
  <c r="E1549" i="6" s="1"/>
  <c r="F1549" i="6"/>
  <c r="C1553" i="6"/>
  <c r="F1553" i="6" s="1"/>
  <c r="E1553" i="6"/>
  <c r="C1557" i="6"/>
  <c r="F1557" i="6" s="1"/>
  <c r="E1557" i="6"/>
  <c r="C1561" i="6"/>
  <c r="F1561" i="6" s="1"/>
  <c r="E1561" i="6"/>
  <c r="C1565" i="6"/>
  <c r="F1565" i="6" s="1"/>
  <c r="E1565" i="6"/>
  <c r="C1569" i="6"/>
  <c r="E1569" i="6"/>
  <c r="F1569" i="6"/>
  <c r="C1573" i="6"/>
  <c r="F1573" i="6" s="1"/>
  <c r="E1573" i="6"/>
  <c r="C1577" i="6"/>
  <c r="F1577" i="6" s="1"/>
  <c r="E1577" i="6"/>
  <c r="C1581" i="6"/>
  <c r="F1581" i="6" s="1"/>
  <c r="E1581" i="6"/>
  <c r="C1585" i="6"/>
  <c r="F1585" i="6" s="1"/>
  <c r="E1585" i="6"/>
  <c r="C1589" i="6"/>
  <c r="F1589" i="6" s="1"/>
  <c r="E1589" i="6"/>
  <c r="C1593" i="6"/>
  <c r="F1593" i="6" s="1"/>
  <c r="E1593" i="6"/>
  <c r="C1597" i="6"/>
  <c r="F1597" i="6" s="1"/>
  <c r="E1597" i="6"/>
  <c r="C1601" i="6"/>
  <c r="F1601" i="6" s="1"/>
  <c r="E1601" i="6"/>
  <c r="C1605" i="6"/>
  <c r="F1605" i="6" s="1"/>
  <c r="E1605" i="6"/>
  <c r="C1609" i="6"/>
  <c r="F1609" i="6" s="1"/>
  <c r="E1609" i="6"/>
  <c r="C1613" i="6"/>
  <c r="E1613" i="6" s="1"/>
  <c r="F1613" i="6"/>
  <c r="C1617" i="6"/>
  <c r="E1617" i="6" s="1"/>
  <c r="F1617" i="6"/>
  <c r="C1621" i="6"/>
  <c r="E1621" i="6" s="1"/>
  <c r="F1621" i="6"/>
  <c r="C1625" i="6"/>
  <c r="E1625" i="6" s="1"/>
  <c r="F1625" i="6"/>
  <c r="C1629" i="6"/>
  <c r="E1629" i="6" s="1"/>
  <c r="F1629" i="6"/>
  <c r="C1633" i="6"/>
  <c r="E1633" i="6" s="1"/>
  <c r="F1633" i="6"/>
  <c r="C1637" i="6"/>
  <c r="E1637" i="6" s="1"/>
  <c r="F1637" i="6"/>
  <c r="C1641" i="6"/>
  <c r="E1641" i="6" s="1"/>
  <c r="F1641" i="6"/>
  <c r="C1645" i="6"/>
  <c r="E1645" i="6" s="1"/>
  <c r="F1645" i="6"/>
  <c r="C1649" i="6"/>
  <c r="E1649" i="6" s="1"/>
  <c r="F1649" i="6"/>
  <c r="C1653" i="6"/>
  <c r="E1653" i="6" s="1"/>
  <c r="F1653" i="6"/>
  <c r="C1657" i="6"/>
  <c r="E1657" i="6" s="1"/>
  <c r="F1657" i="6"/>
  <c r="C1661" i="6"/>
  <c r="E1661" i="6" s="1"/>
  <c r="F1661" i="6"/>
  <c r="C1665" i="6"/>
  <c r="E1665" i="6" s="1"/>
  <c r="F1665" i="6"/>
  <c r="C1669" i="6"/>
  <c r="E1669" i="6" s="1"/>
  <c r="F1669" i="6"/>
  <c r="C1673" i="6"/>
  <c r="E1673" i="6" s="1"/>
  <c r="F1673" i="6"/>
  <c r="C1677" i="6"/>
  <c r="E1677" i="6" s="1"/>
  <c r="F1677" i="6"/>
  <c r="C1681" i="6"/>
  <c r="E1681" i="6" s="1"/>
  <c r="F1681" i="6"/>
  <c r="C1685" i="6"/>
  <c r="E1685" i="6" s="1"/>
  <c r="F1685" i="6"/>
  <c r="C1689" i="6"/>
  <c r="E1689" i="6" s="1"/>
  <c r="F1689" i="6"/>
  <c r="C1693" i="6"/>
  <c r="F1693" i="6" s="1"/>
  <c r="E1693" i="6"/>
  <c r="C1697" i="6"/>
  <c r="F1697" i="6" s="1"/>
  <c r="E1697" i="6"/>
  <c r="C1701" i="6"/>
  <c r="F1701" i="6" s="1"/>
  <c r="E1701" i="6"/>
  <c r="C1705" i="6"/>
  <c r="F1705" i="6" s="1"/>
  <c r="E1705" i="6"/>
  <c r="C1709" i="6"/>
  <c r="F1709" i="6" s="1"/>
  <c r="E1709" i="6"/>
  <c r="C1713" i="6"/>
  <c r="F1713" i="6" s="1"/>
  <c r="E1713" i="6"/>
  <c r="C1717" i="6"/>
  <c r="F1717" i="6" s="1"/>
  <c r="E1717" i="6"/>
  <c r="C1721" i="6"/>
  <c r="F1721" i="6" s="1"/>
  <c r="E1721" i="6"/>
  <c r="C1725" i="6"/>
  <c r="F1725" i="6" s="1"/>
  <c r="E1725" i="6"/>
  <c r="C1729" i="6"/>
  <c r="F1729" i="6" s="1"/>
  <c r="E1729" i="6"/>
  <c r="C1733" i="6"/>
  <c r="F1733" i="6" s="1"/>
  <c r="E1733" i="6"/>
  <c r="C1737" i="6"/>
  <c r="F1737" i="6" s="1"/>
  <c r="E1737" i="6"/>
  <c r="C1741" i="6"/>
  <c r="F1741" i="6" s="1"/>
  <c r="E1741" i="6"/>
  <c r="C1745" i="6"/>
  <c r="F1745" i="6" s="1"/>
  <c r="E1745" i="6"/>
  <c r="C1749" i="6"/>
  <c r="F1749" i="6" s="1"/>
  <c r="E1749" i="6"/>
  <c r="C1753" i="6"/>
  <c r="E1753" i="6" s="1"/>
  <c r="F1753" i="6"/>
  <c r="C1757" i="6"/>
  <c r="E1757" i="6" s="1"/>
  <c r="F1757" i="6"/>
  <c r="C1761" i="6"/>
  <c r="E1761" i="6" s="1"/>
  <c r="F1761" i="6"/>
  <c r="C1765" i="6"/>
  <c r="E1765" i="6" s="1"/>
  <c r="F1765" i="6"/>
  <c r="C1769" i="6"/>
  <c r="E1769" i="6" s="1"/>
  <c r="F1769" i="6"/>
  <c r="C1773" i="6"/>
  <c r="E1773" i="6" s="1"/>
  <c r="F1773" i="6"/>
  <c r="C1777" i="6"/>
  <c r="F1777" i="6" s="1"/>
  <c r="E1777" i="6"/>
  <c r="C1781" i="6"/>
  <c r="F1781" i="6" s="1"/>
  <c r="E1781" i="6"/>
  <c r="C1785" i="6"/>
  <c r="F1785" i="6" s="1"/>
  <c r="E1785" i="6"/>
  <c r="C1789" i="6"/>
  <c r="F1789" i="6" s="1"/>
  <c r="E1789" i="6"/>
  <c r="C1793" i="6"/>
  <c r="F1793" i="6" s="1"/>
  <c r="E1793" i="6"/>
  <c r="C1797" i="6"/>
  <c r="F1797" i="6" s="1"/>
  <c r="E1797" i="6"/>
  <c r="C1801" i="6"/>
  <c r="F1801" i="6" s="1"/>
  <c r="E1801" i="6"/>
  <c r="C1805" i="6"/>
  <c r="F1805" i="6" s="1"/>
  <c r="E1805" i="6"/>
  <c r="C1809" i="6"/>
  <c r="F1809" i="6" s="1"/>
  <c r="E1809" i="6"/>
  <c r="C1813" i="6"/>
  <c r="F1813" i="6" s="1"/>
  <c r="E1813" i="6"/>
  <c r="C1817" i="6"/>
  <c r="F1817" i="6" s="1"/>
  <c r="E1817" i="6"/>
  <c r="C1821" i="6"/>
  <c r="F1821" i="6" s="1"/>
  <c r="E1821" i="6"/>
  <c r="C1825" i="6"/>
  <c r="F1825" i="6" s="1"/>
  <c r="E1825" i="6"/>
  <c r="C1829" i="6"/>
  <c r="F1829" i="6" s="1"/>
  <c r="E1829" i="6"/>
  <c r="C1833" i="6"/>
  <c r="E1833" i="6" s="1"/>
  <c r="F1833" i="6"/>
  <c r="C1837" i="6"/>
  <c r="E1837" i="6" s="1"/>
  <c r="F1837" i="6"/>
  <c r="C1841" i="6"/>
  <c r="E1841" i="6" s="1"/>
  <c r="F1841" i="6"/>
  <c r="C1845" i="6"/>
  <c r="E1845" i="6" s="1"/>
  <c r="F1845" i="6"/>
  <c r="C1849" i="6"/>
  <c r="E1849" i="6" s="1"/>
  <c r="F1849" i="6"/>
  <c r="C1853" i="6"/>
  <c r="E1853" i="6" s="1"/>
  <c r="F1853" i="6"/>
  <c r="C1857" i="6"/>
  <c r="E1857" i="6" s="1"/>
  <c r="F1857" i="6"/>
  <c r="C1861" i="6"/>
  <c r="E1861" i="6" s="1"/>
  <c r="F1861" i="6"/>
  <c r="C1865" i="6"/>
  <c r="E1865" i="6" s="1"/>
  <c r="F1865" i="6"/>
  <c r="C1869" i="6"/>
  <c r="E1869" i="6" s="1"/>
  <c r="F1869" i="6"/>
  <c r="C1873" i="6"/>
  <c r="F1873" i="6" s="1"/>
  <c r="E1873" i="6"/>
  <c r="C1877" i="6"/>
  <c r="F1877" i="6" s="1"/>
  <c r="E1877" i="6"/>
  <c r="C1881" i="6"/>
  <c r="F1881" i="6" s="1"/>
  <c r="E1881" i="6"/>
  <c r="C1885" i="6"/>
  <c r="F1885" i="6" s="1"/>
  <c r="E1885" i="6"/>
  <c r="C1889" i="6"/>
  <c r="F1889" i="6" s="1"/>
  <c r="E1889" i="6"/>
  <c r="C1893" i="6"/>
  <c r="E1893" i="6" s="1"/>
  <c r="F1893" i="6"/>
  <c r="C1897" i="6"/>
  <c r="E1897" i="6" s="1"/>
  <c r="F1897" i="6"/>
  <c r="C1901" i="6"/>
  <c r="E1901" i="6" s="1"/>
  <c r="F1901" i="6"/>
  <c r="C1905" i="6"/>
  <c r="E1905" i="6" s="1"/>
  <c r="F1905" i="6"/>
  <c r="C1909" i="6"/>
  <c r="E1909" i="6" s="1"/>
  <c r="F1909" i="6"/>
  <c r="C1913" i="6"/>
  <c r="F1913" i="6" s="1"/>
  <c r="E1913" i="6"/>
  <c r="C1917" i="6"/>
  <c r="F1917" i="6" s="1"/>
  <c r="E1917" i="6"/>
  <c r="C1921" i="6"/>
  <c r="F1921" i="6" s="1"/>
  <c r="E1921" i="6"/>
  <c r="C1925" i="6"/>
  <c r="F1925" i="6" s="1"/>
  <c r="E1925" i="6"/>
  <c r="C1929" i="6"/>
  <c r="F1929" i="6" s="1"/>
  <c r="E1929" i="6"/>
  <c r="C1933" i="6"/>
  <c r="E1933" i="6" s="1"/>
  <c r="F1933" i="6"/>
  <c r="C1937" i="6"/>
  <c r="E1937" i="6" s="1"/>
  <c r="F1937" i="6"/>
  <c r="C1941" i="6"/>
  <c r="E1941" i="6" s="1"/>
  <c r="F1941" i="6"/>
  <c r="C1945" i="6"/>
  <c r="E1945" i="6" s="1"/>
  <c r="F1945" i="6"/>
  <c r="C1949" i="6"/>
  <c r="E1949" i="6" s="1"/>
  <c r="F1949" i="6"/>
  <c r="C1953" i="6"/>
  <c r="E1953" i="6" s="1"/>
  <c r="F1953" i="6"/>
  <c r="C1957" i="6"/>
  <c r="E1957" i="6"/>
  <c r="F1957" i="6"/>
  <c r="C1961" i="6"/>
  <c r="E1961" i="6" s="1"/>
  <c r="F1961" i="6"/>
  <c r="C1965" i="6"/>
  <c r="E1965" i="6" s="1"/>
  <c r="F1965" i="6"/>
  <c r="C1969" i="6"/>
  <c r="E1969" i="6" s="1"/>
  <c r="F1969" i="6"/>
  <c r="C1973" i="6"/>
  <c r="E1973" i="6" s="1"/>
  <c r="F1973" i="6"/>
  <c r="C1977" i="6"/>
  <c r="E1977" i="6" s="1"/>
  <c r="F1977" i="6"/>
  <c r="C1981" i="6"/>
  <c r="E1981" i="6" s="1"/>
  <c r="F1981" i="6"/>
  <c r="C1985" i="6"/>
  <c r="E1985" i="6" s="1"/>
  <c r="F1985" i="6"/>
  <c r="C1989" i="6"/>
  <c r="E1989" i="6" s="1"/>
  <c r="F1989" i="6"/>
  <c r="C1993" i="6"/>
  <c r="F1993" i="6" s="1"/>
  <c r="E1993" i="6"/>
  <c r="C1997" i="6"/>
  <c r="F1997" i="6" s="1"/>
  <c r="E1997" i="6"/>
  <c r="C2001" i="6"/>
  <c r="F2001" i="6" s="1"/>
  <c r="E2001" i="6"/>
  <c r="C2005" i="6"/>
  <c r="F2005" i="6" s="1"/>
  <c r="E2005" i="6"/>
  <c r="C2009" i="6"/>
  <c r="F2009" i="6" s="1"/>
  <c r="E2009" i="6"/>
  <c r="C2013" i="6"/>
  <c r="E2013" i="6" s="1"/>
  <c r="F2013" i="6"/>
  <c r="C2017" i="6"/>
  <c r="E2017" i="6" s="1"/>
  <c r="F2017" i="6"/>
  <c r="C2021" i="6"/>
  <c r="E2021" i="6" s="1"/>
  <c r="F2021" i="6"/>
  <c r="C2025" i="6"/>
  <c r="E2025" i="6" s="1"/>
  <c r="F2025" i="6"/>
  <c r="C2029" i="6"/>
  <c r="E2029" i="6" s="1"/>
  <c r="F2029" i="6"/>
  <c r="C2033" i="6"/>
  <c r="E2033" i="6" s="1"/>
  <c r="F2033" i="6"/>
  <c r="C2037" i="6"/>
  <c r="E2037" i="6" s="1"/>
  <c r="F2037" i="6"/>
  <c r="C2041" i="6"/>
  <c r="E2041" i="6" s="1"/>
  <c r="F2041" i="6"/>
  <c r="C2045" i="6"/>
  <c r="E2045" i="6" s="1"/>
  <c r="F2045" i="6"/>
  <c r="C2049" i="6"/>
  <c r="E2049" i="6" s="1"/>
  <c r="F2049" i="6"/>
  <c r="C2053" i="6"/>
  <c r="E2053" i="6" s="1"/>
  <c r="F2053" i="6"/>
  <c r="C2057" i="6"/>
  <c r="E2057" i="6" s="1"/>
  <c r="F2057" i="6"/>
  <c r="C2061" i="6"/>
  <c r="E2061" i="6" s="1"/>
  <c r="F2061" i="6"/>
  <c r="C2065" i="6"/>
  <c r="E2065" i="6" s="1"/>
  <c r="F2065" i="6"/>
  <c r="C2069" i="6"/>
  <c r="E2069" i="6" s="1"/>
  <c r="F2069" i="6"/>
  <c r="C2073" i="6"/>
  <c r="E2073" i="6" s="1"/>
  <c r="F2073" i="6"/>
  <c r="C2077" i="6"/>
  <c r="E2077" i="6" s="1"/>
  <c r="F2077" i="6"/>
  <c r="C2081" i="6"/>
  <c r="E2081" i="6" s="1"/>
  <c r="F2081" i="6"/>
  <c r="C2085" i="6"/>
  <c r="E2085" i="6" s="1"/>
  <c r="F2085" i="6"/>
  <c r="C2089" i="6"/>
  <c r="E2089" i="6" s="1"/>
  <c r="F2089" i="6"/>
  <c r="C2093" i="6"/>
  <c r="E2093" i="6" s="1"/>
  <c r="F2093" i="6"/>
  <c r="C2097" i="6"/>
  <c r="E2097" i="6" s="1"/>
  <c r="F2097" i="6"/>
  <c r="C2101" i="6"/>
  <c r="E2101" i="6" s="1"/>
  <c r="F2101" i="6"/>
  <c r="C2105" i="6"/>
  <c r="E2105" i="6" s="1"/>
  <c r="F2105" i="6"/>
  <c r="C2109" i="6"/>
  <c r="E2109" i="6" s="1"/>
  <c r="F2109" i="6"/>
  <c r="C2113" i="6"/>
  <c r="E2113" i="6" s="1"/>
  <c r="F2113" i="6"/>
  <c r="C2117" i="6"/>
  <c r="E2117" i="6" s="1"/>
  <c r="F2117" i="6"/>
  <c r="C2121" i="6"/>
  <c r="E2121" i="6" s="1"/>
  <c r="F2121" i="6"/>
  <c r="C2125" i="6"/>
  <c r="E2125" i="6" s="1"/>
  <c r="F2125" i="6"/>
  <c r="C2129" i="6"/>
  <c r="E2129" i="6" s="1"/>
  <c r="F2129" i="6"/>
  <c r="C2133" i="6"/>
  <c r="F2133" i="6" s="1"/>
  <c r="E2133" i="6"/>
  <c r="C2137" i="6"/>
  <c r="F2137" i="6" s="1"/>
  <c r="E2137" i="6"/>
  <c r="C2141" i="6"/>
  <c r="F2141" i="6" s="1"/>
  <c r="E2141" i="6"/>
  <c r="C2145" i="6"/>
  <c r="F2145" i="6" s="1"/>
  <c r="E2145" i="6"/>
  <c r="C2149" i="6"/>
  <c r="F2149" i="6" s="1"/>
  <c r="E2149" i="6"/>
  <c r="C2153" i="6"/>
  <c r="F2153" i="6" s="1"/>
  <c r="E2153" i="6"/>
  <c r="C2157" i="6"/>
  <c r="F2157" i="6" s="1"/>
  <c r="E2157" i="6"/>
  <c r="C2161" i="6"/>
  <c r="F2161" i="6" s="1"/>
  <c r="E2161" i="6"/>
  <c r="C2165" i="6"/>
  <c r="F2165" i="6" s="1"/>
  <c r="E2165" i="6"/>
  <c r="C2169" i="6"/>
  <c r="F2169" i="6" s="1"/>
  <c r="E2169" i="6"/>
  <c r="C2173" i="6"/>
  <c r="E2173" i="6" s="1"/>
  <c r="F2173" i="6"/>
  <c r="C2177" i="6"/>
  <c r="E2177" i="6" s="1"/>
  <c r="F2177" i="6"/>
  <c r="C2181" i="6"/>
  <c r="E2181" i="6" s="1"/>
  <c r="F2181" i="6"/>
  <c r="C2185" i="6"/>
  <c r="E2185" i="6" s="1"/>
  <c r="F2185" i="6"/>
  <c r="C2189" i="6"/>
  <c r="E2189" i="6" s="1"/>
  <c r="F2189" i="6"/>
  <c r="C2193" i="6"/>
  <c r="E2193" i="6" s="1"/>
  <c r="F2193" i="6"/>
  <c r="C2197" i="6"/>
  <c r="E2197" i="6" s="1"/>
  <c r="F2197" i="6"/>
  <c r="C2201" i="6"/>
  <c r="E2201" i="6" s="1"/>
  <c r="F2201" i="6"/>
  <c r="C2205" i="6"/>
  <c r="E2205" i="6" s="1"/>
  <c r="F2205" i="6"/>
  <c r="C2209" i="6"/>
  <c r="E2209" i="6" s="1"/>
  <c r="F2209" i="6"/>
  <c r="C2213" i="6"/>
  <c r="E2213" i="6" s="1"/>
  <c r="F2213" i="6"/>
  <c r="C2217" i="6"/>
  <c r="E2217" i="6" s="1"/>
  <c r="F2217" i="6"/>
  <c r="C2221" i="6"/>
  <c r="E2221" i="6" s="1"/>
  <c r="F2221" i="6"/>
  <c r="C2225" i="6"/>
  <c r="E2225" i="6" s="1"/>
  <c r="F2225" i="6"/>
  <c r="C2229" i="6"/>
  <c r="E2229" i="6" s="1"/>
  <c r="F2229" i="6"/>
  <c r="C2233" i="6"/>
  <c r="E2233" i="6" s="1"/>
  <c r="F2233" i="6"/>
  <c r="C2237" i="6"/>
  <c r="E2237" i="6" s="1"/>
  <c r="F2237" i="6"/>
  <c r="C2241" i="6"/>
  <c r="E2241" i="6" s="1"/>
  <c r="F2241" i="6"/>
  <c r="C2245" i="6"/>
  <c r="E2245" i="6" s="1"/>
  <c r="F2245" i="6"/>
  <c r="C2249" i="6"/>
  <c r="E2249" i="6" s="1"/>
  <c r="F2249" i="6"/>
  <c r="C2253" i="6"/>
  <c r="E2253" i="6" s="1"/>
  <c r="F2253" i="6"/>
  <c r="C2257" i="6"/>
  <c r="E2257" i="6" s="1"/>
  <c r="F2257" i="6"/>
  <c r="C2261" i="6"/>
  <c r="E2261" i="6" s="1"/>
  <c r="F2261" i="6"/>
  <c r="C2265" i="6"/>
  <c r="E2265" i="6" s="1"/>
  <c r="F2265" i="6"/>
  <c r="C2269" i="6"/>
  <c r="E2269" i="6" s="1"/>
  <c r="F2269" i="6"/>
  <c r="C2273" i="6"/>
  <c r="E2273" i="6" s="1"/>
  <c r="F2273" i="6"/>
  <c r="C2277" i="6"/>
  <c r="E2277" i="6" s="1"/>
  <c r="F2277" i="6"/>
  <c r="C2281" i="6"/>
  <c r="E2281" i="6" s="1"/>
  <c r="F2281" i="6"/>
  <c r="C2285" i="6"/>
  <c r="E2285" i="6" s="1"/>
  <c r="F2285" i="6"/>
  <c r="C2289" i="6"/>
  <c r="E2289" i="6" s="1"/>
  <c r="F2289" i="6"/>
  <c r="C2293" i="6"/>
  <c r="E2293" i="6" s="1"/>
  <c r="F2293" i="6"/>
  <c r="C2297" i="6"/>
  <c r="E2297" i="6" s="1"/>
  <c r="F2297" i="6"/>
  <c r="C2301" i="6"/>
  <c r="E2301" i="6" s="1"/>
  <c r="F2301" i="6"/>
  <c r="C2305" i="6"/>
  <c r="E2305" i="6" s="1"/>
  <c r="F2305" i="6"/>
  <c r="C2309" i="6"/>
  <c r="E2309" i="6" s="1"/>
  <c r="F2309" i="6"/>
  <c r="C2313" i="6"/>
  <c r="E2313" i="6" s="1"/>
  <c r="F2313" i="6"/>
  <c r="C2317" i="6"/>
  <c r="E2317" i="6" s="1"/>
  <c r="F2317" i="6"/>
  <c r="C2321" i="6"/>
  <c r="E2321" i="6" s="1"/>
  <c r="F2321" i="6"/>
  <c r="C2325" i="6"/>
  <c r="E2325" i="6" s="1"/>
  <c r="F2325" i="6"/>
  <c r="C2329" i="6"/>
  <c r="E2329" i="6" s="1"/>
  <c r="F2329" i="6"/>
  <c r="C2333" i="6"/>
  <c r="F2333" i="6" s="1"/>
  <c r="E2333" i="6"/>
  <c r="C2337" i="6"/>
  <c r="F2337" i="6" s="1"/>
  <c r="E2337" i="6"/>
  <c r="C2341" i="6"/>
  <c r="E2341" i="6" s="1"/>
  <c r="F2341" i="6"/>
  <c r="C2345" i="6"/>
  <c r="E2345" i="6" s="1"/>
  <c r="F2345" i="6"/>
  <c r="C2349" i="6"/>
  <c r="E2349" i="6" s="1"/>
  <c r="F2349" i="6"/>
  <c r="C2353" i="6"/>
  <c r="F2353" i="6" s="1"/>
  <c r="E2353" i="6"/>
  <c r="C2357" i="6"/>
  <c r="F2357" i="6" s="1"/>
  <c r="E2357" i="6"/>
  <c r="C2361" i="6"/>
  <c r="F2361" i="6" s="1"/>
  <c r="E2361" i="6"/>
  <c r="C2365" i="6"/>
  <c r="F2365" i="6" s="1"/>
  <c r="E2365" i="6"/>
  <c r="C2369" i="6"/>
  <c r="F2369" i="6" s="1"/>
  <c r="E2369" i="6"/>
  <c r="C2373" i="6"/>
  <c r="F2373" i="6" s="1"/>
  <c r="E2373" i="6"/>
  <c r="C2377" i="6"/>
  <c r="F2377" i="6" s="1"/>
  <c r="E2377" i="6"/>
  <c r="C2381" i="6"/>
  <c r="F2381" i="6" s="1"/>
  <c r="E2381" i="6"/>
  <c r="C2385" i="6"/>
  <c r="F2385" i="6" s="1"/>
  <c r="E2385" i="6"/>
  <c r="C2389" i="6"/>
  <c r="F2389" i="6" s="1"/>
  <c r="E2389" i="6"/>
  <c r="C2393" i="6"/>
  <c r="F2393" i="6" s="1"/>
  <c r="E2393" i="6"/>
  <c r="C2397" i="6"/>
  <c r="F2397" i="6" s="1"/>
  <c r="E2397" i="6"/>
  <c r="C2401" i="6"/>
  <c r="F2401" i="6" s="1"/>
  <c r="E2401" i="6"/>
  <c r="C2405" i="6"/>
  <c r="F2405" i="6" s="1"/>
  <c r="E2405" i="6"/>
  <c r="C2409" i="6"/>
  <c r="F2409" i="6" s="1"/>
  <c r="E2409" i="6"/>
  <c r="C2413" i="6"/>
  <c r="F2413" i="6" s="1"/>
  <c r="E2413" i="6"/>
  <c r="C2417" i="6"/>
  <c r="F2417" i="6" s="1"/>
  <c r="E2417" i="6"/>
  <c r="C2421" i="6"/>
  <c r="F2421" i="6" s="1"/>
  <c r="E2421" i="6"/>
  <c r="C2425" i="6"/>
  <c r="F2425" i="6" s="1"/>
  <c r="E2425" i="6"/>
  <c r="C2429" i="6"/>
  <c r="F2429" i="6" s="1"/>
  <c r="E2429" i="6"/>
  <c r="C2433" i="6"/>
  <c r="F2433" i="6" s="1"/>
  <c r="E2433" i="6"/>
  <c r="C2437" i="6"/>
  <c r="F2437" i="6" s="1"/>
  <c r="E2437" i="6"/>
  <c r="C2441" i="6"/>
  <c r="F2441" i="6" s="1"/>
  <c r="E2441" i="6"/>
  <c r="C2445" i="6"/>
  <c r="F2445" i="6" s="1"/>
  <c r="E2445" i="6"/>
  <c r="C2449" i="6"/>
  <c r="F2449" i="6" s="1"/>
  <c r="E2449" i="6"/>
  <c r="C2453" i="6"/>
  <c r="E2453" i="6" s="1"/>
  <c r="F2453" i="6"/>
  <c r="C2457" i="6"/>
  <c r="E2457" i="6" s="1"/>
  <c r="F2457" i="6"/>
  <c r="C2461" i="6"/>
  <c r="E2461" i="6" s="1"/>
  <c r="F2461" i="6"/>
  <c r="C2465" i="6"/>
  <c r="E2465" i="6" s="1"/>
  <c r="F2465" i="6"/>
  <c r="C2469" i="6"/>
  <c r="E2469" i="6" s="1"/>
  <c r="F2469" i="6"/>
  <c r="C2473" i="6"/>
  <c r="E2473" i="6" s="1"/>
  <c r="F2473" i="6"/>
  <c r="C2477" i="6"/>
  <c r="E2477" i="6" s="1"/>
  <c r="F2477" i="6"/>
  <c r="C2481" i="6"/>
  <c r="E2481" i="6" s="1"/>
  <c r="F2481" i="6"/>
  <c r="C2485" i="6"/>
  <c r="E2485" i="6" s="1"/>
  <c r="F2485" i="6"/>
  <c r="C2489" i="6"/>
  <c r="E2489" i="6" s="1"/>
  <c r="F2489" i="6"/>
  <c r="C2493" i="6"/>
  <c r="E2493" i="6" s="1"/>
  <c r="F2493" i="6"/>
  <c r="C2497" i="6"/>
  <c r="E2497" i="6" s="1"/>
  <c r="F2497" i="6"/>
  <c r="C2501" i="6"/>
  <c r="E2501" i="6" s="1"/>
  <c r="F2501" i="6"/>
  <c r="C2505" i="6"/>
  <c r="E2505" i="6" s="1"/>
  <c r="F2505" i="6"/>
  <c r="C2509" i="6"/>
  <c r="E2509" i="6" s="1"/>
  <c r="F2509" i="6"/>
  <c r="C2513" i="6"/>
  <c r="F2513" i="6" s="1"/>
  <c r="E2513" i="6"/>
  <c r="C2517" i="6"/>
  <c r="F2517" i="6" s="1"/>
  <c r="E2517" i="6"/>
  <c r="C2521" i="6"/>
  <c r="F2521" i="6" s="1"/>
  <c r="E2521" i="6"/>
  <c r="C2525" i="6"/>
  <c r="F2525" i="6" s="1"/>
  <c r="E2525" i="6"/>
  <c r="C2529" i="6"/>
  <c r="E2529" i="6"/>
  <c r="F2529" i="6"/>
  <c r="C2533" i="6"/>
  <c r="E2533" i="6" s="1"/>
  <c r="F2533" i="6"/>
  <c r="C2537" i="6"/>
  <c r="E2537" i="6" s="1"/>
  <c r="F2537" i="6"/>
  <c r="C2541" i="6"/>
  <c r="E2541" i="6" s="1"/>
  <c r="F2541" i="6"/>
  <c r="C2545" i="6"/>
  <c r="E2545" i="6" s="1"/>
  <c r="F2545" i="6"/>
  <c r="C2549" i="6"/>
  <c r="E2549" i="6" s="1"/>
  <c r="F2549" i="6"/>
  <c r="C2553" i="6"/>
  <c r="E2553" i="6" s="1"/>
  <c r="F2553" i="6"/>
  <c r="C2557" i="6"/>
  <c r="E2557" i="6" s="1"/>
  <c r="F2557" i="6"/>
  <c r="C2561" i="6"/>
  <c r="E2561" i="6" s="1"/>
  <c r="F2561" i="6"/>
  <c r="C2565" i="6"/>
  <c r="E2565" i="6" s="1"/>
  <c r="F2565" i="6"/>
  <c r="C2569" i="6"/>
  <c r="E2569" i="6" s="1"/>
  <c r="F2569" i="6"/>
  <c r="C2573" i="6"/>
  <c r="F2573" i="6" s="1"/>
  <c r="E2573" i="6"/>
  <c r="C2577" i="6"/>
  <c r="F2577" i="6" s="1"/>
  <c r="E2577" i="6"/>
  <c r="C2581" i="6"/>
  <c r="F2581" i="6" s="1"/>
  <c r="E2581" i="6"/>
  <c r="C2585" i="6"/>
  <c r="F2585" i="6" s="1"/>
  <c r="E2585" i="6"/>
  <c r="C2589" i="6"/>
  <c r="F2589" i="6" s="1"/>
  <c r="E2589" i="6"/>
  <c r="C2593" i="6"/>
  <c r="F2593" i="6" s="1"/>
  <c r="E2593" i="6"/>
  <c r="C2597" i="6"/>
  <c r="F2597" i="6" s="1"/>
  <c r="E2597" i="6"/>
  <c r="C2601" i="6"/>
  <c r="F2601" i="6" s="1"/>
  <c r="E2601" i="6"/>
  <c r="C2605" i="6"/>
  <c r="F2605" i="6" s="1"/>
  <c r="E2605" i="6"/>
  <c r="C2609" i="6"/>
  <c r="F2609" i="6" s="1"/>
  <c r="E2609" i="6"/>
  <c r="C2613" i="6"/>
  <c r="E2613" i="6" s="1"/>
  <c r="F2613" i="6"/>
  <c r="C2617" i="6"/>
  <c r="E2617" i="6" s="1"/>
  <c r="F2617" i="6"/>
  <c r="C2621" i="6"/>
  <c r="E2621" i="6" s="1"/>
  <c r="F2621" i="6"/>
  <c r="C2625" i="6"/>
  <c r="E2625" i="6" s="1"/>
  <c r="F2625" i="6"/>
  <c r="C2629" i="6"/>
  <c r="E2629" i="6" s="1"/>
  <c r="F2629" i="6"/>
  <c r="C2633" i="6"/>
  <c r="E2633" i="6" s="1"/>
  <c r="F2633" i="6"/>
  <c r="C2637" i="6"/>
  <c r="E2637" i="6" s="1"/>
  <c r="F2637" i="6"/>
  <c r="C2641" i="6"/>
  <c r="E2641" i="6" s="1"/>
  <c r="F2641" i="6"/>
  <c r="C2645" i="6"/>
  <c r="E2645" i="6" s="1"/>
  <c r="F2645" i="6"/>
  <c r="C2649" i="6"/>
  <c r="E2649" i="6" s="1"/>
  <c r="F2649" i="6"/>
  <c r="C2653" i="6"/>
  <c r="F2653" i="6" s="1"/>
  <c r="E2653" i="6"/>
  <c r="C2657" i="6"/>
  <c r="F2657" i="6" s="1"/>
  <c r="E2657" i="6"/>
  <c r="C2661" i="6"/>
  <c r="F2661" i="6" s="1"/>
  <c r="E2661" i="6"/>
  <c r="C2665" i="6"/>
  <c r="F2665" i="6" s="1"/>
  <c r="E2665" i="6"/>
  <c r="C2669" i="6"/>
  <c r="F2669" i="6" s="1"/>
  <c r="E2669" i="6"/>
  <c r="C2673" i="6"/>
  <c r="E2673" i="6" s="1"/>
  <c r="F2673" i="6"/>
  <c r="C2677" i="6"/>
  <c r="E2677" i="6" s="1"/>
  <c r="F2677" i="6"/>
  <c r="C2681" i="6"/>
  <c r="F2681" i="6" s="1"/>
  <c r="E2681" i="6"/>
  <c r="C2685" i="6"/>
  <c r="F2685" i="6" s="1"/>
  <c r="E2685" i="6"/>
  <c r="C2689" i="6"/>
  <c r="F2689" i="6" s="1"/>
  <c r="E2689" i="6"/>
  <c r="C2693" i="6"/>
  <c r="F2693" i="6" s="1"/>
  <c r="E2693" i="6"/>
  <c r="C2697" i="6"/>
  <c r="F2697" i="6" s="1"/>
  <c r="E2697" i="6"/>
  <c r="C2701" i="6"/>
  <c r="F2701" i="6" s="1"/>
  <c r="E2701" i="6"/>
  <c r="C2705" i="6"/>
  <c r="F2705" i="6" s="1"/>
  <c r="E2705" i="6"/>
  <c r="C2709" i="6"/>
  <c r="F2709" i="6" s="1"/>
  <c r="E2709" i="6"/>
  <c r="C2713" i="6"/>
  <c r="F2713" i="6" s="1"/>
  <c r="E2713" i="6"/>
  <c r="C2717" i="6"/>
  <c r="E2717" i="6" s="1"/>
  <c r="F2717" i="6"/>
  <c r="C2721" i="6"/>
  <c r="E2721" i="6" s="1"/>
  <c r="F2721" i="6"/>
  <c r="C2725" i="6"/>
  <c r="E2725" i="6" s="1"/>
  <c r="F2725" i="6"/>
  <c r="C2729" i="6"/>
  <c r="E2729" i="6" s="1"/>
  <c r="F2729" i="6"/>
  <c r="C2733" i="6"/>
  <c r="E2733" i="6" s="1"/>
  <c r="F2733" i="6"/>
  <c r="C2737" i="6"/>
  <c r="E2737" i="6" s="1"/>
  <c r="F2737" i="6"/>
  <c r="C2741" i="6"/>
  <c r="E2741" i="6" s="1"/>
  <c r="F2741" i="6"/>
  <c r="C2745" i="6"/>
  <c r="E2745" i="6" s="1"/>
  <c r="F2745" i="6"/>
  <c r="C2749" i="6"/>
  <c r="E2749" i="6" s="1"/>
  <c r="F2749" i="6"/>
  <c r="C2753" i="6"/>
  <c r="F2753" i="6" s="1"/>
  <c r="E2753" i="6"/>
  <c r="C2757" i="6"/>
  <c r="F2757" i="6"/>
  <c r="E2757" i="6"/>
  <c r="C2761" i="6"/>
  <c r="F2761" i="6" s="1"/>
  <c r="E2761" i="6"/>
  <c r="C2765" i="6"/>
  <c r="F2765" i="6" s="1"/>
  <c r="E2765" i="6"/>
  <c r="C2769" i="6"/>
  <c r="F2769" i="6" s="1"/>
  <c r="E2769" i="6"/>
  <c r="C2773" i="6"/>
  <c r="F2773" i="6" s="1"/>
  <c r="E2773" i="6"/>
  <c r="C2777" i="6"/>
  <c r="F2777" i="6" s="1"/>
  <c r="E2777" i="6"/>
  <c r="C2781" i="6"/>
  <c r="F2781" i="6" s="1"/>
  <c r="E2781" i="6"/>
  <c r="C2785" i="6"/>
  <c r="F2785" i="6" s="1"/>
  <c r="E2785" i="6"/>
  <c r="C2789" i="6"/>
  <c r="F2789" i="6" s="1"/>
  <c r="E2789" i="6"/>
  <c r="C2793" i="6"/>
  <c r="E2793" i="6" s="1"/>
  <c r="F2793" i="6"/>
  <c r="C2797" i="6"/>
  <c r="E2797" i="6" s="1"/>
  <c r="F2797" i="6"/>
  <c r="C2801" i="6"/>
  <c r="E2801" i="6" s="1"/>
  <c r="F2801" i="6"/>
  <c r="C2805" i="6"/>
  <c r="E2805" i="6" s="1"/>
  <c r="F2805" i="6"/>
  <c r="C2809" i="6"/>
  <c r="E2809" i="6" s="1"/>
  <c r="F2809" i="6"/>
  <c r="C2813" i="6"/>
  <c r="E2813" i="6" s="1"/>
  <c r="F2813" i="6"/>
  <c r="C2817" i="6"/>
  <c r="E2817" i="6" s="1"/>
  <c r="F2817" i="6"/>
  <c r="C2821" i="6"/>
  <c r="E2821" i="6" s="1"/>
  <c r="F2821" i="6"/>
  <c r="C2825" i="6"/>
  <c r="E2825" i="6" s="1"/>
  <c r="F2825" i="6"/>
  <c r="C2829" i="6"/>
  <c r="E2829" i="6" s="1"/>
  <c r="F2829" i="6"/>
  <c r="C2833" i="6"/>
  <c r="E2833" i="6" s="1"/>
  <c r="F2833" i="6"/>
  <c r="C2837" i="6"/>
  <c r="E2837" i="6" s="1"/>
  <c r="F2837" i="6"/>
  <c r="C2841" i="6"/>
  <c r="F2841" i="6"/>
  <c r="E2841" i="6"/>
  <c r="C2845" i="6"/>
  <c r="E2845" i="6" s="1"/>
  <c r="F2845" i="6"/>
  <c r="C2849" i="6"/>
  <c r="E2849" i="6" s="1"/>
  <c r="F2849" i="6"/>
  <c r="C2853" i="6"/>
  <c r="F2853" i="6" s="1"/>
  <c r="E2853" i="6"/>
  <c r="C2857" i="6"/>
  <c r="F2857" i="6" s="1"/>
  <c r="E2857" i="6"/>
  <c r="C2861" i="6"/>
  <c r="F2861" i="6" s="1"/>
  <c r="E2861" i="6"/>
  <c r="C2865" i="6"/>
  <c r="F2865" i="6" s="1"/>
  <c r="E2865" i="6"/>
  <c r="C2869" i="6"/>
  <c r="F2869" i="6" s="1"/>
  <c r="E2869" i="6"/>
  <c r="C2873" i="6"/>
  <c r="F2873" i="6" s="1"/>
  <c r="E2873" i="6"/>
  <c r="C2877" i="6"/>
  <c r="F2877" i="6" s="1"/>
  <c r="E2877" i="6"/>
  <c r="C2881" i="6"/>
  <c r="F2881" i="6" s="1"/>
  <c r="E2881" i="6"/>
  <c r="C2885" i="6"/>
  <c r="F2885" i="6" s="1"/>
  <c r="E2885" i="6"/>
  <c r="C2889" i="6"/>
  <c r="F2889" i="6" s="1"/>
  <c r="E2889" i="6"/>
  <c r="C2893" i="6"/>
  <c r="F2893" i="6" s="1"/>
  <c r="E2893" i="6"/>
  <c r="C2897" i="6"/>
  <c r="F2897" i="6" s="1"/>
  <c r="E2897" i="6"/>
  <c r="C2901" i="6"/>
  <c r="F2901" i="6" s="1"/>
  <c r="E2901" i="6"/>
  <c r="C2905" i="6"/>
  <c r="F2905" i="6" s="1"/>
  <c r="E2905" i="6"/>
  <c r="C2909" i="6"/>
  <c r="F2909" i="6" s="1"/>
  <c r="E2909" i="6"/>
  <c r="C2913" i="6"/>
  <c r="F2913" i="6" s="1"/>
  <c r="E2913" i="6"/>
  <c r="C2917" i="6"/>
  <c r="F2917" i="6" s="1"/>
  <c r="E2917" i="6"/>
  <c r="C2921" i="6"/>
  <c r="F2921" i="6" s="1"/>
  <c r="E2921" i="6"/>
  <c r="C2925" i="6"/>
  <c r="F2925" i="6" s="1"/>
  <c r="E2925" i="6"/>
  <c r="C2929" i="6"/>
  <c r="F2929" i="6" s="1"/>
  <c r="E2929" i="6"/>
  <c r="C2933" i="6"/>
  <c r="E2933" i="6" s="1"/>
  <c r="F2933" i="6"/>
  <c r="C2937" i="6"/>
  <c r="E2937" i="6" s="1"/>
  <c r="F2937" i="6"/>
  <c r="C2941" i="6"/>
  <c r="E2941" i="6" s="1"/>
  <c r="F2941" i="6"/>
  <c r="C2945" i="6"/>
  <c r="E2945" i="6" s="1"/>
  <c r="F2945" i="6"/>
  <c r="C2949" i="6"/>
  <c r="E2949" i="6" s="1"/>
  <c r="F2949" i="6"/>
  <c r="C2953" i="6"/>
  <c r="F2953" i="6" s="1"/>
  <c r="E2953" i="6"/>
  <c r="C2957" i="6"/>
  <c r="F2957" i="6" s="1"/>
  <c r="E2957" i="6"/>
  <c r="C2961" i="6"/>
  <c r="F2961" i="6" s="1"/>
  <c r="E2961" i="6"/>
  <c r="C2965" i="6"/>
  <c r="F2965" i="6" s="1"/>
  <c r="E2965" i="6"/>
  <c r="C2969" i="6"/>
  <c r="F2969" i="6" s="1"/>
  <c r="E2969" i="6"/>
  <c r="C2973" i="6"/>
  <c r="E2973" i="6" s="1"/>
  <c r="F2973" i="6"/>
  <c r="C2977" i="6"/>
  <c r="E2977" i="6" s="1"/>
  <c r="F2977" i="6"/>
  <c r="C2981" i="6"/>
  <c r="E2981" i="6" s="1"/>
  <c r="F2981" i="6"/>
  <c r="C2985" i="6"/>
  <c r="E2985" i="6" s="1"/>
  <c r="F2985" i="6"/>
  <c r="C2989" i="6"/>
  <c r="E2989" i="6" s="1"/>
  <c r="F2989" i="6"/>
  <c r="C2993" i="6"/>
  <c r="E2993" i="6" s="1"/>
  <c r="F2993" i="6"/>
  <c r="C2997" i="6"/>
  <c r="E2997" i="6" s="1"/>
  <c r="F2997" i="6"/>
  <c r="C3001" i="6"/>
  <c r="E3001" i="6" s="1"/>
  <c r="F3001" i="6"/>
  <c r="C3005" i="6"/>
  <c r="E3005" i="6" s="1"/>
  <c r="F3005" i="6"/>
  <c r="C3009" i="6"/>
  <c r="E3009" i="6" s="1"/>
  <c r="F3009" i="6"/>
  <c r="C3013" i="6"/>
  <c r="E3013" i="6" s="1"/>
  <c r="F3013" i="6"/>
  <c r="C3017" i="6"/>
  <c r="E3017" i="6" s="1"/>
  <c r="F3017" i="6"/>
  <c r="C3021" i="6"/>
  <c r="E3021" i="6" s="1"/>
  <c r="F3021" i="6"/>
  <c r="C3025" i="6"/>
  <c r="E3025" i="6" s="1"/>
  <c r="F3025" i="6"/>
  <c r="C3029" i="6"/>
  <c r="E3029" i="6" s="1"/>
  <c r="F3029" i="6"/>
  <c r="C3033" i="6"/>
  <c r="E3033" i="6" s="1"/>
  <c r="F3033" i="6"/>
  <c r="C3037" i="6"/>
  <c r="E3037" i="6" s="1"/>
  <c r="F3037" i="6"/>
  <c r="C3041" i="6"/>
  <c r="E3041" i="6" s="1"/>
  <c r="F3041" i="6"/>
  <c r="C3045" i="6"/>
  <c r="E3045" i="6" s="1"/>
  <c r="F3045" i="6"/>
  <c r="C3049" i="6"/>
  <c r="E3049" i="6" s="1"/>
  <c r="F3049" i="6"/>
  <c r="C3053" i="6"/>
  <c r="E3053" i="6" s="1"/>
  <c r="F3053" i="6"/>
  <c r="C3057" i="6"/>
  <c r="E3057" i="6" s="1"/>
  <c r="F3057" i="6"/>
  <c r="C3061" i="6"/>
  <c r="E3061" i="6" s="1"/>
  <c r="F3061" i="6"/>
  <c r="C3065" i="6"/>
  <c r="F3065" i="6" s="1"/>
  <c r="E3065" i="6"/>
  <c r="C3069" i="6"/>
  <c r="F3069" i="6" s="1"/>
  <c r="E3069" i="6"/>
  <c r="C3073" i="6"/>
  <c r="F3073" i="6" s="1"/>
  <c r="E3073" i="6"/>
  <c r="C3077" i="6"/>
  <c r="F3077" i="6" s="1"/>
  <c r="E3077" i="6"/>
  <c r="C3081" i="6"/>
  <c r="F3081" i="6" s="1"/>
  <c r="E3081" i="6"/>
  <c r="C3085" i="6"/>
  <c r="F3085" i="6" s="1"/>
  <c r="E3085" i="6"/>
  <c r="C3089" i="6"/>
  <c r="F3089" i="6" s="1"/>
  <c r="E3089" i="6"/>
  <c r="C3093" i="6"/>
  <c r="F3093" i="6" s="1"/>
  <c r="E3093" i="6"/>
  <c r="C3097" i="6"/>
  <c r="F3097" i="6" s="1"/>
  <c r="E3097" i="6"/>
  <c r="C3101" i="6"/>
  <c r="F3101" i="6" s="1"/>
  <c r="E3101" i="6"/>
  <c r="C3105" i="6"/>
  <c r="F3105" i="6" s="1"/>
  <c r="E3105" i="6"/>
  <c r="C3109" i="6"/>
  <c r="F3109" i="6" s="1"/>
  <c r="E3109" i="6"/>
  <c r="C3113" i="6"/>
  <c r="F3113" i="6" s="1"/>
  <c r="E3113" i="6"/>
  <c r="C3117" i="6"/>
  <c r="F3117" i="6" s="1"/>
  <c r="E3117" i="6"/>
  <c r="C3121" i="6"/>
  <c r="F3121" i="6" s="1"/>
  <c r="E3121" i="6"/>
  <c r="C3125" i="6"/>
  <c r="F3125" i="6" s="1"/>
  <c r="E3125" i="6"/>
  <c r="C3129" i="6"/>
  <c r="F3129" i="6" s="1"/>
  <c r="E3129" i="6"/>
  <c r="C3133" i="6"/>
  <c r="F3133" i="6" s="1"/>
  <c r="E3133" i="6"/>
  <c r="C3137" i="6"/>
  <c r="F3137" i="6" s="1"/>
  <c r="E3137" i="6"/>
  <c r="C3141" i="6"/>
  <c r="F3141" i="6" s="1"/>
  <c r="E3141" i="6"/>
  <c r="C3145" i="6"/>
  <c r="F3145" i="6" s="1"/>
  <c r="E3145" i="6"/>
  <c r="C3149" i="6"/>
  <c r="F3149" i="6" s="1"/>
  <c r="E3149" i="6"/>
  <c r="C3153" i="6"/>
  <c r="F3153" i="6" s="1"/>
  <c r="E3153" i="6"/>
  <c r="C3157" i="6"/>
  <c r="F3157" i="6" s="1"/>
  <c r="E3157" i="6"/>
  <c r="C3161" i="6"/>
  <c r="E3161" i="6" s="1"/>
  <c r="F3161" i="6"/>
  <c r="C3165" i="6"/>
  <c r="E3165" i="6" s="1"/>
  <c r="F3165" i="6"/>
  <c r="C3169" i="6"/>
  <c r="E3169" i="6" s="1"/>
  <c r="F3169" i="6"/>
  <c r="C3173" i="6"/>
  <c r="E3173" i="6" s="1"/>
  <c r="F3173" i="6"/>
  <c r="C3177" i="6"/>
  <c r="E3177" i="6" s="1"/>
  <c r="F3177" i="6"/>
  <c r="C3181" i="6"/>
  <c r="E3181" i="6" s="1"/>
  <c r="F3181" i="6"/>
  <c r="C3185" i="6"/>
  <c r="E3185" i="6" s="1"/>
  <c r="F3185" i="6"/>
  <c r="C3189" i="6"/>
  <c r="E3189" i="6" s="1"/>
  <c r="F3189" i="6"/>
  <c r="C3193" i="6"/>
  <c r="E3193" i="6" s="1"/>
  <c r="F3193" i="6"/>
  <c r="C3197" i="6"/>
  <c r="E3197" i="6" s="1"/>
  <c r="F3197" i="6"/>
  <c r="C3201" i="6"/>
  <c r="F3201" i="6" s="1"/>
  <c r="E3201" i="6"/>
  <c r="C3205" i="6"/>
  <c r="F3205" i="6" s="1"/>
  <c r="E3205" i="6"/>
  <c r="C3209" i="6"/>
  <c r="F3209" i="6" s="1"/>
  <c r="E3209" i="6"/>
  <c r="C3213" i="6"/>
  <c r="F3213" i="6" s="1"/>
  <c r="E3213" i="6"/>
  <c r="C3217" i="6"/>
  <c r="F3217" i="6" s="1"/>
  <c r="E3217" i="6"/>
  <c r="C3221" i="6"/>
  <c r="E3221" i="6" s="1"/>
  <c r="F3221" i="6"/>
  <c r="C3225" i="6"/>
  <c r="E3225" i="6" s="1"/>
  <c r="F3225" i="6"/>
  <c r="C3229" i="6"/>
  <c r="E3229" i="6" s="1"/>
  <c r="F3229" i="6"/>
  <c r="C3233" i="6"/>
  <c r="E3233" i="6" s="1"/>
  <c r="F3233" i="6"/>
  <c r="C3237" i="6"/>
  <c r="E3237" i="6" s="1"/>
  <c r="F3237" i="6"/>
  <c r="C3241" i="6"/>
  <c r="E3241" i="6" s="1"/>
  <c r="F3241" i="6"/>
  <c r="C3245" i="6"/>
  <c r="E3245" i="6" s="1"/>
  <c r="F3245" i="6"/>
  <c r="C3249" i="6"/>
  <c r="E3249" i="6" s="1"/>
  <c r="F3249" i="6"/>
  <c r="C3253" i="6"/>
  <c r="E3253" i="6" s="1"/>
  <c r="F3253" i="6"/>
  <c r="C3257" i="6"/>
  <c r="E3257" i="6" s="1"/>
  <c r="F3257" i="6"/>
  <c r="C3261" i="6"/>
  <c r="E3261" i="6" s="1"/>
  <c r="F3261" i="6"/>
  <c r="C3265" i="6"/>
  <c r="E3265" i="6" s="1"/>
  <c r="F3265" i="6"/>
  <c r="C3269" i="6"/>
  <c r="E3269" i="6" s="1"/>
  <c r="F3269" i="6"/>
  <c r="C3273" i="6"/>
  <c r="E3273" i="6" s="1"/>
  <c r="F3273" i="6"/>
  <c r="C3277" i="6"/>
  <c r="E3277" i="6" s="1"/>
  <c r="F3277" i="6"/>
  <c r="C3281" i="6"/>
  <c r="E3281" i="6" s="1"/>
  <c r="F3281" i="6"/>
  <c r="C3285" i="6"/>
  <c r="E3285" i="6" s="1"/>
  <c r="F3285" i="6"/>
  <c r="C3289" i="6"/>
  <c r="E3289" i="6" s="1"/>
  <c r="F3289" i="6"/>
  <c r="C3293" i="6"/>
  <c r="E3293" i="6" s="1"/>
  <c r="F3293" i="6"/>
  <c r="C3297" i="6"/>
  <c r="E3297" i="6" s="1"/>
  <c r="F3297" i="6"/>
  <c r="C3301" i="6"/>
  <c r="E3301" i="6" s="1"/>
  <c r="F3301" i="6"/>
  <c r="C3305" i="6"/>
  <c r="E3305" i="6" s="1"/>
  <c r="F3305" i="6"/>
  <c r="C3309" i="6"/>
  <c r="E3309" i="6" s="1"/>
  <c r="F3309" i="6"/>
  <c r="C3313" i="6"/>
  <c r="E3313" i="6" s="1"/>
  <c r="F3313" i="6"/>
  <c r="C3317" i="6"/>
  <c r="E3317" i="6" s="1"/>
  <c r="F3317" i="6"/>
  <c r="C3321" i="6"/>
  <c r="E3321" i="6" s="1"/>
  <c r="F3321" i="6"/>
  <c r="C3325" i="6"/>
  <c r="E3325" i="6" s="1"/>
  <c r="F3325" i="6"/>
  <c r="C3329" i="6"/>
  <c r="E3329" i="6" s="1"/>
  <c r="F3329" i="6"/>
  <c r="C3333" i="6"/>
  <c r="F3333" i="6"/>
  <c r="E3333" i="6"/>
  <c r="C3337" i="6"/>
  <c r="E3337" i="6" s="1"/>
  <c r="F3337" i="6"/>
  <c r="C3341" i="6"/>
  <c r="E3341" i="6" s="1"/>
  <c r="F3341" i="6"/>
  <c r="C3345" i="6"/>
  <c r="E3345" i="6" s="1"/>
  <c r="F3345" i="6"/>
  <c r="C3349" i="6"/>
  <c r="E3349" i="6" s="1"/>
  <c r="F3349" i="6"/>
  <c r="C3353" i="6"/>
  <c r="E3353" i="6" s="1"/>
  <c r="F3353" i="6"/>
  <c r="C3357" i="6"/>
  <c r="E3357" i="6" s="1"/>
  <c r="F3357" i="6"/>
  <c r="C3361" i="6"/>
  <c r="E3361" i="6" s="1"/>
  <c r="F3361" i="6"/>
  <c r="C3365" i="6"/>
  <c r="E3365" i="6" s="1"/>
  <c r="F3365" i="6"/>
  <c r="C3369" i="6"/>
  <c r="E3369" i="6" s="1"/>
  <c r="F3369" i="6"/>
  <c r="C3373" i="6"/>
  <c r="E3373" i="6" s="1"/>
  <c r="F3373" i="6"/>
  <c r="C3377" i="6"/>
  <c r="E3377" i="6" s="1"/>
  <c r="F3377" i="6"/>
  <c r="C3381" i="6"/>
  <c r="E3381" i="6" s="1"/>
  <c r="F3381" i="6"/>
  <c r="C3385" i="6"/>
  <c r="E3385" i="6" s="1"/>
  <c r="F3385" i="6"/>
  <c r="C3389" i="6"/>
  <c r="E3389" i="6" s="1"/>
  <c r="F3389" i="6"/>
  <c r="C3393" i="6"/>
  <c r="E3393" i="6" s="1"/>
  <c r="F3393" i="6"/>
  <c r="C3397" i="6"/>
  <c r="E3397" i="6" s="1"/>
  <c r="F3397" i="6"/>
  <c r="C3401" i="6"/>
  <c r="E3401" i="6" s="1"/>
  <c r="F3401" i="6"/>
  <c r="C3405" i="6"/>
  <c r="E3405" i="6" s="1"/>
  <c r="F3405" i="6"/>
  <c r="C3409" i="6"/>
  <c r="E3409" i="6" s="1"/>
  <c r="F3409" i="6"/>
  <c r="C3413" i="6"/>
  <c r="E3413" i="6" s="1"/>
  <c r="F3413" i="6"/>
  <c r="C3417" i="6"/>
  <c r="E3417" i="6" s="1"/>
  <c r="F3417" i="6"/>
  <c r="C3421" i="6"/>
  <c r="E3421" i="6" s="1"/>
  <c r="F3421" i="6"/>
  <c r="C3425" i="6"/>
  <c r="E3425" i="6" s="1"/>
  <c r="F3425" i="6"/>
  <c r="C3429" i="6"/>
  <c r="E3429" i="6" s="1"/>
  <c r="F3429" i="6"/>
  <c r="C3433" i="6"/>
  <c r="E3433" i="6" s="1"/>
  <c r="F3433" i="6"/>
  <c r="C3437" i="6"/>
  <c r="E3437" i="6" s="1"/>
  <c r="F3437" i="6"/>
  <c r="C3441" i="6"/>
  <c r="E3441" i="6" s="1"/>
  <c r="F3441" i="6"/>
  <c r="C3445" i="6"/>
  <c r="E3445" i="6" s="1"/>
  <c r="F3445" i="6"/>
  <c r="C3449" i="6"/>
  <c r="E3449" i="6" s="1"/>
  <c r="F3449" i="6"/>
  <c r="C3453" i="6"/>
  <c r="E3453" i="6" s="1"/>
  <c r="F3453" i="6"/>
  <c r="C3457" i="6"/>
  <c r="E3457" i="6" s="1"/>
  <c r="F3457" i="6"/>
  <c r="C3461" i="6"/>
  <c r="E3461" i="6" s="1"/>
  <c r="F3461" i="6"/>
  <c r="C3465" i="6"/>
  <c r="E3465" i="6" s="1"/>
  <c r="F3465" i="6"/>
  <c r="C3469" i="6"/>
  <c r="E3469" i="6" s="1"/>
  <c r="F3469" i="6"/>
  <c r="C3473" i="6"/>
  <c r="E3473" i="6" s="1"/>
  <c r="F3473" i="6"/>
  <c r="C3477" i="6"/>
  <c r="E3477" i="6" s="1"/>
  <c r="F3477" i="6"/>
  <c r="C3481" i="6"/>
  <c r="E3481" i="6" s="1"/>
  <c r="F3481" i="6"/>
  <c r="C3485" i="6"/>
  <c r="E3485" i="6" s="1"/>
  <c r="F3485" i="6"/>
  <c r="C3489" i="6"/>
  <c r="E3489" i="6" s="1"/>
  <c r="F3489" i="6"/>
  <c r="C3493" i="6"/>
  <c r="E3493" i="6" s="1"/>
  <c r="F3493" i="6"/>
  <c r="C3497" i="6"/>
  <c r="E3497" i="6" s="1"/>
  <c r="F3497" i="6"/>
  <c r="C3501" i="6"/>
  <c r="E3501" i="6" s="1"/>
  <c r="F3501" i="6"/>
  <c r="C3505" i="6"/>
  <c r="E3505" i="6" s="1"/>
  <c r="F3505" i="6"/>
  <c r="C3509" i="6"/>
  <c r="E3509" i="6" s="1"/>
  <c r="F3509" i="6"/>
  <c r="C3513" i="6"/>
  <c r="E3513" i="6" s="1"/>
  <c r="F3513" i="6"/>
  <c r="C3517" i="6"/>
  <c r="E3517" i="6" s="1"/>
  <c r="F3517" i="6"/>
  <c r="C3521" i="6"/>
  <c r="E3521" i="6" s="1"/>
  <c r="F3521" i="6"/>
  <c r="C3525" i="6"/>
  <c r="E3525" i="6" s="1"/>
  <c r="F3525" i="6"/>
  <c r="C3529" i="6"/>
  <c r="E3529" i="6" s="1"/>
  <c r="F3529" i="6"/>
  <c r="C3533" i="6"/>
  <c r="E3533" i="6" s="1"/>
  <c r="F3533" i="6"/>
  <c r="C3537" i="6"/>
  <c r="E3537" i="6" s="1"/>
  <c r="F3537" i="6"/>
  <c r="C3541" i="6"/>
  <c r="E3541" i="6" s="1"/>
  <c r="F3541" i="6"/>
  <c r="C3545" i="6"/>
  <c r="E3545" i="6" s="1"/>
  <c r="F3545" i="6"/>
  <c r="C3549" i="6"/>
  <c r="E3549" i="6" s="1"/>
  <c r="F3549" i="6"/>
  <c r="C3553" i="6"/>
  <c r="E3553" i="6" s="1"/>
  <c r="F3553" i="6"/>
  <c r="C3557" i="6"/>
  <c r="E3557" i="6" s="1"/>
  <c r="F3557" i="6"/>
  <c r="C3561" i="6"/>
  <c r="E3561" i="6" s="1"/>
  <c r="F3561" i="6"/>
  <c r="C3565" i="6"/>
  <c r="E3565" i="6" s="1"/>
  <c r="F3565" i="6"/>
  <c r="C3569" i="6"/>
  <c r="E3569" i="6" s="1"/>
  <c r="F3569" i="6"/>
  <c r="C3573" i="6"/>
  <c r="E3573" i="6" s="1"/>
  <c r="F3573" i="6"/>
  <c r="C3577" i="6"/>
  <c r="E3577" i="6" s="1"/>
  <c r="F3577" i="6"/>
  <c r="C3581" i="6"/>
  <c r="E3581" i="6" s="1"/>
  <c r="F3581" i="6"/>
  <c r="C3585" i="6"/>
  <c r="E3585" i="6" s="1"/>
  <c r="F3585" i="6"/>
  <c r="C3589" i="6"/>
  <c r="E3589" i="6" s="1"/>
  <c r="F3589" i="6"/>
  <c r="C3593" i="6"/>
  <c r="E3593" i="6" s="1"/>
  <c r="F3593" i="6"/>
  <c r="C3597" i="6"/>
  <c r="E3597" i="6" s="1"/>
  <c r="F3597" i="6"/>
  <c r="C3601" i="6"/>
  <c r="E3601" i="6" s="1"/>
  <c r="F3601" i="6"/>
  <c r="C3605" i="6"/>
  <c r="E3605" i="6" s="1"/>
  <c r="F3605" i="6"/>
  <c r="C3609" i="6"/>
  <c r="E3609" i="6" s="1"/>
  <c r="F3609" i="6"/>
  <c r="C3613" i="6"/>
  <c r="E3613" i="6" s="1"/>
  <c r="F3613" i="6"/>
  <c r="C3617" i="6"/>
  <c r="E3617" i="6" s="1"/>
  <c r="F3617" i="6"/>
  <c r="C3621" i="6"/>
  <c r="E3621" i="6" s="1"/>
  <c r="F3621" i="6"/>
  <c r="C3625" i="6"/>
  <c r="E3625" i="6" s="1"/>
  <c r="F3625" i="6"/>
  <c r="C3629" i="6"/>
  <c r="E3629" i="6" s="1"/>
  <c r="F3629" i="6"/>
  <c r="C3633" i="6"/>
  <c r="E3633" i="6" s="1"/>
  <c r="F3633" i="6"/>
  <c r="C3637" i="6"/>
  <c r="E3637" i="6" s="1"/>
  <c r="F3637" i="6"/>
  <c r="C3641" i="6"/>
  <c r="F3641" i="6" s="1"/>
  <c r="E3641" i="6"/>
  <c r="C3645" i="6"/>
  <c r="F3645" i="6" s="1"/>
  <c r="E3645" i="6"/>
  <c r="C3649" i="6"/>
  <c r="F3649" i="6" s="1"/>
  <c r="E3649" i="6"/>
  <c r="C3653" i="6"/>
  <c r="F3653" i="6" s="1"/>
  <c r="E3653" i="6"/>
  <c r="C3657" i="6"/>
  <c r="F3657" i="6" s="1"/>
  <c r="E3657" i="6"/>
  <c r="C3661" i="6"/>
  <c r="E3661" i="6" s="1"/>
  <c r="F3661" i="6"/>
  <c r="C3665" i="6"/>
  <c r="E3665" i="6" s="1"/>
  <c r="F3665" i="6"/>
  <c r="C3669" i="6"/>
  <c r="E3669" i="6" s="1"/>
  <c r="F3669" i="6"/>
  <c r="C3673" i="6"/>
  <c r="E3673" i="6" s="1"/>
  <c r="F3673" i="6"/>
  <c r="C3677" i="6"/>
  <c r="E3677" i="6" s="1"/>
  <c r="F3677" i="6"/>
  <c r="C3681" i="6"/>
  <c r="E3681" i="6" s="1"/>
  <c r="F3681" i="6"/>
  <c r="C3685" i="6"/>
  <c r="E3685" i="6" s="1"/>
  <c r="F3685" i="6"/>
  <c r="C3689" i="6"/>
  <c r="E3689" i="6" s="1"/>
  <c r="F3689" i="6"/>
  <c r="C3693" i="6"/>
  <c r="E3693" i="6" s="1"/>
  <c r="F3693" i="6"/>
  <c r="C3697" i="6"/>
  <c r="E3697" i="6" s="1"/>
  <c r="F3697" i="6"/>
  <c r="C3701" i="6"/>
  <c r="E3701" i="6" s="1"/>
  <c r="F3701" i="6"/>
  <c r="C3705" i="6"/>
  <c r="F3705" i="6"/>
  <c r="E3705" i="6"/>
  <c r="C3709" i="6"/>
  <c r="E3709" i="6" s="1"/>
  <c r="F3709" i="6"/>
  <c r="C3713" i="6"/>
  <c r="E3713" i="6" s="1"/>
  <c r="F3713" i="6"/>
  <c r="C3717" i="6"/>
  <c r="E3717" i="6" s="1"/>
  <c r="F3717" i="6"/>
  <c r="C3721" i="6"/>
  <c r="E3721" i="6" s="1"/>
  <c r="F3721" i="6"/>
  <c r="C3725" i="6"/>
  <c r="E3725" i="6" s="1"/>
  <c r="F3725" i="6"/>
  <c r="C3729" i="6"/>
  <c r="E3729" i="6" s="1"/>
  <c r="F3729" i="6"/>
  <c r="C3733" i="6"/>
  <c r="E3733" i="6" s="1"/>
  <c r="F3733" i="6"/>
  <c r="C3737" i="6"/>
  <c r="E3737" i="6" s="1"/>
  <c r="F3737" i="6"/>
  <c r="C3741" i="6"/>
  <c r="F3741" i="6" s="1"/>
  <c r="E3741" i="6"/>
  <c r="C3745" i="6"/>
  <c r="F3745" i="6" s="1"/>
  <c r="E3745" i="6"/>
  <c r="C3749" i="6"/>
  <c r="F3749" i="6" s="1"/>
  <c r="E3749" i="6"/>
  <c r="C3753" i="6"/>
  <c r="F3753" i="6" s="1"/>
  <c r="E3753" i="6"/>
  <c r="C3757" i="6"/>
  <c r="F3757" i="6" s="1"/>
  <c r="E3757" i="6"/>
  <c r="C3761" i="6"/>
  <c r="E3761" i="6" s="1"/>
  <c r="F3761" i="6"/>
  <c r="C3765" i="6"/>
  <c r="E3765" i="6" s="1"/>
  <c r="F3765" i="6"/>
  <c r="C3769" i="6"/>
  <c r="E3769" i="6" s="1"/>
  <c r="F3769" i="6"/>
  <c r="C3773" i="6"/>
  <c r="E3773" i="6" s="1"/>
  <c r="F3773" i="6"/>
  <c r="C3777" i="6"/>
  <c r="E3777" i="6" s="1"/>
  <c r="F3777" i="6"/>
  <c r="C3781" i="6"/>
  <c r="E3781" i="6" s="1"/>
  <c r="F3781" i="6"/>
  <c r="C3785" i="6"/>
  <c r="E3785" i="6" s="1"/>
  <c r="F3785" i="6"/>
  <c r="C3789" i="6"/>
  <c r="E3789" i="6" s="1"/>
  <c r="F3789" i="6"/>
  <c r="C3793" i="6"/>
  <c r="E3793" i="6" s="1"/>
  <c r="F3793" i="6"/>
  <c r="C3797" i="6"/>
  <c r="E3797" i="6" s="1"/>
  <c r="F3797" i="6"/>
  <c r="C3801" i="6"/>
  <c r="F3801" i="6" s="1"/>
  <c r="E3801" i="6"/>
  <c r="C3805" i="6"/>
  <c r="F3805" i="6" s="1"/>
  <c r="E3805" i="6"/>
  <c r="C3809" i="6"/>
  <c r="F3809" i="6" s="1"/>
  <c r="E3809" i="6"/>
  <c r="C3813" i="6"/>
  <c r="F3813" i="6" s="1"/>
  <c r="E3813" i="6"/>
  <c r="C3817" i="6"/>
  <c r="F3817" i="6" s="1"/>
  <c r="E3817" i="6"/>
  <c r="C3821" i="6"/>
  <c r="E3821" i="6" s="1"/>
  <c r="F3821" i="6"/>
  <c r="C3825" i="6"/>
  <c r="E3825" i="6" s="1"/>
  <c r="F3825" i="6"/>
  <c r="C3829" i="6"/>
  <c r="E3829" i="6" s="1"/>
  <c r="F3829" i="6"/>
  <c r="C3833" i="6"/>
  <c r="E3833" i="6" s="1"/>
  <c r="F3833" i="6"/>
  <c r="C3837" i="6"/>
  <c r="E3837" i="6" s="1"/>
  <c r="F3837" i="6"/>
  <c r="C3841" i="6"/>
  <c r="E3841" i="6" s="1"/>
  <c r="F3841" i="6"/>
  <c r="C3845" i="6"/>
  <c r="E3845" i="6" s="1"/>
  <c r="F3845" i="6"/>
  <c r="C3849" i="6"/>
  <c r="E3849" i="6" s="1"/>
  <c r="F3849" i="6"/>
  <c r="C3853" i="6"/>
  <c r="F3853" i="6" s="1"/>
  <c r="E3853" i="6"/>
  <c r="C3857" i="6"/>
  <c r="F3857" i="6" s="1"/>
  <c r="E3857" i="6"/>
  <c r="C3861" i="6"/>
  <c r="F3861" i="6" s="1"/>
  <c r="E3861" i="6"/>
  <c r="C3865" i="6"/>
  <c r="F3865" i="6" s="1"/>
  <c r="E3865" i="6"/>
  <c r="C3869" i="6"/>
  <c r="F3869" i="6" s="1"/>
  <c r="E3869" i="6"/>
  <c r="C3873" i="6"/>
  <c r="E3873" i="6"/>
  <c r="F3873" i="6"/>
  <c r="C3877" i="6"/>
  <c r="F3877" i="6" s="1"/>
  <c r="E3877" i="6"/>
  <c r="C3881" i="6"/>
  <c r="F3881" i="6" s="1"/>
  <c r="E3881" i="6"/>
  <c r="C3885" i="6"/>
  <c r="F3885" i="6" s="1"/>
  <c r="E3885" i="6"/>
  <c r="C3889" i="6"/>
  <c r="F3889" i="6" s="1"/>
  <c r="E3889" i="6"/>
  <c r="C3893" i="6"/>
  <c r="F3893" i="6" s="1"/>
  <c r="E3893" i="6"/>
  <c r="C3897" i="6"/>
  <c r="F3897" i="6" s="1"/>
  <c r="E3897" i="6"/>
  <c r="C3901" i="6"/>
  <c r="F3901" i="6" s="1"/>
  <c r="E3901" i="6"/>
  <c r="C3905" i="6"/>
  <c r="F3905" i="6" s="1"/>
  <c r="E3905" i="6"/>
  <c r="C3909" i="6"/>
  <c r="F3909" i="6" s="1"/>
  <c r="E3909" i="6"/>
  <c r="C3913" i="6"/>
  <c r="F3913" i="6" s="1"/>
  <c r="E3913" i="6"/>
  <c r="C3917" i="6"/>
  <c r="E3917" i="6"/>
  <c r="F3917" i="6"/>
  <c r="C3921" i="6"/>
  <c r="F3921" i="6" s="1"/>
  <c r="E3921" i="6"/>
  <c r="C3925" i="6"/>
  <c r="F3925" i="6" s="1"/>
  <c r="E3925" i="6"/>
  <c r="C3929" i="6"/>
  <c r="F3929" i="6" s="1"/>
  <c r="E3929" i="6"/>
  <c r="C3933" i="6"/>
  <c r="F3933" i="6" s="1"/>
  <c r="E3933" i="6"/>
  <c r="C3937" i="6"/>
  <c r="F3937" i="6" s="1"/>
  <c r="E3937" i="6"/>
  <c r="C3941" i="6"/>
  <c r="F3941" i="6" s="1"/>
  <c r="E3941" i="6"/>
  <c r="C3945" i="6"/>
  <c r="F3945" i="6" s="1"/>
  <c r="E3945" i="6"/>
  <c r="C3949" i="6"/>
  <c r="F3949" i="6" s="1"/>
  <c r="E3949" i="6"/>
  <c r="C3953" i="6"/>
  <c r="F3953" i="6" s="1"/>
  <c r="E3953" i="6"/>
  <c r="C3957" i="6"/>
  <c r="F3957" i="6" s="1"/>
  <c r="E3957" i="6"/>
  <c r="C3961" i="6"/>
  <c r="F3961" i="6" s="1"/>
  <c r="E3961" i="6"/>
  <c r="C3965" i="6"/>
  <c r="F3965" i="6" s="1"/>
  <c r="E3965" i="6"/>
  <c r="C3969" i="6"/>
  <c r="F3969" i="6" s="1"/>
  <c r="E3969" i="6"/>
  <c r="C3973" i="6"/>
  <c r="F3973" i="6" s="1"/>
  <c r="E3973" i="6"/>
  <c r="C3977" i="6"/>
  <c r="F3977" i="6" s="1"/>
  <c r="E3977" i="6"/>
  <c r="C3981" i="6"/>
  <c r="F3981" i="6" s="1"/>
  <c r="E3981" i="6"/>
  <c r="C3985" i="6"/>
  <c r="F3985" i="6" s="1"/>
  <c r="E3985" i="6"/>
  <c r="C3989" i="6"/>
  <c r="F3989" i="6" s="1"/>
  <c r="E3989" i="6"/>
  <c r="C3993" i="6"/>
  <c r="F3993" i="6" s="1"/>
  <c r="E3993" i="6"/>
  <c r="C3997" i="6"/>
  <c r="F3997" i="6" s="1"/>
  <c r="E3997" i="6"/>
  <c r="C4001" i="6"/>
  <c r="F4001" i="6" s="1"/>
  <c r="E4001" i="6"/>
  <c r="C4005" i="6"/>
  <c r="F4005" i="6" s="1"/>
  <c r="E4005" i="6"/>
  <c r="C4009" i="6"/>
  <c r="F4009" i="6" s="1"/>
  <c r="E4009" i="6"/>
  <c r="C4013" i="6"/>
  <c r="F4013" i="6" s="1"/>
  <c r="E4013" i="6"/>
  <c r="C4017" i="6"/>
  <c r="F4017" i="6" s="1"/>
  <c r="E4017" i="6"/>
  <c r="C4021" i="6"/>
  <c r="F4021" i="6" s="1"/>
  <c r="E4021" i="6"/>
  <c r="C4025" i="6"/>
  <c r="F4025" i="6" s="1"/>
  <c r="E4025" i="6"/>
  <c r="C4029" i="6"/>
  <c r="F4029" i="6" s="1"/>
  <c r="E4029" i="6"/>
  <c r="C4033" i="6"/>
  <c r="F4033" i="6" s="1"/>
  <c r="E4033" i="6"/>
  <c r="C4037" i="6"/>
  <c r="F4037" i="6" s="1"/>
  <c r="E4037" i="6"/>
  <c r="C4041" i="6"/>
  <c r="F4041" i="6" s="1"/>
  <c r="E4041" i="6"/>
  <c r="C4045" i="6"/>
  <c r="F4045" i="6" s="1"/>
  <c r="E4045" i="6"/>
  <c r="C4049" i="6"/>
  <c r="F4049" i="6" s="1"/>
  <c r="E4049" i="6"/>
  <c r="C4053" i="6"/>
  <c r="F4053" i="6" s="1"/>
  <c r="E4053" i="6"/>
  <c r="C4057" i="6"/>
  <c r="F4057" i="6" s="1"/>
  <c r="E4057" i="6"/>
  <c r="C4061" i="6"/>
  <c r="F4061" i="6" s="1"/>
  <c r="E4061" i="6"/>
  <c r="C4065" i="6"/>
  <c r="F4065" i="6" s="1"/>
  <c r="E4065" i="6"/>
  <c r="C4069" i="6"/>
  <c r="F4069" i="6" s="1"/>
  <c r="E4069" i="6"/>
  <c r="C4073" i="6"/>
  <c r="F4073" i="6" s="1"/>
  <c r="E4073" i="6"/>
  <c r="C4077" i="6"/>
  <c r="F4077" i="6" s="1"/>
  <c r="E4077" i="6"/>
  <c r="C4081" i="6"/>
  <c r="F4081" i="6" s="1"/>
  <c r="E4081" i="6"/>
  <c r="C4085" i="6"/>
  <c r="F4085" i="6" s="1"/>
  <c r="E4085" i="6"/>
  <c r="C4089" i="6"/>
  <c r="F4089" i="6" s="1"/>
  <c r="E4089" i="6"/>
  <c r="C4093" i="6"/>
  <c r="F4093" i="6" s="1"/>
  <c r="E4093" i="6"/>
  <c r="C4097" i="6"/>
  <c r="F4097" i="6" s="1"/>
  <c r="E4097" i="6"/>
  <c r="C4101" i="6"/>
  <c r="F4101" i="6" s="1"/>
  <c r="E4101" i="6"/>
  <c r="C4105" i="6"/>
  <c r="F4105" i="6" s="1"/>
  <c r="E4105" i="6"/>
  <c r="C4109" i="6"/>
  <c r="F4109" i="6" s="1"/>
  <c r="E4109" i="6"/>
  <c r="C4113" i="6"/>
  <c r="F4113" i="6" s="1"/>
  <c r="E4113" i="6"/>
  <c r="C4117" i="6"/>
  <c r="F4117" i="6" s="1"/>
  <c r="E4117" i="6"/>
  <c r="C4121" i="6"/>
  <c r="F4121" i="6" s="1"/>
  <c r="E4121" i="6"/>
  <c r="C23" i="6"/>
  <c r="E23" i="6" s="1"/>
  <c r="F23" i="6"/>
  <c r="C19" i="6"/>
  <c r="E19" i="6" s="1"/>
  <c r="F19" i="6"/>
  <c r="C15" i="6"/>
  <c r="E15" i="6" s="1"/>
  <c r="F15" i="6"/>
  <c r="C33" i="6"/>
  <c r="E33" i="6" s="1"/>
  <c r="F33" i="6"/>
  <c r="C29" i="6"/>
  <c r="E29" i="6" s="1"/>
  <c r="F29" i="6"/>
  <c r="C146" i="6"/>
  <c r="F146" i="6" s="1"/>
  <c r="E146" i="6"/>
  <c r="E141" i="6"/>
  <c r="F141" i="6"/>
  <c r="C138" i="6"/>
  <c r="F138" i="6" s="1"/>
  <c r="E138" i="6"/>
  <c r="E133" i="6"/>
  <c r="F133" i="6"/>
  <c r="C130" i="6"/>
  <c r="E130" i="6" s="1"/>
  <c r="F130" i="6"/>
  <c r="E125" i="6"/>
  <c r="F125" i="6"/>
  <c r="C122" i="6"/>
  <c r="E122" i="6" s="1"/>
  <c r="F122" i="6"/>
  <c r="E117" i="6"/>
  <c r="F117" i="6"/>
  <c r="C114" i="6"/>
  <c r="E114" i="6" s="1"/>
  <c r="F114" i="6"/>
  <c r="C110" i="6"/>
  <c r="E110" i="6" s="1"/>
  <c r="F110" i="6"/>
  <c r="C106" i="6"/>
  <c r="E106" i="6" s="1"/>
  <c r="F106" i="6"/>
  <c r="C102" i="6"/>
  <c r="E102" i="6" s="1"/>
  <c r="F102" i="6"/>
  <c r="C98" i="6"/>
  <c r="E98" i="6" s="1"/>
  <c r="F98" i="6"/>
  <c r="C94" i="6"/>
  <c r="E94" i="6" s="1"/>
  <c r="F94" i="6"/>
  <c r="C90" i="6"/>
  <c r="E90" i="6" s="1"/>
  <c r="F90" i="6"/>
  <c r="C86" i="6"/>
  <c r="E86" i="6" s="1"/>
  <c r="F86" i="6"/>
  <c r="C82" i="6"/>
  <c r="E82" i="6" s="1"/>
  <c r="F82" i="6"/>
  <c r="C78" i="6"/>
  <c r="E78" i="6" s="1"/>
  <c r="F78" i="6"/>
  <c r="C74" i="6"/>
  <c r="E74" i="6" s="1"/>
  <c r="F74" i="6"/>
  <c r="C70" i="6"/>
  <c r="E70" i="6" s="1"/>
  <c r="F70" i="6"/>
  <c r="C66" i="6"/>
  <c r="E66" i="6" s="1"/>
  <c r="F66" i="6"/>
  <c r="C62" i="6"/>
  <c r="E62" i="6" s="1"/>
  <c r="F62" i="6"/>
  <c r="C58" i="6"/>
  <c r="E58" i="6" s="1"/>
  <c r="F58" i="6"/>
  <c r="C54" i="6"/>
  <c r="E54" i="6" s="1"/>
  <c r="F54" i="6"/>
  <c r="C50" i="6"/>
  <c r="E50" i="6" s="1"/>
  <c r="F50" i="6"/>
  <c r="C46" i="6"/>
  <c r="E46" i="6" s="1"/>
  <c r="F46" i="6"/>
  <c r="C42" i="6"/>
  <c r="E42" i="6" s="1"/>
  <c r="F42" i="6"/>
  <c r="C38" i="6"/>
  <c r="E38" i="6" s="1"/>
  <c r="F38" i="6"/>
  <c r="C34" i="6"/>
  <c r="E34" i="6" s="1"/>
  <c r="F34" i="6"/>
  <c r="C238" i="6"/>
  <c r="F238" i="6" s="1"/>
  <c r="E238" i="6"/>
  <c r="C234" i="6"/>
  <c r="F234" i="6" s="1"/>
  <c r="E234" i="6"/>
  <c r="C230" i="6"/>
  <c r="F230" i="6" s="1"/>
  <c r="E230" i="6"/>
  <c r="C226" i="6"/>
  <c r="F226" i="6" s="1"/>
  <c r="E226" i="6"/>
  <c r="C222" i="6"/>
  <c r="F222" i="6" s="1"/>
  <c r="E222" i="6"/>
  <c r="C218" i="6"/>
  <c r="F218" i="6" s="1"/>
  <c r="E218" i="6"/>
  <c r="C214" i="6"/>
  <c r="F214" i="6" s="1"/>
  <c r="E214" i="6"/>
  <c r="C210" i="6"/>
  <c r="F210" i="6" s="1"/>
  <c r="E210" i="6"/>
  <c r="C206" i="6"/>
  <c r="F206" i="6" s="1"/>
  <c r="E206" i="6"/>
  <c r="C202" i="6"/>
  <c r="F202" i="6" s="1"/>
  <c r="E202" i="6"/>
  <c r="C198" i="6"/>
  <c r="F198" i="6" s="1"/>
  <c r="E198" i="6"/>
  <c r="C194" i="6"/>
  <c r="F194" i="6" s="1"/>
  <c r="E194" i="6"/>
  <c r="C190" i="6"/>
  <c r="F190" i="6" s="1"/>
  <c r="E190" i="6"/>
  <c r="C186" i="6"/>
  <c r="F186" i="6" s="1"/>
  <c r="E186" i="6"/>
  <c r="C182" i="6"/>
  <c r="F182" i="6" s="1"/>
  <c r="E182" i="6"/>
  <c r="C178" i="6"/>
  <c r="F178" i="6" s="1"/>
  <c r="E178" i="6"/>
  <c r="C174" i="6"/>
  <c r="F174" i="6" s="1"/>
  <c r="E174" i="6"/>
  <c r="C170" i="6"/>
  <c r="F170" i="6" s="1"/>
  <c r="E170" i="6"/>
  <c r="C166" i="6"/>
  <c r="F166" i="6" s="1"/>
  <c r="E166" i="6"/>
  <c r="C162" i="6"/>
  <c r="F162" i="6" s="1"/>
  <c r="E162" i="6"/>
  <c r="C158" i="6"/>
  <c r="F158" i="6" s="1"/>
  <c r="E158" i="6"/>
  <c r="C154" i="6"/>
  <c r="F154" i="6" s="1"/>
  <c r="E154" i="6"/>
  <c r="C150" i="6"/>
  <c r="F150" i="6" s="1"/>
  <c r="E150" i="6"/>
  <c r="C242" i="6"/>
  <c r="F242" i="6" s="1"/>
  <c r="E242" i="6"/>
  <c r="C246" i="6"/>
  <c r="F246" i="6" s="1"/>
  <c r="E246" i="6"/>
  <c r="C250" i="6"/>
  <c r="F250" i="6" s="1"/>
  <c r="E250" i="6"/>
  <c r="C254" i="6"/>
  <c r="E254" i="6" s="1"/>
  <c r="F254" i="6"/>
  <c r="C258" i="6"/>
  <c r="E258" i="6" s="1"/>
  <c r="F258" i="6"/>
  <c r="C262" i="6"/>
  <c r="F262" i="6"/>
  <c r="E262" i="6"/>
  <c r="C266" i="6"/>
  <c r="E266" i="6" s="1"/>
  <c r="F266" i="6"/>
  <c r="C270" i="6"/>
  <c r="E270" i="6" s="1"/>
  <c r="F270" i="6"/>
  <c r="C274" i="6"/>
  <c r="E274" i="6" s="1"/>
  <c r="F274" i="6"/>
  <c r="C278" i="6"/>
  <c r="E278" i="6" s="1"/>
  <c r="F278" i="6"/>
  <c r="C282" i="6"/>
  <c r="E282" i="6" s="1"/>
  <c r="F282" i="6"/>
  <c r="C286" i="6"/>
  <c r="E286" i="6" s="1"/>
  <c r="F286" i="6"/>
  <c r="C290" i="6"/>
  <c r="E290" i="6" s="1"/>
  <c r="F290" i="6"/>
  <c r="C294" i="6"/>
  <c r="E294" i="6" s="1"/>
  <c r="F294" i="6"/>
  <c r="C298" i="6"/>
  <c r="E298" i="6" s="1"/>
  <c r="F298" i="6"/>
  <c r="C302" i="6"/>
  <c r="E302" i="6" s="1"/>
  <c r="F302" i="6"/>
  <c r="C306" i="6"/>
  <c r="E306" i="6" s="1"/>
  <c r="F306" i="6"/>
  <c r="C310" i="6"/>
  <c r="E310" i="6" s="1"/>
  <c r="F310" i="6"/>
  <c r="C314" i="6"/>
  <c r="E314" i="6" s="1"/>
  <c r="F314" i="6"/>
  <c r="C318" i="6"/>
  <c r="E318" i="6" s="1"/>
  <c r="F318" i="6"/>
  <c r="C322" i="6"/>
  <c r="E322" i="6" s="1"/>
  <c r="F322" i="6"/>
  <c r="C326" i="6"/>
  <c r="E326" i="6" s="1"/>
  <c r="F326" i="6"/>
  <c r="C330" i="6"/>
  <c r="E330" i="6" s="1"/>
  <c r="F330" i="6"/>
  <c r="C334" i="6"/>
  <c r="E334" i="6" s="1"/>
  <c r="F334" i="6"/>
  <c r="C338" i="6"/>
  <c r="E338" i="6" s="1"/>
  <c r="F338" i="6"/>
  <c r="C342" i="6"/>
  <c r="E342" i="6" s="1"/>
  <c r="F342" i="6"/>
  <c r="C346" i="6"/>
  <c r="E346" i="6" s="1"/>
  <c r="F346" i="6"/>
  <c r="C350" i="6"/>
  <c r="E350" i="6" s="1"/>
  <c r="F350" i="6"/>
  <c r="C354" i="6"/>
  <c r="E354" i="6" s="1"/>
  <c r="F354" i="6"/>
  <c r="C358" i="6"/>
  <c r="E358" i="6" s="1"/>
  <c r="F358" i="6"/>
  <c r="C362" i="6"/>
  <c r="E362" i="6" s="1"/>
  <c r="F362" i="6"/>
  <c r="C366" i="6"/>
  <c r="E366" i="6" s="1"/>
  <c r="F366" i="6"/>
  <c r="C370" i="6"/>
  <c r="E370" i="6" s="1"/>
  <c r="F370" i="6"/>
  <c r="C374" i="6"/>
  <c r="E374" i="6" s="1"/>
  <c r="F374" i="6"/>
  <c r="C378" i="6"/>
  <c r="E378" i="6" s="1"/>
  <c r="F378" i="6"/>
  <c r="C382" i="6"/>
  <c r="E382" i="6" s="1"/>
  <c r="F382" i="6"/>
  <c r="C386" i="6"/>
  <c r="E386" i="6" s="1"/>
  <c r="F386" i="6"/>
  <c r="C390" i="6"/>
  <c r="E390" i="6" s="1"/>
  <c r="F390" i="6"/>
  <c r="C394" i="6"/>
  <c r="E394" i="6" s="1"/>
  <c r="F394" i="6"/>
  <c r="C398" i="6"/>
  <c r="E398" i="6" s="1"/>
  <c r="F398" i="6"/>
  <c r="C402" i="6"/>
  <c r="E402" i="6" s="1"/>
  <c r="F402" i="6"/>
  <c r="C406" i="6"/>
  <c r="E406" i="6" s="1"/>
  <c r="F406" i="6"/>
  <c r="C410" i="6"/>
  <c r="E410" i="6" s="1"/>
  <c r="F410" i="6"/>
  <c r="C414" i="6"/>
  <c r="E414" i="6" s="1"/>
  <c r="F414" i="6"/>
  <c r="C418" i="6"/>
  <c r="E418" i="6" s="1"/>
  <c r="F418" i="6"/>
  <c r="C422" i="6"/>
  <c r="E422" i="6" s="1"/>
  <c r="F422" i="6"/>
  <c r="C426" i="6"/>
  <c r="E426" i="6" s="1"/>
  <c r="F426" i="6"/>
  <c r="C430" i="6"/>
  <c r="E430" i="6" s="1"/>
  <c r="F430" i="6"/>
  <c r="C434" i="6"/>
  <c r="F434" i="6" s="1"/>
  <c r="E434" i="6"/>
  <c r="C438" i="6"/>
  <c r="F438" i="6" s="1"/>
  <c r="E438" i="6"/>
  <c r="C442" i="6"/>
  <c r="F442" i="6" s="1"/>
  <c r="E442" i="6"/>
  <c r="C446" i="6"/>
  <c r="F446" i="6" s="1"/>
  <c r="E446" i="6"/>
  <c r="C450" i="6"/>
  <c r="F450" i="6" s="1"/>
  <c r="E450" i="6"/>
  <c r="C454" i="6"/>
  <c r="F454" i="6" s="1"/>
  <c r="E454" i="6"/>
  <c r="C458" i="6"/>
  <c r="F458" i="6" s="1"/>
  <c r="E458" i="6"/>
  <c r="C462" i="6"/>
  <c r="F462" i="6" s="1"/>
  <c r="E462" i="6"/>
  <c r="C466" i="6"/>
  <c r="F466" i="6" s="1"/>
  <c r="E466" i="6"/>
  <c r="C470" i="6"/>
  <c r="F470" i="6" s="1"/>
  <c r="E470" i="6"/>
  <c r="C474" i="6"/>
  <c r="F474" i="6" s="1"/>
  <c r="E474" i="6"/>
  <c r="C478" i="6"/>
  <c r="F478" i="6" s="1"/>
  <c r="E478" i="6"/>
  <c r="C482" i="6"/>
  <c r="F482" i="6" s="1"/>
  <c r="E482" i="6"/>
  <c r="C486" i="6"/>
  <c r="F486" i="6" s="1"/>
  <c r="E486" i="6"/>
  <c r="C490" i="6"/>
  <c r="F490" i="6" s="1"/>
  <c r="E490" i="6"/>
  <c r="C494" i="6"/>
  <c r="F494" i="6" s="1"/>
  <c r="E494" i="6"/>
  <c r="C498" i="6"/>
  <c r="F498" i="6" s="1"/>
  <c r="E498" i="6"/>
  <c r="C502" i="6"/>
  <c r="F502" i="6" s="1"/>
  <c r="E502" i="6"/>
  <c r="C506" i="6"/>
  <c r="F506" i="6" s="1"/>
  <c r="E506" i="6"/>
  <c r="C510" i="6"/>
  <c r="F510" i="6" s="1"/>
  <c r="E510" i="6"/>
  <c r="C514" i="6"/>
  <c r="F514" i="6" s="1"/>
  <c r="E514" i="6"/>
  <c r="C518" i="6"/>
  <c r="F518" i="6" s="1"/>
  <c r="E518" i="6"/>
  <c r="C522" i="6"/>
  <c r="F522" i="6" s="1"/>
  <c r="E522" i="6"/>
  <c r="C526" i="6"/>
  <c r="F526" i="6" s="1"/>
  <c r="E526" i="6"/>
  <c r="C530" i="6"/>
  <c r="F530" i="6" s="1"/>
  <c r="E530" i="6"/>
  <c r="C534" i="6"/>
  <c r="E534" i="6" s="1"/>
  <c r="F534" i="6"/>
  <c r="C538" i="6"/>
  <c r="E538" i="6" s="1"/>
  <c r="F538" i="6"/>
  <c r="C542" i="6"/>
  <c r="E542" i="6" s="1"/>
  <c r="F542" i="6"/>
  <c r="C546" i="6"/>
  <c r="E546" i="6" s="1"/>
  <c r="F546" i="6"/>
  <c r="C550" i="6"/>
  <c r="E550" i="6" s="1"/>
  <c r="F550" i="6"/>
  <c r="C554" i="6"/>
  <c r="F554" i="6" s="1"/>
  <c r="E554" i="6"/>
  <c r="C558" i="6"/>
  <c r="F558" i="6" s="1"/>
  <c r="E558" i="6"/>
  <c r="C562" i="6"/>
  <c r="F562" i="6" s="1"/>
  <c r="E562" i="6"/>
  <c r="C566" i="6"/>
  <c r="F566" i="6" s="1"/>
  <c r="E566" i="6"/>
  <c r="C570" i="6"/>
  <c r="F570" i="6" s="1"/>
  <c r="E570" i="6"/>
  <c r="C574" i="6"/>
  <c r="F574" i="6" s="1"/>
  <c r="E574" i="6"/>
  <c r="C578" i="6"/>
  <c r="F578" i="6" s="1"/>
  <c r="E578" i="6"/>
  <c r="C582" i="6"/>
  <c r="F582" i="6" s="1"/>
  <c r="E582" i="6"/>
  <c r="C586" i="6"/>
  <c r="E586" i="6"/>
  <c r="F586" i="6"/>
  <c r="C590" i="6"/>
  <c r="F590" i="6" s="1"/>
  <c r="E590" i="6"/>
  <c r="C594" i="6"/>
  <c r="F594" i="6" s="1"/>
  <c r="E594" i="6"/>
  <c r="C598" i="6"/>
  <c r="F598" i="6" s="1"/>
  <c r="E598" i="6"/>
  <c r="C602" i="6"/>
  <c r="F602" i="6" s="1"/>
  <c r="E602" i="6"/>
  <c r="C606" i="6"/>
  <c r="F606" i="6" s="1"/>
  <c r="E606" i="6"/>
  <c r="C610" i="6"/>
  <c r="F610" i="6" s="1"/>
  <c r="E610" i="6"/>
  <c r="C614" i="6"/>
  <c r="F614" i="6" s="1"/>
  <c r="E614" i="6"/>
  <c r="C618" i="6"/>
  <c r="F618" i="6" s="1"/>
  <c r="E618" i="6"/>
  <c r="C622" i="6"/>
  <c r="F622" i="6" s="1"/>
  <c r="E622" i="6"/>
  <c r="C626" i="6"/>
  <c r="F626" i="6" s="1"/>
  <c r="E626" i="6"/>
  <c r="C630" i="6"/>
  <c r="F630" i="6" s="1"/>
  <c r="E630" i="6"/>
  <c r="C634" i="6"/>
  <c r="F634" i="6" s="1"/>
  <c r="E634" i="6"/>
  <c r="C638" i="6"/>
  <c r="F638" i="6" s="1"/>
  <c r="E638" i="6"/>
  <c r="C642" i="6"/>
  <c r="F642" i="6" s="1"/>
  <c r="E642" i="6"/>
  <c r="C646" i="6"/>
  <c r="F646" i="6" s="1"/>
  <c r="E646" i="6"/>
  <c r="C650" i="6"/>
  <c r="F650" i="6" s="1"/>
  <c r="E650" i="6"/>
  <c r="C654" i="6"/>
  <c r="E654" i="6" s="1"/>
  <c r="F654" i="6"/>
  <c r="C658" i="6"/>
  <c r="E658" i="6" s="1"/>
  <c r="F658" i="6"/>
  <c r="C662" i="6"/>
  <c r="E662" i="6" s="1"/>
  <c r="F662" i="6"/>
  <c r="C666" i="6"/>
  <c r="E666" i="6" s="1"/>
  <c r="F666" i="6"/>
  <c r="C670" i="6"/>
  <c r="E670" i="6" s="1"/>
  <c r="F670" i="6"/>
  <c r="C674" i="6"/>
  <c r="F674" i="6" s="1"/>
  <c r="E674" i="6"/>
  <c r="C678" i="6"/>
  <c r="F678" i="6" s="1"/>
  <c r="E678" i="6"/>
  <c r="C682" i="6"/>
  <c r="F682" i="6" s="1"/>
  <c r="E682" i="6"/>
  <c r="C686" i="6"/>
  <c r="F686" i="6" s="1"/>
  <c r="E686" i="6"/>
  <c r="C690" i="6"/>
  <c r="F690" i="6" s="1"/>
  <c r="E690" i="6"/>
  <c r="C694" i="6"/>
  <c r="F694" i="6" s="1"/>
  <c r="E694" i="6"/>
  <c r="C698" i="6"/>
  <c r="F698" i="6" s="1"/>
  <c r="E698" i="6"/>
  <c r="C702" i="6"/>
  <c r="F702" i="6" s="1"/>
  <c r="E702" i="6"/>
  <c r="C706" i="6"/>
  <c r="F706" i="6" s="1"/>
  <c r="E706" i="6"/>
  <c r="C710" i="6"/>
  <c r="F710" i="6" s="1"/>
  <c r="E710" i="6"/>
  <c r="C714" i="6"/>
  <c r="F714" i="6" s="1"/>
  <c r="E714" i="6"/>
  <c r="C718" i="6"/>
  <c r="F718" i="6" s="1"/>
  <c r="E718" i="6"/>
  <c r="C722" i="6"/>
  <c r="F722" i="6" s="1"/>
  <c r="E722" i="6"/>
  <c r="C726" i="6"/>
  <c r="F726" i="6" s="1"/>
  <c r="E726" i="6"/>
  <c r="C730" i="6"/>
  <c r="F730" i="6" s="1"/>
  <c r="E730" i="6"/>
  <c r="C734" i="6"/>
  <c r="E734" i="6" s="1"/>
  <c r="F734" i="6"/>
  <c r="C738" i="6"/>
  <c r="E738" i="6" s="1"/>
  <c r="F738" i="6"/>
  <c r="C742" i="6"/>
  <c r="E742" i="6" s="1"/>
  <c r="F742" i="6"/>
  <c r="C746" i="6"/>
  <c r="E746" i="6" s="1"/>
  <c r="F746" i="6"/>
  <c r="C750" i="6"/>
  <c r="E750" i="6" s="1"/>
  <c r="F750" i="6"/>
  <c r="C754" i="6"/>
  <c r="E754" i="6" s="1"/>
  <c r="F754" i="6"/>
  <c r="C758" i="6"/>
  <c r="E758" i="6" s="1"/>
  <c r="F758" i="6"/>
  <c r="C762" i="6"/>
  <c r="E762" i="6" s="1"/>
  <c r="F762" i="6"/>
  <c r="C766" i="6"/>
  <c r="E766" i="6" s="1"/>
  <c r="F766" i="6"/>
  <c r="C770" i="6"/>
  <c r="E770" i="6" s="1"/>
  <c r="F770" i="6"/>
  <c r="C774" i="6"/>
  <c r="F774" i="6" s="1"/>
  <c r="E774" i="6"/>
  <c r="C778" i="6"/>
  <c r="F778" i="6" s="1"/>
  <c r="E778" i="6"/>
  <c r="C782" i="6"/>
  <c r="F782" i="6" s="1"/>
  <c r="E782" i="6"/>
  <c r="C786" i="6"/>
  <c r="F786" i="6" s="1"/>
  <c r="E786" i="6"/>
  <c r="C790" i="6"/>
  <c r="F790" i="6" s="1"/>
  <c r="E790" i="6"/>
  <c r="C794" i="6"/>
  <c r="E794" i="6" s="1"/>
  <c r="F794" i="6"/>
  <c r="C798" i="6"/>
  <c r="E798" i="6" s="1"/>
  <c r="F798" i="6"/>
  <c r="C802" i="6"/>
  <c r="E802" i="6" s="1"/>
  <c r="F802" i="6"/>
  <c r="C806" i="6"/>
  <c r="E806" i="6" s="1"/>
  <c r="F806" i="6"/>
  <c r="C810" i="6"/>
  <c r="E810" i="6" s="1"/>
  <c r="F810" i="6"/>
  <c r="C814" i="6"/>
  <c r="E814" i="6" s="1"/>
  <c r="F814" i="6"/>
  <c r="C818" i="6"/>
  <c r="E818" i="6" s="1"/>
  <c r="F818" i="6"/>
  <c r="C822" i="6"/>
  <c r="E822" i="6" s="1"/>
  <c r="F822" i="6"/>
  <c r="C826" i="6"/>
  <c r="E826" i="6" s="1"/>
  <c r="F826" i="6"/>
  <c r="C830" i="6"/>
  <c r="E830" i="6" s="1"/>
  <c r="F830" i="6"/>
  <c r="C834" i="6"/>
  <c r="E834" i="6" s="1"/>
  <c r="F834" i="6"/>
  <c r="C838" i="6"/>
  <c r="E838" i="6" s="1"/>
  <c r="F838" i="6"/>
  <c r="C842" i="6"/>
  <c r="E842" i="6" s="1"/>
  <c r="F842" i="6"/>
  <c r="C846" i="6"/>
  <c r="E846" i="6" s="1"/>
  <c r="F846" i="6"/>
  <c r="C850" i="6"/>
  <c r="E850" i="6" s="1"/>
  <c r="F850" i="6"/>
  <c r="C854" i="6"/>
  <c r="E854" i="6" s="1"/>
  <c r="F854" i="6"/>
  <c r="C858" i="6"/>
  <c r="E858" i="6" s="1"/>
  <c r="F858" i="6"/>
  <c r="C862" i="6"/>
  <c r="E862" i="6" s="1"/>
  <c r="F862" i="6"/>
  <c r="C866" i="6"/>
  <c r="E866" i="6" s="1"/>
  <c r="F866" i="6"/>
  <c r="C870" i="6"/>
  <c r="E870" i="6" s="1"/>
  <c r="F870" i="6"/>
  <c r="C874" i="6"/>
  <c r="F874" i="6" s="1"/>
  <c r="E874" i="6"/>
  <c r="C878" i="6"/>
  <c r="F878" i="6" s="1"/>
  <c r="E878" i="6"/>
  <c r="C882" i="6"/>
  <c r="F882" i="6" s="1"/>
  <c r="E882" i="6"/>
  <c r="C886" i="6"/>
  <c r="F886" i="6"/>
  <c r="E886" i="6"/>
  <c r="C890" i="6"/>
  <c r="F890" i="6" s="1"/>
  <c r="E890" i="6"/>
  <c r="C894" i="6"/>
  <c r="F894" i="6" s="1"/>
  <c r="E894" i="6"/>
  <c r="C898" i="6"/>
  <c r="F898" i="6" s="1"/>
  <c r="E898" i="6"/>
  <c r="C902" i="6"/>
  <c r="F902" i="6" s="1"/>
  <c r="E902" i="6"/>
  <c r="C906" i="6"/>
  <c r="F906" i="6" s="1"/>
  <c r="E906" i="6"/>
  <c r="C910" i="6"/>
  <c r="F910" i="6" s="1"/>
  <c r="E910" i="6"/>
  <c r="C914" i="6"/>
  <c r="F914" i="6" s="1"/>
  <c r="E914" i="6"/>
  <c r="C918" i="6"/>
  <c r="F918" i="6" s="1"/>
  <c r="E918" i="6"/>
  <c r="C922" i="6"/>
  <c r="F922" i="6" s="1"/>
  <c r="E922" i="6"/>
  <c r="C926" i="6"/>
  <c r="F926" i="6" s="1"/>
  <c r="E926" i="6"/>
  <c r="C930" i="6"/>
  <c r="F930" i="6" s="1"/>
  <c r="E930" i="6"/>
  <c r="C934" i="6"/>
  <c r="F934" i="6" s="1"/>
  <c r="E934" i="6"/>
  <c r="C938" i="6"/>
  <c r="F938" i="6" s="1"/>
  <c r="E938" i="6"/>
  <c r="C942" i="6"/>
  <c r="F942" i="6" s="1"/>
  <c r="E942" i="6"/>
  <c r="C946" i="6"/>
  <c r="F946" i="6" s="1"/>
  <c r="E946" i="6"/>
  <c r="C950" i="6"/>
  <c r="F950" i="6" s="1"/>
  <c r="E950" i="6"/>
  <c r="C954" i="6"/>
  <c r="F954" i="6" s="1"/>
  <c r="E954" i="6"/>
  <c r="C958" i="6"/>
  <c r="F958" i="6" s="1"/>
  <c r="E958" i="6"/>
  <c r="C962" i="6"/>
  <c r="F962" i="6" s="1"/>
  <c r="E962" i="6"/>
  <c r="C966" i="6"/>
  <c r="F966" i="6" s="1"/>
  <c r="E966" i="6"/>
  <c r="C970" i="6"/>
  <c r="F970" i="6" s="1"/>
  <c r="E970" i="6"/>
  <c r="C974" i="6"/>
  <c r="F974" i="6" s="1"/>
  <c r="E974" i="6"/>
  <c r="C978" i="6"/>
  <c r="F978" i="6" s="1"/>
  <c r="E978" i="6"/>
  <c r="C982" i="6"/>
  <c r="F982" i="6" s="1"/>
  <c r="E982" i="6"/>
  <c r="C986" i="6"/>
  <c r="F986" i="6" s="1"/>
  <c r="E986" i="6"/>
  <c r="C990" i="6"/>
  <c r="F990" i="6" s="1"/>
  <c r="E990" i="6"/>
  <c r="C994" i="6"/>
  <c r="F994" i="6" s="1"/>
  <c r="E994" i="6"/>
  <c r="C998" i="6"/>
  <c r="F998" i="6" s="1"/>
  <c r="E998" i="6"/>
  <c r="C1002" i="6"/>
  <c r="F1002" i="6" s="1"/>
  <c r="E1002" i="6"/>
  <c r="C1006" i="6"/>
  <c r="F1006" i="6" s="1"/>
  <c r="E1006" i="6"/>
  <c r="C1010" i="6"/>
  <c r="F1010" i="6" s="1"/>
  <c r="E1010" i="6"/>
  <c r="C1014" i="6"/>
  <c r="F1014" i="6" s="1"/>
  <c r="E1014" i="6"/>
  <c r="C1018" i="6"/>
  <c r="F1018" i="6" s="1"/>
  <c r="E1018" i="6"/>
  <c r="C1022" i="6"/>
  <c r="F1022" i="6" s="1"/>
  <c r="E1022" i="6"/>
  <c r="C1026" i="6"/>
  <c r="F1026" i="6" s="1"/>
  <c r="E1026" i="6"/>
  <c r="C1030" i="6"/>
  <c r="F1030" i="6" s="1"/>
  <c r="E1030" i="6"/>
  <c r="C1034" i="6"/>
  <c r="E1034" i="6" s="1"/>
  <c r="F1034" i="6"/>
  <c r="C1038" i="6"/>
  <c r="E1038" i="6" s="1"/>
  <c r="F1038" i="6"/>
  <c r="C1042" i="6"/>
  <c r="E1042" i="6" s="1"/>
  <c r="F1042" i="6"/>
  <c r="C1046" i="6"/>
  <c r="E1046" i="6" s="1"/>
  <c r="F1046" i="6"/>
  <c r="C1050" i="6"/>
  <c r="E1050" i="6" s="1"/>
  <c r="F1050" i="6"/>
  <c r="C1054" i="6"/>
  <c r="F1054" i="6" s="1"/>
  <c r="E1054" i="6"/>
  <c r="C1058" i="6"/>
  <c r="F1058" i="6" s="1"/>
  <c r="E1058" i="6"/>
  <c r="C1062" i="6"/>
  <c r="F1062" i="6" s="1"/>
  <c r="E1062" i="6"/>
  <c r="C1066" i="6"/>
  <c r="F1066" i="6" s="1"/>
  <c r="E1066" i="6"/>
  <c r="C1070" i="6"/>
  <c r="F1070" i="6" s="1"/>
  <c r="E1070" i="6"/>
  <c r="C1074" i="6"/>
  <c r="F1074" i="6" s="1"/>
  <c r="E1074" i="6"/>
  <c r="C1078" i="6"/>
  <c r="F1078" i="6" s="1"/>
  <c r="E1078" i="6"/>
  <c r="C1082" i="6"/>
  <c r="F1082" i="6" s="1"/>
  <c r="E1082" i="6"/>
  <c r="C1086" i="6"/>
  <c r="F1086" i="6" s="1"/>
  <c r="E1086" i="6"/>
  <c r="C1090" i="6"/>
  <c r="F1090" i="6" s="1"/>
  <c r="E1090" i="6"/>
  <c r="C1094" i="6"/>
  <c r="F1094" i="6" s="1"/>
  <c r="E1094" i="6"/>
  <c r="C1098" i="6"/>
  <c r="F1098" i="6" s="1"/>
  <c r="E1098" i="6"/>
  <c r="C1102" i="6"/>
  <c r="F1102" i="6" s="1"/>
  <c r="E1102" i="6"/>
  <c r="C1106" i="6"/>
  <c r="F1106" i="6" s="1"/>
  <c r="E1106" i="6"/>
  <c r="C1110" i="6"/>
  <c r="F1110" i="6" s="1"/>
  <c r="E1110" i="6"/>
  <c r="C1114" i="6"/>
  <c r="F1114" i="6" s="1"/>
  <c r="E1114" i="6"/>
  <c r="C1118" i="6"/>
  <c r="F1118" i="6" s="1"/>
  <c r="E1118" i="6"/>
  <c r="C1122" i="6"/>
  <c r="F1122" i="6" s="1"/>
  <c r="E1122" i="6"/>
  <c r="C1126" i="6"/>
  <c r="F1126" i="6" s="1"/>
  <c r="E1126" i="6"/>
  <c r="C1130" i="6"/>
  <c r="F1130" i="6" s="1"/>
  <c r="E1130" i="6"/>
  <c r="C1134" i="6"/>
  <c r="F1134" i="6" s="1"/>
  <c r="E1134" i="6"/>
  <c r="C1138" i="6"/>
  <c r="F1138" i="6" s="1"/>
  <c r="E1138" i="6"/>
  <c r="C1142" i="6"/>
  <c r="F1142" i="6" s="1"/>
  <c r="E1142" i="6"/>
  <c r="C1146" i="6"/>
  <c r="F1146" i="6" s="1"/>
  <c r="E1146" i="6"/>
  <c r="C1150" i="6"/>
  <c r="F1150" i="6" s="1"/>
  <c r="E1150" i="6"/>
  <c r="C1154" i="6"/>
  <c r="F1154" i="6" s="1"/>
  <c r="E1154" i="6"/>
  <c r="C1158" i="6"/>
  <c r="F1158" i="6" s="1"/>
  <c r="E1158" i="6"/>
  <c r="C1162" i="6"/>
  <c r="F1162" i="6" s="1"/>
  <c r="E1162" i="6"/>
  <c r="C1166" i="6"/>
  <c r="F1166" i="6" s="1"/>
  <c r="E1166" i="6"/>
  <c r="C1170" i="6"/>
  <c r="F1170" i="6" s="1"/>
  <c r="E1170" i="6"/>
  <c r="C1174" i="6"/>
  <c r="F1174" i="6" s="1"/>
  <c r="E1174" i="6"/>
  <c r="C1178" i="6"/>
  <c r="F1178" i="6" s="1"/>
  <c r="E1178" i="6"/>
  <c r="C1182" i="6"/>
  <c r="F1182" i="6" s="1"/>
  <c r="E1182" i="6"/>
  <c r="C1186" i="6"/>
  <c r="F1186" i="6" s="1"/>
  <c r="E1186" i="6"/>
  <c r="C1190" i="6"/>
  <c r="F1190" i="6" s="1"/>
  <c r="E1190" i="6"/>
  <c r="C1194" i="6"/>
  <c r="F1194" i="6" s="1"/>
  <c r="E1194" i="6"/>
  <c r="C1198" i="6"/>
  <c r="E1198" i="6" s="1"/>
  <c r="F1198" i="6"/>
  <c r="C1202" i="6"/>
  <c r="E1202" i="6" s="1"/>
  <c r="F1202" i="6"/>
  <c r="C1206" i="6"/>
  <c r="E1206" i="6" s="1"/>
  <c r="F1206" i="6"/>
  <c r="C1210" i="6"/>
  <c r="E1210" i="6" s="1"/>
  <c r="F1210" i="6"/>
  <c r="C1214" i="6"/>
  <c r="E1214" i="6" s="1"/>
  <c r="F1214" i="6"/>
  <c r="C1218" i="6"/>
  <c r="E1218" i="6" s="1"/>
  <c r="F1218" i="6"/>
  <c r="C1222" i="6"/>
  <c r="E1222" i="6" s="1"/>
  <c r="F1222" i="6"/>
  <c r="C1226" i="6"/>
  <c r="E1226" i="6" s="1"/>
  <c r="F1226" i="6"/>
  <c r="C1230" i="6"/>
  <c r="E1230" i="6" s="1"/>
  <c r="F1230" i="6"/>
  <c r="C1234" i="6"/>
  <c r="E1234" i="6" s="1"/>
  <c r="F1234" i="6"/>
  <c r="C1238" i="6"/>
  <c r="F1238" i="6" s="1"/>
  <c r="E1238" i="6"/>
  <c r="C1242" i="6"/>
  <c r="F1242" i="6" s="1"/>
  <c r="E1242" i="6"/>
  <c r="C1246" i="6"/>
  <c r="F1246" i="6" s="1"/>
  <c r="E1246" i="6"/>
  <c r="C1250" i="6"/>
  <c r="F1250" i="6" s="1"/>
  <c r="E1250" i="6"/>
  <c r="C1254" i="6"/>
  <c r="F1254" i="6" s="1"/>
  <c r="E1254" i="6"/>
  <c r="C1258" i="6"/>
  <c r="E1258" i="6" s="1"/>
  <c r="F1258" i="6"/>
  <c r="C1262" i="6"/>
  <c r="E1262" i="6" s="1"/>
  <c r="F1262" i="6"/>
  <c r="C1266" i="6"/>
  <c r="E1266" i="6" s="1"/>
  <c r="F1266" i="6"/>
  <c r="C1270" i="6"/>
  <c r="E1270" i="6" s="1"/>
  <c r="F1270" i="6"/>
  <c r="C1274" i="6"/>
  <c r="E1274" i="6" s="1"/>
  <c r="F1274" i="6"/>
  <c r="C1278" i="6"/>
  <c r="E1278" i="6" s="1"/>
  <c r="F1278" i="6"/>
  <c r="C1282" i="6"/>
  <c r="E1282" i="6" s="1"/>
  <c r="F1282" i="6"/>
  <c r="C1286" i="6"/>
  <c r="E1286" i="6" s="1"/>
  <c r="F1286" i="6"/>
  <c r="C1290" i="6"/>
  <c r="E1290" i="6" s="1"/>
  <c r="F1290" i="6"/>
  <c r="C1294" i="6"/>
  <c r="E1294" i="6" s="1"/>
  <c r="F1294" i="6"/>
  <c r="C1298" i="6"/>
  <c r="E1298" i="6" s="1"/>
  <c r="F1298" i="6"/>
  <c r="C1302" i="6"/>
  <c r="E1302" i="6" s="1"/>
  <c r="F1302" i="6"/>
  <c r="C1306" i="6"/>
  <c r="E1306" i="6" s="1"/>
  <c r="F1306" i="6"/>
  <c r="C1310" i="6"/>
  <c r="E1310" i="6" s="1"/>
  <c r="F1310" i="6"/>
  <c r="C1314" i="6"/>
  <c r="E1314" i="6" s="1"/>
  <c r="F1314" i="6"/>
  <c r="C1318" i="6"/>
  <c r="F1318" i="6" s="1"/>
  <c r="E1318" i="6"/>
  <c r="C1322" i="6"/>
  <c r="F1322" i="6" s="1"/>
  <c r="E1322" i="6"/>
  <c r="C1326" i="6"/>
  <c r="F1326" i="6" s="1"/>
  <c r="E1326" i="6"/>
  <c r="C1330" i="6"/>
  <c r="F1330" i="6" s="1"/>
  <c r="E1330" i="6"/>
  <c r="C1334" i="6"/>
  <c r="F1334" i="6" s="1"/>
  <c r="E1334" i="6"/>
  <c r="C1338" i="6"/>
  <c r="F1338" i="6" s="1"/>
  <c r="E1338" i="6"/>
  <c r="C1342" i="6"/>
  <c r="F1342" i="6" s="1"/>
  <c r="E1342" i="6"/>
  <c r="C1346" i="6"/>
  <c r="F1346" i="6" s="1"/>
  <c r="E1346" i="6"/>
  <c r="C1350" i="6"/>
  <c r="F1350" i="6" s="1"/>
  <c r="E1350" i="6"/>
  <c r="C1354" i="6"/>
  <c r="F1354" i="6" s="1"/>
  <c r="E1354" i="6"/>
  <c r="C1358" i="6"/>
  <c r="E1358" i="6" s="1"/>
  <c r="F1358" i="6"/>
  <c r="C1362" i="6"/>
  <c r="E1362" i="6" s="1"/>
  <c r="F1362" i="6"/>
  <c r="C1366" i="6"/>
  <c r="E1366" i="6" s="1"/>
  <c r="F1366" i="6"/>
  <c r="C1370" i="6"/>
  <c r="E1370" i="6" s="1"/>
  <c r="F1370" i="6"/>
  <c r="C1374" i="6"/>
  <c r="E1374" i="6" s="1"/>
  <c r="F1374" i="6"/>
  <c r="C1378" i="6"/>
  <c r="E1378" i="6" s="1"/>
  <c r="F1378" i="6"/>
  <c r="C1382" i="6"/>
  <c r="E1382" i="6" s="1"/>
  <c r="F1382" i="6"/>
  <c r="C1386" i="6"/>
  <c r="E1386" i="6" s="1"/>
  <c r="F1386" i="6"/>
  <c r="C1390" i="6"/>
  <c r="E1390" i="6" s="1"/>
  <c r="F1390" i="6"/>
  <c r="C1394" i="6"/>
  <c r="E1394" i="6" s="1"/>
  <c r="F1394" i="6"/>
  <c r="C1398" i="6"/>
  <c r="E1398" i="6" s="1"/>
  <c r="F1398" i="6"/>
  <c r="C1402" i="6"/>
  <c r="E1402" i="6" s="1"/>
  <c r="F1402" i="6"/>
  <c r="C1406" i="6"/>
  <c r="E1406" i="6" s="1"/>
  <c r="F1406" i="6"/>
  <c r="C1410" i="6"/>
  <c r="E1410" i="6" s="1"/>
  <c r="F1410" i="6"/>
  <c r="C1414" i="6"/>
  <c r="E1414" i="6" s="1"/>
  <c r="F1414" i="6"/>
  <c r="C1418" i="6"/>
  <c r="F1418" i="6" s="1"/>
  <c r="E1418" i="6"/>
  <c r="C1422" i="6"/>
  <c r="F1422" i="6" s="1"/>
  <c r="E1422" i="6"/>
  <c r="C1426" i="6"/>
  <c r="F1426" i="6" s="1"/>
  <c r="E1426" i="6"/>
  <c r="C1430" i="6"/>
  <c r="F1430" i="6" s="1"/>
  <c r="E1430" i="6"/>
  <c r="C1434" i="6"/>
  <c r="F1434" i="6" s="1"/>
  <c r="E1434" i="6"/>
  <c r="C1438" i="6"/>
  <c r="F1438" i="6" s="1"/>
  <c r="E1438" i="6"/>
  <c r="C1442" i="6"/>
  <c r="F1442" i="6" s="1"/>
  <c r="E1442" i="6"/>
  <c r="C1446" i="6"/>
  <c r="F1446" i="6" s="1"/>
  <c r="E1446" i="6"/>
  <c r="C1450" i="6"/>
  <c r="F1450" i="6" s="1"/>
  <c r="E1450" i="6"/>
  <c r="C1454" i="6"/>
  <c r="F1454" i="6" s="1"/>
  <c r="E1454" i="6"/>
  <c r="C1458" i="6"/>
  <c r="F1458" i="6" s="1"/>
  <c r="E1458" i="6"/>
  <c r="C1462" i="6"/>
  <c r="F1462" i="6" s="1"/>
  <c r="E1462" i="6"/>
  <c r="C1466" i="6"/>
  <c r="F1466" i="6" s="1"/>
  <c r="E1466" i="6"/>
  <c r="C1470" i="6"/>
  <c r="F1470" i="6" s="1"/>
  <c r="E1470" i="6"/>
  <c r="C1474" i="6"/>
  <c r="E1474" i="6" s="1"/>
  <c r="F1474" i="6"/>
  <c r="C1478" i="6"/>
  <c r="E1478" i="6" s="1"/>
  <c r="F1478" i="6"/>
  <c r="C1482" i="6"/>
  <c r="E1482" i="6" s="1"/>
  <c r="F1482" i="6"/>
  <c r="C1486" i="6"/>
  <c r="E1486" i="6" s="1"/>
  <c r="F1486" i="6"/>
  <c r="C1490" i="6"/>
  <c r="E1490" i="6" s="1"/>
  <c r="F1490" i="6"/>
  <c r="C1494" i="6"/>
  <c r="F1494" i="6" s="1"/>
  <c r="E1494" i="6"/>
  <c r="C1498" i="6"/>
  <c r="F1498" i="6" s="1"/>
  <c r="E1498" i="6"/>
  <c r="C1502" i="6"/>
  <c r="F1502" i="6" s="1"/>
  <c r="E1502" i="6"/>
  <c r="C1506" i="6"/>
  <c r="F1506" i="6" s="1"/>
  <c r="E1506" i="6"/>
  <c r="C1510" i="6"/>
  <c r="F1510" i="6" s="1"/>
  <c r="E1510" i="6"/>
  <c r="C1514" i="6"/>
  <c r="E1514" i="6" s="1"/>
  <c r="F1514" i="6"/>
  <c r="C1518" i="6"/>
  <c r="E1518" i="6" s="1"/>
  <c r="F1518" i="6"/>
  <c r="C1522" i="6"/>
  <c r="E1522" i="6" s="1"/>
  <c r="F1522" i="6"/>
  <c r="C1526" i="6"/>
  <c r="E1526" i="6" s="1"/>
  <c r="F1526" i="6"/>
  <c r="C1530" i="6"/>
  <c r="E1530" i="6" s="1"/>
  <c r="F1530" i="6"/>
  <c r="C1534" i="6"/>
  <c r="E1534" i="6" s="1"/>
  <c r="F1534" i="6"/>
  <c r="C1538" i="6"/>
  <c r="E1538" i="6" s="1"/>
  <c r="F1538" i="6"/>
  <c r="C1542" i="6"/>
  <c r="E1542" i="6" s="1"/>
  <c r="F1542" i="6"/>
  <c r="C1546" i="6"/>
  <c r="E1546" i="6" s="1"/>
  <c r="F1546" i="6"/>
  <c r="C1550" i="6"/>
  <c r="E1550" i="6" s="1"/>
  <c r="F1550" i="6"/>
  <c r="C1554" i="6"/>
  <c r="F1554" i="6" s="1"/>
  <c r="E1554" i="6"/>
  <c r="C1558" i="6"/>
  <c r="F1558" i="6" s="1"/>
  <c r="E1558" i="6"/>
  <c r="C1562" i="6"/>
  <c r="F1562" i="6" s="1"/>
  <c r="E1562" i="6"/>
  <c r="C1566" i="6"/>
  <c r="F1566" i="6" s="1"/>
  <c r="E1566" i="6"/>
  <c r="C1570" i="6"/>
  <c r="F1570" i="6" s="1"/>
  <c r="E1570" i="6"/>
  <c r="C1574" i="6"/>
  <c r="F1574" i="6" s="1"/>
  <c r="E1574" i="6"/>
  <c r="C1578" i="6"/>
  <c r="F1578" i="6" s="1"/>
  <c r="E1578" i="6"/>
  <c r="C1582" i="6"/>
  <c r="F1582" i="6" s="1"/>
  <c r="E1582" i="6"/>
  <c r="C1586" i="6"/>
  <c r="F1586" i="6" s="1"/>
  <c r="E1586" i="6"/>
  <c r="C1590" i="6"/>
  <c r="F1590" i="6" s="1"/>
  <c r="E1590" i="6"/>
  <c r="C1594" i="6"/>
  <c r="F1594" i="6" s="1"/>
  <c r="E1594" i="6"/>
  <c r="C1598" i="6"/>
  <c r="F1598" i="6" s="1"/>
  <c r="E1598" i="6"/>
  <c r="C1602" i="6"/>
  <c r="F1602" i="6" s="1"/>
  <c r="E1602" i="6"/>
  <c r="C1606" i="6"/>
  <c r="F1606" i="6" s="1"/>
  <c r="E1606" i="6"/>
  <c r="C1610" i="6"/>
  <c r="F1610" i="6" s="1"/>
  <c r="E1610" i="6"/>
  <c r="C1614" i="6"/>
  <c r="E1614" i="6" s="1"/>
  <c r="F1614" i="6"/>
  <c r="C1618" i="6"/>
  <c r="E1618" i="6" s="1"/>
  <c r="F1618" i="6"/>
  <c r="C1622" i="6"/>
  <c r="E1622" i="6" s="1"/>
  <c r="F1622" i="6"/>
  <c r="C1626" i="6"/>
  <c r="E1626" i="6" s="1"/>
  <c r="F1626" i="6"/>
  <c r="C1630" i="6"/>
  <c r="E1630" i="6" s="1"/>
  <c r="F1630" i="6"/>
  <c r="C1634" i="6"/>
  <c r="E1634" i="6" s="1"/>
  <c r="F1634" i="6"/>
  <c r="C1638" i="6"/>
  <c r="E1638" i="6" s="1"/>
  <c r="F1638" i="6"/>
  <c r="C1642" i="6"/>
  <c r="E1642" i="6" s="1"/>
  <c r="F1642" i="6"/>
  <c r="C1646" i="6"/>
  <c r="E1646" i="6" s="1"/>
  <c r="F1646" i="6"/>
  <c r="C1650" i="6"/>
  <c r="E1650" i="6" s="1"/>
  <c r="F1650" i="6"/>
  <c r="C1654" i="6"/>
  <c r="E1654" i="6" s="1"/>
  <c r="F1654" i="6"/>
  <c r="C1658" i="6"/>
  <c r="E1658" i="6" s="1"/>
  <c r="F1658" i="6"/>
  <c r="C1662" i="6"/>
  <c r="E1662" i="6" s="1"/>
  <c r="F1662" i="6"/>
  <c r="C1666" i="6"/>
  <c r="E1666" i="6" s="1"/>
  <c r="F1666" i="6"/>
  <c r="C1670" i="6"/>
  <c r="E1670" i="6" s="1"/>
  <c r="F1670" i="6"/>
  <c r="C1674" i="6"/>
  <c r="E1674" i="6" s="1"/>
  <c r="F1674" i="6"/>
  <c r="C1678" i="6"/>
  <c r="E1678" i="6" s="1"/>
  <c r="F1678" i="6"/>
  <c r="C1682" i="6"/>
  <c r="E1682" i="6" s="1"/>
  <c r="F1682" i="6"/>
  <c r="C1686" i="6"/>
  <c r="E1686" i="6" s="1"/>
  <c r="F1686" i="6"/>
  <c r="C1690" i="6"/>
  <c r="E1690" i="6" s="1"/>
  <c r="F1690" i="6"/>
  <c r="C1694" i="6"/>
  <c r="F1694" i="6" s="1"/>
  <c r="E1694" i="6"/>
  <c r="C1698" i="6"/>
  <c r="F1698" i="6" s="1"/>
  <c r="E1698" i="6"/>
  <c r="C1702" i="6"/>
  <c r="F1702" i="6" s="1"/>
  <c r="E1702" i="6"/>
  <c r="C1706" i="6"/>
  <c r="F1706" i="6" s="1"/>
  <c r="E1706" i="6"/>
  <c r="C1710" i="6"/>
  <c r="F1710" i="6" s="1"/>
  <c r="E1710" i="6"/>
  <c r="C1714" i="6"/>
  <c r="F1714" i="6" s="1"/>
  <c r="E1714" i="6"/>
  <c r="C1718" i="6"/>
  <c r="F1718" i="6" s="1"/>
  <c r="E1718" i="6"/>
  <c r="C1722" i="6"/>
  <c r="F1722" i="6" s="1"/>
  <c r="E1722" i="6"/>
  <c r="C1726" i="6"/>
  <c r="F1726" i="6" s="1"/>
  <c r="E1726" i="6"/>
  <c r="C1730" i="6"/>
  <c r="F1730" i="6" s="1"/>
  <c r="E1730" i="6"/>
  <c r="C1734" i="6"/>
  <c r="F1734" i="6" s="1"/>
  <c r="E1734" i="6"/>
  <c r="C1738" i="6"/>
  <c r="F1738" i="6" s="1"/>
  <c r="E1738" i="6"/>
  <c r="C1742" i="6"/>
  <c r="F1742" i="6" s="1"/>
  <c r="E1742" i="6"/>
  <c r="C1746" i="6"/>
  <c r="F1746" i="6" s="1"/>
  <c r="E1746" i="6"/>
  <c r="C1750" i="6"/>
  <c r="F1750" i="6" s="1"/>
  <c r="E1750" i="6"/>
  <c r="C1754" i="6"/>
  <c r="E1754" i="6" s="1"/>
  <c r="F1754" i="6"/>
  <c r="C1758" i="6"/>
  <c r="E1758" i="6" s="1"/>
  <c r="F1758" i="6"/>
  <c r="C1762" i="6"/>
  <c r="E1762" i="6" s="1"/>
  <c r="F1762" i="6"/>
  <c r="C1766" i="6"/>
  <c r="E1766" i="6" s="1"/>
  <c r="F1766" i="6"/>
  <c r="C1770" i="6"/>
  <c r="E1770" i="6" s="1"/>
  <c r="F1770" i="6"/>
  <c r="C1774" i="6"/>
  <c r="E1774" i="6" s="1"/>
  <c r="F1774" i="6"/>
  <c r="C1778" i="6"/>
  <c r="F1778" i="6" s="1"/>
  <c r="E1778" i="6"/>
  <c r="C1782" i="6"/>
  <c r="F1782" i="6" s="1"/>
  <c r="E1782" i="6"/>
  <c r="C1786" i="6"/>
  <c r="F1786" i="6" s="1"/>
  <c r="E1786" i="6"/>
  <c r="C1790" i="6"/>
  <c r="F1790" i="6" s="1"/>
  <c r="E1790" i="6"/>
  <c r="C1794" i="6"/>
  <c r="F1794" i="6" s="1"/>
  <c r="E1794" i="6"/>
  <c r="C1798" i="6"/>
  <c r="F1798" i="6" s="1"/>
  <c r="E1798" i="6"/>
  <c r="C1802" i="6"/>
  <c r="F1802" i="6" s="1"/>
  <c r="E1802" i="6"/>
  <c r="C1806" i="6"/>
  <c r="F1806" i="6" s="1"/>
  <c r="E1806" i="6"/>
  <c r="C1810" i="6"/>
  <c r="F1810" i="6" s="1"/>
  <c r="E1810" i="6"/>
  <c r="C1814" i="6"/>
  <c r="F1814" i="6" s="1"/>
  <c r="E1814" i="6"/>
  <c r="C1818" i="6"/>
  <c r="F1818" i="6" s="1"/>
  <c r="E1818" i="6"/>
  <c r="C1822" i="6"/>
  <c r="F1822" i="6" s="1"/>
  <c r="E1822" i="6"/>
  <c r="C1826" i="6"/>
  <c r="F1826" i="6" s="1"/>
  <c r="E1826" i="6"/>
  <c r="C1830" i="6"/>
  <c r="F1830" i="6" s="1"/>
  <c r="E1830" i="6"/>
  <c r="C1834" i="6"/>
  <c r="E1834" i="6" s="1"/>
  <c r="F1834" i="6"/>
  <c r="C1838" i="6"/>
  <c r="E1838" i="6" s="1"/>
  <c r="F1838" i="6"/>
  <c r="C1842" i="6"/>
  <c r="E1842" i="6" s="1"/>
  <c r="F1842" i="6"/>
  <c r="C1846" i="6"/>
  <c r="E1846" i="6" s="1"/>
  <c r="F1846" i="6"/>
  <c r="C1850" i="6"/>
  <c r="E1850" i="6" s="1"/>
  <c r="F1850" i="6"/>
  <c r="C1854" i="6"/>
  <c r="E1854" i="6" s="1"/>
  <c r="F1854" i="6"/>
  <c r="C1858" i="6"/>
  <c r="E1858" i="6" s="1"/>
  <c r="F1858" i="6"/>
  <c r="C1862" i="6"/>
  <c r="E1862" i="6" s="1"/>
  <c r="F1862" i="6"/>
  <c r="C1866" i="6"/>
  <c r="E1866" i="6" s="1"/>
  <c r="F1866" i="6"/>
  <c r="C1870" i="6"/>
  <c r="E1870" i="6" s="1"/>
  <c r="F1870" i="6"/>
  <c r="C1874" i="6"/>
  <c r="F1874" i="6" s="1"/>
  <c r="E1874" i="6"/>
  <c r="C1878" i="6"/>
  <c r="F1878" i="6" s="1"/>
  <c r="E1878" i="6"/>
  <c r="C1882" i="6"/>
  <c r="F1882" i="6" s="1"/>
  <c r="E1882" i="6"/>
  <c r="C1886" i="6"/>
  <c r="F1886" i="6" s="1"/>
  <c r="E1886" i="6"/>
  <c r="C1890" i="6"/>
  <c r="F1890" i="6" s="1"/>
  <c r="E1890" i="6"/>
  <c r="C1894" i="6"/>
  <c r="E1894" i="6" s="1"/>
  <c r="F1894" i="6"/>
  <c r="C1898" i="6"/>
  <c r="E1898" i="6" s="1"/>
  <c r="F1898" i="6"/>
  <c r="C1902" i="6"/>
  <c r="E1902" i="6" s="1"/>
  <c r="F1902" i="6"/>
  <c r="C1906" i="6"/>
  <c r="E1906" i="6" s="1"/>
  <c r="F1906" i="6"/>
  <c r="C1910" i="6"/>
  <c r="E1910" i="6" s="1"/>
  <c r="F1910" i="6"/>
  <c r="C1914" i="6"/>
  <c r="F1914" i="6" s="1"/>
  <c r="E1914" i="6"/>
  <c r="C1918" i="6"/>
  <c r="F1918" i="6" s="1"/>
  <c r="E1918" i="6"/>
  <c r="C1922" i="6"/>
  <c r="F1922" i="6" s="1"/>
  <c r="E1922" i="6"/>
  <c r="C1926" i="6"/>
  <c r="F1926" i="6" s="1"/>
  <c r="E1926" i="6"/>
  <c r="C1930" i="6"/>
  <c r="F1930" i="6" s="1"/>
  <c r="E1930" i="6"/>
  <c r="C1934" i="6"/>
  <c r="E1934" i="6" s="1"/>
  <c r="F1934" i="6"/>
  <c r="C1938" i="6"/>
  <c r="E1938" i="6" s="1"/>
  <c r="F1938" i="6"/>
  <c r="C1942" i="6"/>
  <c r="E1942" i="6" s="1"/>
  <c r="F1942" i="6"/>
  <c r="C1946" i="6"/>
  <c r="E1946" i="6" s="1"/>
  <c r="F1946" i="6"/>
  <c r="C1950" i="6"/>
  <c r="E1950" i="6" s="1"/>
  <c r="F1950" i="6"/>
  <c r="C1954" i="6"/>
  <c r="E1954" i="6" s="1"/>
  <c r="F1954" i="6"/>
  <c r="C1958" i="6"/>
  <c r="E1958" i="6" s="1"/>
  <c r="F1958" i="6"/>
  <c r="C1962" i="6"/>
  <c r="E1962" i="6" s="1"/>
  <c r="F1962" i="6"/>
  <c r="C1966" i="6"/>
  <c r="E1966" i="6" s="1"/>
  <c r="F1966" i="6"/>
  <c r="C1970" i="6"/>
  <c r="E1970" i="6" s="1"/>
  <c r="F1970" i="6"/>
  <c r="C1974" i="6"/>
  <c r="E1974" i="6" s="1"/>
  <c r="F1974" i="6"/>
  <c r="C1978" i="6"/>
  <c r="E1978" i="6" s="1"/>
  <c r="F1978" i="6"/>
  <c r="C1982" i="6"/>
  <c r="E1982" i="6" s="1"/>
  <c r="F1982" i="6"/>
  <c r="C1986" i="6"/>
  <c r="E1986" i="6" s="1"/>
  <c r="F1986" i="6"/>
  <c r="C1990" i="6"/>
  <c r="E1990" i="6" s="1"/>
  <c r="F1990" i="6"/>
  <c r="C1994" i="6"/>
  <c r="F1994" i="6" s="1"/>
  <c r="E1994" i="6"/>
  <c r="C1998" i="6"/>
  <c r="E1998" i="6"/>
  <c r="F1998" i="6"/>
  <c r="C2002" i="6"/>
  <c r="F2002" i="6" s="1"/>
  <c r="E2002" i="6"/>
  <c r="C2006" i="6"/>
  <c r="F2006" i="6" s="1"/>
  <c r="E2006" i="6"/>
  <c r="C2010" i="6"/>
  <c r="F2010" i="6" s="1"/>
  <c r="E2010" i="6"/>
  <c r="C2014" i="6"/>
  <c r="E2014" i="6" s="1"/>
  <c r="F2014" i="6"/>
  <c r="C2018" i="6"/>
  <c r="E2018" i="6" s="1"/>
  <c r="F2018" i="6"/>
  <c r="C2022" i="6"/>
  <c r="E2022" i="6" s="1"/>
  <c r="F2022" i="6"/>
  <c r="C2026" i="6"/>
  <c r="E2026" i="6" s="1"/>
  <c r="F2026" i="6"/>
  <c r="C2030" i="6"/>
  <c r="E2030" i="6" s="1"/>
  <c r="F2030" i="6"/>
  <c r="C2034" i="6"/>
  <c r="E2034" i="6" s="1"/>
  <c r="F2034" i="6"/>
  <c r="C2038" i="6"/>
  <c r="E2038" i="6" s="1"/>
  <c r="F2038" i="6"/>
  <c r="C2042" i="6"/>
  <c r="E2042" i="6" s="1"/>
  <c r="F2042" i="6"/>
  <c r="C2046" i="6"/>
  <c r="E2046" i="6" s="1"/>
  <c r="F2046" i="6"/>
  <c r="C2050" i="6"/>
  <c r="E2050" i="6" s="1"/>
  <c r="F2050" i="6"/>
  <c r="C2054" i="6"/>
  <c r="E2054" i="6" s="1"/>
  <c r="F2054" i="6"/>
  <c r="C2058" i="6"/>
  <c r="E2058" i="6" s="1"/>
  <c r="F2058" i="6"/>
  <c r="C2062" i="6"/>
  <c r="E2062" i="6" s="1"/>
  <c r="F2062" i="6"/>
  <c r="C2066" i="6"/>
  <c r="E2066" i="6" s="1"/>
  <c r="F2066" i="6"/>
  <c r="C2070" i="6"/>
  <c r="E2070" i="6" s="1"/>
  <c r="F2070" i="6"/>
  <c r="C2074" i="6"/>
  <c r="E2074" i="6" s="1"/>
  <c r="F2074" i="6"/>
  <c r="C2078" i="6"/>
  <c r="E2078" i="6" s="1"/>
  <c r="F2078" i="6"/>
  <c r="C2082" i="6"/>
  <c r="E2082" i="6" s="1"/>
  <c r="F2082" i="6"/>
  <c r="C2086" i="6"/>
  <c r="E2086" i="6" s="1"/>
  <c r="F2086" i="6"/>
  <c r="C2090" i="6"/>
  <c r="E2090" i="6" s="1"/>
  <c r="F2090" i="6"/>
  <c r="C2094" i="6"/>
  <c r="E2094" i="6" s="1"/>
  <c r="F2094" i="6"/>
  <c r="C2098" i="6"/>
  <c r="E2098" i="6" s="1"/>
  <c r="F2098" i="6"/>
  <c r="C2102" i="6"/>
  <c r="E2102" i="6" s="1"/>
  <c r="F2102" i="6"/>
  <c r="C2106" i="6"/>
  <c r="E2106" i="6" s="1"/>
  <c r="F2106" i="6"/>
  <c r="C2110" i="6"/>
  <c r="E2110" i="6" s="1"/>
  <c r="F2110" i="6"/>
  <c r="C2114" i="6"/>
  <c r="E2114" i="6" s="1"/>
  <c r="F2114" i="6"/>
  <c r="C2118" i="6"/>
  <c r="E2118" i="6" s="1"/>
  <c r="F2118" i="6"/>
  <c r="C2122" i="6"/>
  <c r="E2122" i="6" s="1"/>
  <c r="F2122" i="6"/>
  <c r="C2126" i="6"/>
  <c r="E2126" i="6" s="1"/>
  <c r="F2126" i="6"/>
  <c r="C2130" i="6"/>
  <c r="E2130" i="6" s="1"/>
  <c r="F2130" i="6"/>
  <c r="C2134" i="6"/>
  <c r="F2134" i="6" s="1"/>
  <c r="E2134" i="6"/>
  <c r="C2138" i="6"/>
  <c r="F2138" i="6" s="1"/>
  <c r="E2138" i="6"/>
  <c r="C2142" i="6"/>
  <c r="F2142" i="6" s="1"/>
  <c r="E2142" i="6"/>
  <c r="C2146" i="6"/>
  <c r="F2146" i="6" s="1"/>
  <c r="E2146" i="6"/>
  <c r="C2150" i="6"/>
  <c r="F2150" i="6" s="1"/>
  <c r="E2150" i="6"/>
  <c r="C2154" i="6"/>
  <c r="F2154" i="6" s="1"/>
  <c r="E2154" i="6"/>
  <c r="C2158" i="6"/>
  <c r="F2158" i="6" s="1"/>
  <c r="E2158" i="6"/>
  <c r="C2162" i="6"/>
  <c r="F2162" i="6" s="1"/>
  <c r="E2162" i="6"/>
  <c r="C2166" i="6"/>
  <c r="F2166" i="6" s="1"/>
  <c r="E2166" i="6"/>
  <c r="C2170" i="6"/>
  <c r="F2170" i="6" s="1"/>
  <c r="E2170" i="6"/>
  <c r="C2174" i="6"/>
  <c r="E2174" i="6" s="1"/>
  <c r="F2174" i="6"/>
  <c r="C2178" i="6"/>
  <c r="E2178" i="6" s="1"/>
  <c r="F2178" i="6"/>
  <c r="C2182" i="6"/>
  <c r="E2182" i="6" s="1"/>
  <c r="F2182" i="6"/>
  <c r="C2186" i="6"/>
  <c r="E2186" i="6" s="1"/>
  <c r="F2186" i="6"/>
  <c r="C2190" i="6"/>
  <c r="E2190" i="6"/>
  <c r="F2190" i="6"/>
  <c r="C2194" i="6"/>
  <c r="E2194" i="6" s="1"/>
  <c r="F2194" i="6"/>
  <c r="C2198" i="6"/>
  <c r="E2198" i="6" s="1"/>
  <c r="F2198" i="6"/>
  <c r="C2202" i="6"/>
  <c r="E2202" i="6" s="1"/>
  <c r="F2202" i="6"/>
  <c r="C2206" i="6"/>
  <c r="E2206" i="6" s="1"/>
  <c r="F2206" i="6"/>
  <c r="C2210" i="6"/>
  <c r="E2210" i="6" s="1"/>
  <c r="F2210" i="6"/>
  <c r="C2214" i="6"/>
  <c r="E2214" i="6" s="1"/>
  <c r="F2214" i="6"/>
  <c r="C2218" i="6"/>
  <c r="E2218" i="6" s="1"/>
  <c r="F2218" i="6"/>
  <c r="C2222" i="6"/>
  <c r="E2222" i="6" s="1"/>
  <c r="F2222" i="6"/>
  <c r="C2226" i="6"/>
  <c r="E2226" i="6" s="1"/>
  <c r="F2226" i="6"/>
  <c r="C2230" i="6"/>
  <c r="E2230" i="6" s="1"/>
  <c r="F2230" i="6"/>
  <c r="C2234" i="6"/>
  <c r="E2234" i="6" s="1"/>
  <c r="F2234" i="6"/>
  <c r="C2238" i="6"/>
  <c r="E2238" i="6" s="1"/>
  <c r="F2238" i="6"/>
  <c r="C2242" i="6"/>
  <c r="E2242" i="6" s="1"/>
  <c r="F2242" i="6"/>
  <c r="C2246" i="6"/>
  <c r="E2246" i="6" s="1"/>
  <c r="F2246" i="6"/>
  <c r="C2250" i="6"/>
  <c r="E2250" i="6" s="1"/>
  <c r="F2250" i="6"/>
  <c r="C2254" i="6"/>
  <c r="E2254" i="6" s="1"/>
  <c r="F2254" i="6"/>
  <c r="C2258" i="6"/>
  <c r="E2258" i="6" s="1"/>
  <c r="F2258" i="6"/>
  <c r="C2262" i="6"/>
  <c r="E2262" i="6" s="1"/>
  <c r="F2262" i="6"/>
  <c r="C2266" i="6"/>
  <c r="E2266" i="6"/>
  <c r="F2266" i="6"/>
  <c r="C2270" i="6"/>
  <c r="E2270" i="6" s="1"/>
  <c r="F2270" i="6"/>
  <c r="C2274" i="6"/>
  <c r="E2274" i="6" s="1"/>
  <c r="F2274" i="6"/>
  <c r="C2278" i="6"/>
  <c r="E2278" i="6" s="1"/>
  <c r="F2278" i="6"/>
  <c r="C2282" i="6"/>
  <c r="E2282" i="6" s="1"/>
  <c r="F2282" i="6"/>
  <c r="C2286" i="6"/>
  <c r="E2286" i="6" s="1"/>
  <c r="F2286" i="6"/>
  <c r="C2290" i="6"/>
  <c r="E2290" i="6" s="1"/>
  <c r="F2290" i="6"/>
  <c r="C2294" i="6"/>
  <c r="E2294" i="6" s="1"/>
  <c r="F2294" i="6"/>
  <c r="C2298" i="6"/>
  <c r="E2298" i="6" s="1"/>
  <c r="F2298" i="6"/>
  <c r="C2302" i="6"/>
  <c r="E2302" i="6" s="1"/>
  <c r="F2302" i="6"/>
  <c r="C2306" i="6"/>
  <c r="E2306" i="6" s="1"/>
  <c r="F2306" i="6"/>
  <c r="C2310" i="6"/>
  <c r="E2310" i="6" s="1"/>
  <c r="F2310" i="6"/>
  <c r="C2314" i="6"/>
  <c r="E2314" i="6" s="1"/>
  <c r="F2314" i="6"/>
  <c r="C2318" i="6"/>
  <c r="E2318" i="6" s="1"/>
  <c r="F2318" i="6"/>
  <c r="C2322" i="6"/>
  <c r="E2322" i="6" s="1"/>
  <c r="F2322" i="6"/>
  <c r="C2326" i="6"/>
  <c r="E2326" i="6" s="1"/>
  <c r="F2326" i="6"/>
  <c r="C2330" i="6"/>
  <c r="E2330" i="6" s="1"/>
  <c r="F2330" i="6"/>
  <c r="C2334" i="6"/>
  <c r="F2334" i="6" s="1"/>
  <c r="E2334" i="6"/>
  <c r="C2338" i="6"/>
  <c r="E2338" i="6" s="1"/>
  <c r="F2338" i="6"/>
  <c r="C2342" i="6"/>
  <c r="E2342" i="6" s="1"/>
  <c r="F2342" i="6"/>
  <c r="C2346" i="6"/>
  <c r="E2346" i="6" s="1"/>
  <c r="F2346" i="6"/>
  <c r="C2350" i="6"/>
  <c r="E2350" i="6" s="1"/>
  <c r="F2350" i="6"/>
  <c r="C2354" i="6"/>
  <c r="F2354" i="6" s="1"/>
  <c r="E2354" i="6"/>
  <c r="C2358" i="6"/>
  <c r="E2358" i="6"/>
  <c r="F2358" i="6"/>
  <c r="C2362" i="6"/>
  <c r="F2362" i="6" s="1"/>
  <c r="E2362" i="6"/>
  <c r="C2366" i="6"/>
  <c r="F2366" i="6" s="1"/>
  <c r="E2366" i="6"/>
  <c r="C2370" i="6"/>
  <c r="F2370" i="6" s="1"/>
  <c r="E2370" i="6"/>
  <c r="C2374" i="6"/>
  <c r="F2374" i="6" s="1"/>
  <c r="E2374" i="6"/>
  <c r="C2378" i="6"/>
  <c r="F2378" i="6" s="1"/>
  <c r="E2378" i="6"/>
  <c r="C2382" i="6"/>
  <c r="F2382" i="6" s="1"/>
  <c r="E2382" i="6"/>
  <c r="C2386" i="6"/>
  <c r="F2386" i="6" s="1"/>
  <c r="E2386" i="6"/>
  <c r="C2390" i="6"/>
  <c r="F2390" i="6" s="1"/>
  <c r="E2390" i="6"/>
  <c r="C2394" i="6"/>
  <c r="F2394" i="6" s="1"/>
  <c r="E2394" i="6"/>
  <c r="C2398" i="6"/>
  <c r="F2398" i="6" s="1"/>
  <c r="E2398" i="6"/>
  <c r="C2402" i="6"/>
  <c r="F2402" i="6" s="1"/>
  <c r="E2402" i="6"/>
  <c r="C2406" i="6"/>
  <c r="F2406" i="6" s="1"/>
  <c r="E2406" i="6"/>
  <c r="C2410" i="6"/>
  <c r="F2410" i="6" s="1"/>
  <c r="E2410" i="6"/>
  <c r="C2414" i="6"/>
  <c r="F2414" i="6" s="1"/>
  <c r="E2414" i="6"/>
  <c r="C2418" i="6"/>
  <c r="F2418" i="6" s="1"/>
  <c r="E2418" i="6"/>
  <c r="C2422" i="6"/>
  <c r="F2422" i="6" s="1"/>
  <c r="E2422" i="6"/>
  <c r="C2426" i="6"/>
  <c r="F2426" i="6" s="1"/>
  <c r="E2426" i="6"/>
  <c r="C2430" i="6"/>
  <c r="F2430" i="6" s="1"/>
  <c r="E2430" i="6"/>
  <c r="C2434" i="6"/>
  <c r="F2434" i="6" s="1"/>
  <c r="E2434" i="6"/>
  <c r="C2438" i="6"/>
  <c r="F2438" i="6" s="1"/>
  <c r="E2438" i="6"/>
  <c r="C2442" i="6"/>
  <c r="F2442" i="6" s="1"/>
  <c r="E2442" i="6"/>
  <c r="C2446" i="6"/>
  <c r="F2446" i="6" s="1"/>
  <c r="E2446" i="6"/>
  <c r="C2450" i="6"/>
  <c r="F2450" i="6" s="1"/>
  <c r="E2450" i="6"/>
  <c r="C2454" i="6"/>
  <c r="E2454" i="6" s="1"/>
  <c r="F2454" i="6"/>
  <c r="C2458" i="6"/>
  <c r="E2458" i="6" s="1"/>
  <c r="F2458" i="6"/>
  <c r="C2462" i="6"/>
  <c r="E2462" i="6" s="1"/>
  <c r="F2462" i="6"/>
  <c r="C2466" i="6"/>
  <c r="E2466" i="6" s="1"/>
  <c r="F2466" i="6"/>
  <c r="C2470" i="6"/>
  <c r="E2470" i="6" s="1"/>
  <c r="F2470" i="6"/>
  <c r="C2474" i="6"/>
  <c r="E2474" i="6" s="1"/>
  <c r="F2474" i="6"/>
  <c r="C2478" i="6"/>
  <c r="E2478" i="6" s="1"/>
  <c r="F2478" i="6"/>
  <c r="C2482" i="6"/>
  <c r="E2482" i="6" s="1"/>
  <c r="F2482" i="6"/>
  <c r="C2486" i="6"/>
  <c r="E2486" i="6" s="1"/>
  <c r="F2486" i="6"/>
  <c r="C2490" i="6"/>
  <c r="E2490" i="6" s="1"/>
  <c r="F2490" i="6"/>
  <c r="C2494" i="6"/>
  <c r="E2494" i="6" s="1"/>
  <c r="F2494" i="6"/>
  <c r="C2498" i="6"/>
  <c r="E2498" i="6" s="1"/>
  <c r="F2498" i="6"/>
  <c r="C2502" i="6"/>
  <c r="E2502" i="6" s="1"/>
  <c r="F2502" i="6"/>
  <c r="C2506" i="6"/>
  <c r="E2506" i="6" s="1"/>
  <c r="F2506" i="6"/>
  <c r="C2510" i="6"/>
  <c r="E2510" i="6" s="1"/>
  <c r="F2510" i="6"/>
  <c r="C2514" i="6"/>
  <c r="F2514" i="6" s="1"/>
  <c r="E2514" i="6"/>
  <c r="C2518" i="6"/>
  <c r="F2518" i="6" s="1"/>
  <c r="E2518" i="6"/>
  <c r="C2522" i="6"/>
  <c r="F2522" i="6" s="1"/>
  <c r="E2522" i="6"/>
  <c r="C2526" i="6"/>
  <c r="F2526" i="6" s="1"/>
  <c r="E2526" i="6"/>
  <c r="C2530" i="6"/>
  <c r="F2530" i="6" s="1"/>
  <c r="E2530" i="6"/>
  <c r="C2534" i="6"/>
  <c r="E2534" i="6" s="1"/>
  <c r="F2534" i="6"/>
  <c r="C2538" i="6"/>
  <c r="E2538" i="6" s="1"/>
  <c r="F2538" i="6"/>
  <c r="C2542" i="6"/>
  <c r="E2542" i="6" s="1"/>
  <c r="F2542" i="6"/>
  <c r="C2546" i="6"/>
  <c r="E2546" i="6" s="1"/>
  <c r="F2546" i="6"/>
  <c r="C2550" i="6"/>
  <c r="E2550" i="6" s="1"/>
  <c r="F2550" i="6"/>
  <c r="C2554" i="6"/>
  <c r="E2554" i="6" s="1"/>
  <c r="F2554" i="6"/>
  <c r="C2558" i="6"/>
  <c r="E2558" i="6" s="1"/>
  <c r="F2558" i="6"/>
  <c r="C2562" i="6"/>
  <c r="E2562" i="6" s="1"/>
  <c r="F2562" i="6"/>
  <c r="C2566" i="6"/>
  <c r="E2566" i="6" s="1"/>
  <c r="F2566" i="6"/>
  <c r="C2570" i="6"/>
  <c r="E2570" i="6" s="1"/>
  <c r="F2570" i="6"/>
  <c r="C2574" i="6"/>
  <c r="F2574" i="6" s="1"/>
  <c r="E2574" i="6"/>
  <c r="C2578" i="6"/>
  <c r="F2578" i="6" s="1"/>
  <c r="E2578" i="6"/>
  <c r="C2582" i="6"/>
  <c r="F2582" i="6" s="1"/>
  <c r="E2582" i="6"/>
  <c r="C2586" i="6"/>
  <c r="F2586" i="6" s="1"/>
  <c r="E2586" i="6"/>
  <c r="C2590" i="6"/>
  <c r="F2590" i="6" s="1"/>
  <c r="E2590" i="6"/>
  <c r="C2594" i="6"/>
  <c r="F2594" i="6" s="1"/>
  <c r="E2594" i="6"/>
  <c r="C2598" i="6"/>
  <c r="F2598" i="6" s="1"/>
  <c r="E2598" i="6"/>
  <c r="C2602" i="6"/>
  <c r="F2602" i="6" s="1"/>
  <c r="E2602" i="6"/>
  <c r="C2606" i="6"/>
  <c r="F2606" i="6" s="1"/>
  <c r="E2606" i="6"/>
  <c r="C2610" i="6"/>
  <c r="F2610" i="6" s="1"/>
  <c r="E2610" i="6"/>
  <c r="C2614" i="6"/>
  <c r="E2614" i="6" s="1"/>
  <c r="F2614" i="6"/>
  <c r="C2618" i="6"/>
  <c r="E2618" i="6" s="1"/>
  <c r="F2618" i="6"/>
  <c r="C2622" i="6"/>
  <c r="E2622" i="6" s="1"/>
  <c r="F2622" i="6"/>
  <c r="C2626" i="6"/>
  <c r="E2626" i="6" s="1"/>
  <c r="F2626" i="6"/>
  <c r="C2630" i="6"/>
  <c r="E2630" i="6" s="1"/>
  <c r="F2630" i="6"/>
  <c r="C2634" i="6"/>
  <c r="E2634" i="6" s="1"/>
  <c r="F2634" i="6"/>
  <c r="C2638" i="6"/>
  <c r="E2638" i="6" s="1"/>
  <c r="F2638" i="6"/>
  <c r="C2642" i="6"/>
  <c r="E2642" i="6" s="1"/>
  <c r="F2642" i="6"/>
  <c r="C2646" i="6"/>
  <c r="E2646" i="6" s="1"/>
  <c r="F2646" i="6"/>
  <c r="C2650" i="6"/>
  <c r="E2650" i="6" s="1"/>
  <c r="F2650" i="6"/>
  <c r="C2654" i="6"/>
  <c r="F2654" i="6" s="1"/>
  <c r="E2654" i="6"/>
  <c r="C2658" i="6"/>
  <c r="F2658" i="6" s="1"/>
  <c r="E2658" i="6"/>
  <c r="C2662" i="6"/>
  <c r="F2662" i="6" s="1"/>
  <c r="E2662" i="6"/>
  <c r="C2666" i="6"/>
  <c r="F2666" i="6" s="1"/>
  <c r="E2666" i="6"/>
  <c r="C2670" i="6"/>
  <c r="F2670" i="6" s="1"/>
  <c r="E2670" i="6"/>
  <c r="C2674" i="6"/>
  <c r="E2674" i="6" s="1"/>
  <c r="F2674" i="6"/>
  <c r="C2678" i="6"/>
  <c r="E2678" i="6" s="1"/>
  <c r="F2678" i="6"/>
  <c r="C2682" i="6"/>
  <c r="F2682" i="6" s="1"/>
  <c r="E2682" i="6"/>
  <c r="C2686" i="6"/>
  <c r="F2686" i="6" s="1"/>
  <c r="E2686" i="6"/>
  <c r="C2690" i="6"/>
  <c r="F2690" i="6" s="1"/>
  <c r="E2690" i="6"/>
  <c r="C2694" i="6"/>
  <c r="F2694" i="6" s="1"/>
  <c r="E2694" i="6"/>
  <c r="C2698" i="6"/>
  <c r="F2698" i="6" s="1"/>
  <c r="E2698" i="6"/>
  <c r="C2702" i="6"/>
  <c r="F2702" i="6" s="1"/>
  <c r="E2702" i="6"/>
  <c r="C2706" i="6"/>
  <c r="F2706" i="6" s="1"/>
  <c r="E2706" i="6"/>
  <c r="C2710" i="6"/>
  <c r="F2710" i="6" s="1"/>
  <c r="E2710" i="6"/>
  <c r="C2714" i="6"/>
  <c r="F2714" i="6" s="1"/>
  <c r="E2714" i="6"/>
  <c r="C2718" i="6"/>
  <c r="E2718" i="6" s="1"/>
  <c r="F2718" i="6"/>
  <c r="C2722" i="6"/>
  <c r="E2722" i="6" s="1"/>
  <c r="F2722" i="6"/>
  <c r="C2726" i="6"/>
  <c r="E2726" i="6" s="1"/>
  <c r="F2726" i="6"/>
  <c r="C2730" i="6"/>
  <c r="E2730" i="6" s="1"/>
  <c r="F2730" i="6"/>
  <c r="C2734" i="6"/>
  <c r="E2734" i="6" s="1"/>
  <c r="F2734" i="6"/>
  <c r="C2738" i="6"/>
  <c r="E2738" i="6" s="1"/>
  <c r="F2738" i="6"/>
  <c r="C2742" i="6"/>
  <c r="E2742" i="6" s="1"/>
  <c r="F2742" i="6"/>
  <c r="C2746" i="6"/>
  <c r="E2746" i="6" s="1"/>
  <c r="F2746" i="6"/>
  <c r="C2750" i="6"/>
  <c r="E2750" i="6" s="1"/>
  <c r="F2750" i="6"/>
  <c r="C2754" i="6"/>
  <c r="F2754" i="6" s="1"/>
  <c r="E2754" i="6"/>
  <c r="C2758" i="6"/>
  <c r="F2758" i="6" s="1"/>
  <c r="E2758" i="6"/>
  <c r="C2762" i="6"/>
  <c r="F2762" i="6" s="1"/>
  <c r="E2762" i="6"/>
  <c r="C2766" i="6"/>
  <c r="F2766" i="6" s="1"/>
  <c r="E2766" i="6"/>
  <c r="C2770" i="6"/>
  <c r="F2770" i="6" s="1"/>
  <c r="E2770" i="6"/>
  <c r="C2774" i="6"/>
  <c r="F2774" i="6" s="1"/>
  <c r="E2774" i="6"/>
  <c r="C2778" i="6"/>
  <c r="F2778" i="6" s="1"/>
  <c r="E2778" i="6"/>
  <c r="C2782" i="6"/>
  <c r="F2782" i="6" s="1"/>
  <c r="E2782" i="6"/>
  <c r="C2786" i="6"/>
  <c r="F2786" i="6" s="1"/>
  <c r="E2786" i="6"/>
  <c r="C2790" i="6"/>
  <c r="F2790" i="6" s="1"/>
  <c r="E2790" i="6"/>
  <c r="C2794" i="6"/>
  <c r="E2794" i="6" s="1"/>
  <c r="F2794" i="6"/>
  <c r="C2798" i="6"/>
  <c r="E2798" i="6" s="1"/>
  <c r="F2798" i="6"/>
  <c r="C2802" i="6"/>
  <c r="E2802" i="6" s="1"/>
  <c r="F2802" i="6"/>
  <c r="C2806" i="6"/>
  <c r="E2806" i="6" s="1"/>
  <c r="F2806" i="6"/>
  <c r="C2810" i="6"/>
  <c r="E2810" i="6" s="1"/>
  <c r="F2810" i="6"/>
  <c r="C2814" i="6"/>
  <c r="E2814" i="6" s="1"/>
  <c r="F2814" i="6"/>
  <c r="C2818" i="6"/>
  <c r="E2818" i="6" s="1"/>
  <c r="F2818" i="6"/>
  <c r="C2822" i="6"/>
  <c r="E2822" i="6" s="1"/>
  <c r="F2822" i="6"/>
  <c r="C2826" i="6"/>
  <c r="E2826" i="6" s="1"/>
  <c r="F2826" i="6"/>
  <c r="C2830" i="6"/>
  <c r="E2830" i="6" s="1"/>
  <c r="F2830" i="6"/>
  <c r="C2834" i="6"/>
  <c r="E2834" i="6" s="1"/>
  <c r="F2834" i="6"/>
  <c r="C2838" i="6"/>
  <c r="E2838" i="6" s="1"/>
  <c r="F2838" i="6"/>
  <c r="C2842" i="6"/>
  <c r="E2842" i="6" s="1"/>
  <c r="F2842" i="6"/>
  <c r="C2846" i="6"/>
  <c r="E2846" i="6" s="1"/>
  <c r="F2846" i="6"/>
  <c r="C2850" i="6"/>
  <c r="E2850" i="6" s="1"/>
  <c r="F2850" i="6"/>
  <c r="C2854" i="6"/>
  <c r="F2854" i="6" s="1"/>
  <c r="E2854" i="6"/>
  <c r="C2858" i="6"/>
  <c r="F2858" i="6" s="1"/>
  <c r="E2858" i="6"/>
  <c r="C2862" i="6"/>
  <c r="F2862" i="6" s="1"/>
  <c r="E2862" i="6"/>
  <c r="C2866" i="6"/>
  <c r="F2866" i="6" s="1"/>
  <c r="E2866" i="6"/>
  <c r="C2870" i="6"/>
  <c r="F2870" i="6" s="1"/>
  <c r="E2870" i="6"/>
  <c r="C2874" i="6"/>
  <c r="F2874" i="6" s="1"/>
  <c r="E2874" i="6"/>
  <c r="C2878" i="6"/>
  <c r="F2878" i="6" s="1"/>
  <c r="E2878" i="6"/>
  <c r="C2882" i="6"/>
  <c r="F2882" i="6" s="1"/>
  <c r="E2882" i="6"/>
  <c r="C2886" i="6"/>
  <c r="F2886" i="6" s="1"/>
  <c r="E2886" i="6"/>
  <c r="C2890" i="6"/>
  <c r="F2890" i="6" s="1"/>
  <c r="E2890" i="6"/>
  <c r="C2894" i="6"/>
  <c r="F2894" i="6" s="1"/>
  <c r="E2894" i="6"/>
  <c r="C2898" i="6"/>
  <c r="F2898" i="6" s="1"/>
  <c r="E2898" i="6"/>
  <c r="C2902" i="6"/>
  <c r="F2902" i="6" s="1"/>
  <c r="E2902" i="6"/>
  <c r="C2906" i="6"/>
  <c r="F2906" i="6" s="1"/>
  <c r="E2906" i="6"/>
  <c r="C2910" i="6"/>
  <c r="F2910" i="6" s="1"/>
  <c r="E2910" i="6"/>
  <c r="C2914" i="6"/>
  <c r="F2914" i="6" s="1"/>
  <c r="E2914" i="6"/>
  <c r="C2918" i="6"/>
  <c r="F2918" i="6" s="1"/>
  <c r="E2918" i="6"/>
  <c r="C2922" i="6"/>
  <c r="F2922" i="6" s="1"/>
  <c r="E2922" i="6"/>
  <c r="C2926" i="6"/>
  <c r="F2926" i="6" s="1"/>
  <c r="E2926" i="6"/>
  <c r="C2930" i="6"/>
  <c r="F2930" i="6" s="1"/>
  <c r="E2930" i="6"/>
  <c r="C2934" i="6"/>
  <c r="E2934" i="6" s="1"/>
  <c r="F2934" i="6"/>
  <c r="C2938" i="6"/>
  <c r="E2938" i="6" s="1"/>
  <c r="F2938" i="6"/>
  <c r="C2942" i="6"/>
  <c r="E2942" i="6" s="1"/>
  <c r="F2942" i="6"/>
  <c r="C2946" i="6"/>
  <c r="E2946" i="6" s="1"/>
  <c r="F2946" i="6"/>
  <c r="C2950" i="6"/>
  <c r="E2950" i="6" s="1"/>
  <c r="F2950" i="6"/>
  <c r="C2954" i="6"/>
  <c r="F2954" i="6" s="1"/>
  <c r="E2954" i="6"/>
  <c r="C2958" i="6"/>
  <c r="F2958" i="6" s="1"/>
  <c r="E2958" i="6"/>
  <c r="C2962" i="6"/>
  <c r="F2962" i="6" s="1"/>
  <c r="E2962" i="6"/>
  <c r="C2966" i="6"/>
  <c r="F2966" i="6" s="1"/>
  <c r="E2966" i="6"/>
  <c r="C2970" i="6"/>
  <c r="F2970" i="6" s="1"/>
  <c r="E2970" i="6"/>
  <c r="C2974" i="6"/>
  <c r="E2974" i="6" s="1"/>
  <c r="F2974" i="6"/>
  <c r="C2978" i="6"/>
  <c r="E2978" i="6" s="1"/>
  <c r="F2978" i="6"/>
  <c r="C2982" i="6"/>
  <c r="E2982" i="6" s="1"/>
  <c r="F2982" i="6"/>
  <c r="C2986" i="6"/>
  <c r="E2986" i="6" s="1"/>
  <c r="F2986" i="6"/>
  <c r="C2990" i="6"/>
  <c r="E2990" i="6" s="1"/>
  <c r="F2990" i="6"/>
  <c r="C2994" i="6"/>
  <c r="E2994" i="6" s="1"/>
  <c r="F2994" i="6"/>
  <c r="C2998" i="6"/>
  <c r="E2998" i="6" s="1"/>
  <c r="F2998" i="6"/>
  <c r="C3002" i="6"/>
  <c r="E3002" i="6" s="1"/>
  <c r="F3002" i="6"/>
  <c r="C3006" i="6"/>
  <c r="E3006" i="6" s="1"/>
  <c r="F3006" i="6"/>
  <c r="C3010" i="6"/>
  <c r="E3010" i="6" s="1"/>
  <c r="F3010" i="6"/>
  <c r="C3014" i="6"/>
  <c r="E3014" i="6" s="1"/>
  <c r="F3014" i="6"/>
  <c r="C3018" i="6"/>
  <c r="E3018" i="6" s="1"/>
  <c r="F3018" i="6"/>
  <c r="C3022" i="6"/>
  <c r="E3022" i="6" s="1"/>
  <c r="F3022" i="6"/>
  <c r="C3026" i="6"/>
  <c r="E3026" i="6" s="1"/>
  <c r="F3026" i="6"/>
  <c r="C3030" i="6"/>
  <c r="E3030" i="6" s="1"/>
  <c r="F3030" i="6"/>
  <c r="C3034" i="6"/>
  <c r="E3034" i="6" s="1"/>
  <c r="F3034" i="6"/>
  <c r="C3038" i="6"/>
  <c r="E3038" i="6" s="1"/>
  <c r="F3038" i="6"/>
  <c r="C3042" i="6"/>
  <c r="E3042" i="6" s="1"/>
  <c r="F3042" i="6"/>
  <c r="C3046" i="6"/>
  <c r="E3046" i="6" s="1"/>
  <c r="F3046" i="6"/>
  <c r="C3050" i="6"/>
  <c r="E3050" i="6" s="1"/>
  <c r="F3050" i="6"/>
  <c r="C3054" i="6"/>
  <c r="E3054" i="6" s="1"/>
  <c r="F3054" i="6"/>
  <c r="C3058" i="6"/>
  <c r="E3058" i="6" s="1"/>
  <c r="F3058" i="6"/>
  <c r="C3062" i="6"/>
  <c r="F3062" i="6" s="1"/>
  <c r="E3062" i="6"/>
  <c r="C3066" i="6"/>
  <c r="F3066" i="6" s="1"/>
  <c r="E3066" i="6"/>
  <c r="C3070" i="6"/>
  <c r="F3070" i="6" s="1"/>
  <c r="E3070" i="6"/>
  <c r="C3074" i="6"/>
  <c r="F3074" i="6" s="1"/>
  <c r="E3074" i="6"/>
  <c r="C3078" i="6"/>
  <c r="F3078" i="6" s="1"/>
  <c r="E3078" i="6"/>
  <c r="C3082" i="6"/>
  <c r="F3082" i="6" s="1"/>
  <c r="E3082" i="6"/>
  <c r="C3086" i="6"/>
  <c r="F3086" i="6" s="1"/>
  <c r="E3086" i="6"/>
  <c r="C3090" i="6"/>
  <c r="F3090" i="6" s="1"/>
  <c r="E3090" i="6"/>
  <c r="C3094" i="6"/>
  <c r="F3094" i="6" s="1"/>
  <c r="E3094" i="6"/>
  <c r="C3098" i="6"/>
  <c r="F3098" i="6" s="1"/>
  <c r="E3098" i="6"/>
  <c r="C3102" i="6"/>
  <c r="F3102" i="6" s="1"/>
  <c r="E3102" i="6"/>
  <c r="C3106" i="6"/>
  <c r="F3106" i="6" s="1"/>
  <c r="E3106" i="6"/>
  <c r="C3110" i="6"/>
  <c r="F3110" i="6" s="1"/>
  <c r="E3110" i="6"/>
  <c r="C3114" i="6"/>
  <c r="F3114" i="6" s="1"/>
  <c r="E3114" i="6"/>
  <c r="C3118" i="6"/>
  <c r="F3118" i="6" s="1"/>
  <c r="E3118" i="6"/>
  <c r="C3122" i="6"/>
  <c r="F3122" i="6" s="1"/>
  <c r="E3122" i="6"/>
  <c r="C3126" i="6"/>
  <c r="F3126" i="6" s="1"/>
  <c r="E3126" i="6"/>
  <c r="C3130" i="6"/>
  <c r="F3130" i="6" s="1"/>
  <c r="E3130" i="6"/>
  <c r="C3134" i="6"/>
  <c r="F3134" i="6" s="1"/>
  <c r="E3134" i="6"/>
  <c r="C3138" i="6"/>
  <c r="F3138" i="6"/>
  <c r="E3138" i="6"/>
  <c r="C3142" i="6"/>
  <c r="F3142" i="6" s="1"/>
  <c r="E3142" i="6"/>
  <c r="C3146" i="6"/>
  <c r="F3146" i="6" s="1"/>
  <c r="E3146" i="6"/>
  <c r="C3150" i="6"/>
  <c r="F3150" i="6" s="1"/>
  <c r="E3150" i="6"/>
  <c r="C3154" i="6"/>
  <c r="F3154" i="6" s="1"/>
  <c r="E3154" i="6"/>
  <c r="C3158" i="6"/>
  <c r="E3158" i="6" s="1"/>
  <c r="F3158" i="6"/>
  <c r="C3162" i="6"/>
  <c r="E3162" i="6" s="1"/>
  <c r="F3162" i="6"/>
  <c r="C3166" i="6"/>
  <c r="E3166" i="6" s="1"/>
  <c r="F3166" i="6"/>
  <c r="C3170" i="6"/>
  <c r="E3170" i="6" s="1"/>
  <c r="F3170" i="6"/>
  <c r="C3174" i="6"/>
  <c r="E3174" i="6" s="1"/>
  <c r="F3174" i="6"/>
  <c r="C3178" i="6"/>
  <c r="E3178" i="6" s="1"/>
  <c r="F3178" i="6"/>
  <c r="C3182" i="6"/>
  <c r="E3182" i="6" s="1"/>
  <c r="F3182" i="6"/>
  <c r="C3186" i="6"/>
  <c r="E3186" i="6" s="1"/>
  <c r="F3186" i="6"/>
  <c r="C3190" i="6"/>
  <c r="E3190" i="6" s="1"/>
  <c r="F3190" i="6"/>
  <c r="C3194" i="6"/>
  <c r="E3194" i="6" s="1"/>
  <c r="F3194" i="6"/>
  <c r="C3198" i="6"/>
  <c r="E3198" i="6" s="1"/>
  <c r="F3198" i="6"/>
  <c r="C3202" i="6"/>
  <c r="F3202" i="6" s="1"/>
  <c r="E3202" i="6"/>
  <c r="C3206" i="6"/>
  <c r="F3206" i="6" s="1"/>
  <c r="E3206" i="6"/>
  <c r="C3210" i="6"/>
  <c r="F3210" i="6" s="1"/>
  <c r="E3210" i="6"/>
  <c r="C3214" i="6"/>
  <c r="F3214" i="6" s="1"/>
  <c r="E3214" i="6"/>
  <c r="C3218" i="6"/>
  <c r="F3218" i="6" s="1"/>
  <c r="E3218" i="6"/>
  <c r="C3222" i="6"/>
  <c r="E3222" i="6" s="1"/>
  <c r="F3222" i="6"/>
  <c r="C3226" i="6"/>
  <c r="E3226" i="6" s="1"/>
  <c r="F3226" i="6"/>
  <c r="C3230" i="6"/>
  <c r="E3230" i="6" s="1"/>
  <c r="F3230" i="6"/>
  <c r="C3234" i="6"/>
  <c r="E3234" i="6" s="1"/>
  <c r="F3234" i="6"/>
  <c r="C3238" i="6"/>
  <c r="E3238" i="6" s="1"/>
  <c r="F3238" i="6"/>
  <c r="C3242" i="6"/>
  <c r="E3242" i="6" s="1"/>
  <c r="F3242" i="6"/>
  <c r="C3246" i="6"/>
  <c r="E3246" i="6" s="1"/>
  <c r="F3246" i="6"/>
  <c r="C3250" i="6"/>
  <c r="E3250" i="6" s="1"/>
  <c r="F3250" i="6"/>
  <c r="C3254" i="6"/>
  <c r="E3254" i="6" s="1"/>
  <c r="F3254" i="6"/>
  <c r="C3258" i="6"/>
  <c r="E3258" i="6" s="1"/>
  <c r="F3258" i="6"/>
  <c r="C3262" i="6"/>
  <c r="E3262" i="6" s="1"/>
  <c r="F3262" i="6"/>
  <c r="C3266" i="6"/>
  <c r="E3266" i="6" s="1"/>
  <c r="F3266" i="6"/>
  <c r="C3270" i="6"/>
  <c r="E3270" i="6" s="1"/>
  <c r="F3270" i="6"/>
  <c r="C3274" i="6"/>
  <c r="E3274" i="6" s="1"/>
  <c r="F3274" i="6"/>
  <c r="C3278" i="6"/>
  <c r="E3278" i="6" s="1"/>
  <c r="F3278" i="6"/>
  <c r="C3282" i="6"/>
  <c r="E3282" i="6" s="1"/>
  <c r="F3282" i="6"/>
  <c r="C3286" i="6"/>
  <c r="E3286" i="6" s="1"/>
  <c r="F3286" i="6"/>
  <c r="C3290" i="6"/>
  <c r="E3290" i="6" s="1"/>
  <c r="F3290" i="6"/>
  <c r="C3294" i="6"/>
  <c r="E3294" i="6" s="1"/>
  <c r="F3294" i="6"/>
  <c r="C3298" i="6"/>
  <c r="E3298" i="6" s="1"/>
  <c r="F3298" i="6"/>
  <c r="C3302" i="6"/>
  <c r="E3302" i="6" s="1"/>
  <c r="F3302" i="6"/>
  <c r="C3306" i="6"/>
  <c r="E3306" i="6" s="1"/>
  <c r="F3306" i="6"/>
  <c r="C3310" i="6"/>
  <c r="E3310" i="6" s="1"/>
  <c r="F3310" i="6"/>
  <c r="C3314" i="6"/>
  <c r="E3314" i="6" s="1"/>
  <c r="F3314" i="6"/>
  <c r="C3318" i="6"/>
  <c r="E3318" i="6" s="1"/>
  <c r="F3318" i="6"/>
  <c r="C3322" i="6"/>
  <c r="E3322" i="6" s="1"/>
  <c r="F3322" i="6"/>
  <c r="C3326" i="6"/>
  <c r="E3326" i="6" s="1"/>
  <c r="F3326" i="6"/>
  <c r="C3330" i="6"/>
  <c r="E3330" i="6" s="1"/>
  <c r="F3330" i="6"/>
  <c r="C3334" i="6"/>
  <c r="E3334" i="6" s="1"/>
  <c r="F3334" i="6"/>
  <c r="C3338" i="6"/>
  <c r="E3338" i="6" s="1"/>
  <c r="F3338" i="6"/>
  <c r="C3342" i="6"/>
  <c r="E3342" i="6" s="1"/>
  <c r="F3342" i="6"/>
  <c r="C3346" i="6"/>
  <c r="E3346" i="6" s="1"/>
  <c r="F3346" i="6"/>
  <c r="C3350" i="6"/>
  <c r="E3350" i="6" s="1"/>
  <c r="F3350" i="6"/>
  <c r="C3354" i="6"/>
  <c r="E3354" i="6" s="1"/>
  <c r="F3354" i="6"/>
  <c r="C3358" i="6"/>
  <c r="E3358" i="6" s="1"/>
  <c r="F3358" i="6"/>
  <c r="C3362" i="6"/>
  <c r="E3362" i="6" s="1"/>
  <c r="F3362" i="6"/>
  <c r="C3366" i="6"/>
  <c r="E3366" i="6" s="1"/>
  <c r="F3366" i="6"/>
  <c r="C3370" i="6"/>
  <c r="E3370" i="6" s="1"/>
  <c r="F3370" i="6"/>
  <c r="C3374" i="6"/>
  <c r="E3374" i="6" s="1"/>
  <c r="F3374" i="6"/>
  <c r="C3378" i="6"/>
  <c r="E3378" i="6" s="1"/>
  <c r="F3378" i="6"/>
  <c r="C3382" i="6"/>
  <c r="E3382" i="6" s="1"/>
  <c r="F3382" i="6"/>
  <c r="C3386" i="6"/>
  <c r="E3386" i="6" s="1"/>
  <c r="F3386" i="6"/>
  <c r="C3390" i="6"/>
  <c r="E3390" i="6" s="1"/>
  <c r="F3390" i="6"/>
  <c r="C3394" i="6"/>
  <c r="E3394" i="6" s="1"/>
  <c r="F3394" i="6"/>
  <c r="C3398" i="6"/>
  <c r="E3398" i="6" s="1"/>
  <c r="F3398" i="6"/>
  <c r="C3402" i="6"/>
  <c r="E3402" i="6" s="1"/>
  <c r="F3402" i="6"/>
  <c r="C3406" i="6"/>
  <c r="E3406" i="6" s="1"/>
  <c r="F3406" i="6"/>
  <c r="C3410" i="6"/>
  <c r="E3410" i="6" s="1"/>
  <c r="F3410" i="6"/>
  <c r="C3414" i="6"/>
  <c r="E3414" i="6" s="1"/>
  <c r="F3414" i="6"/>
  <c r="C3418" i="6"/>
  <c r="E3418" i="6" s="1"/>
  <c r="F3418" i="6"/>
  <c r="C3422" i="6"/>
  <c r="E3422" i="6" s="1"/>
  <c r="F3422" i="6"/>
  <c r="C3426" i="6"/>
  <c r="E3426" i="6" s="1"/>
  <c r="F3426" i="6"/>
  <c r="C3430" i="6"/>
  <c r="E3430" i="6" s="1"/>
  <c r="F3430" i="6"/>
  <c r="C3434" i="6"/>
  <c r="E3434" i="6" s="1"/>
  <c r="F3434" i="6"/>
  <c r="C3438" i="6"/>
  <c r="E3438" i="6" s="1"/>
  <c r="F3438" i="6"/>
  <c r="C3442" i="6"/>
  <c r="E3442" i="6" s="1"/>
  <c r="F3442" i="6"/>
  <c r="C3446" i="6"/>
  <c r="E3446" i="6" s="1"/>
  <c r="F3446" i="6"/>
  <c r="C3450" i="6"/>
  <c r="E3450" i="6" s="1"/>
  <c r="F3450" i="6"/>
  <c r="C3454" i="6"/>
  <c r="E3454" i="6" s="1"/>
  <c r="F3454" i="6"/>
  <c r="C3458" i="6"/>
  <c r="E3458" i="6" s="1"/>
  <c r="F3458" i="6"/>
  <c r="C3462" i="6"/>
  <c r="E3462" i="6" s="1"/>
  <c r="F3462" i="6"/>
  <c r="C3466" i="6"/>
  <c r="E3466" i="6" s="1"/>
  <c r="F3466" i="6"/>
  <c r="C3470" i="6"/>
  <c r="E3470" i="6" s="1"/>
  <c r="F3470" i="6"/>
  <c r="C3474" i="6"/>
  <c r="E3474" i="6" s="1"/>
  <c r="F3474" i="6"/>
  <c r="C3478" i="6"/>
  <c r="E3478" i="6" s="1"/>
  <c r="F3478" i="6"/>
  <c r="C3482" i="6"/>
  <c r="E3482" i="6" s="1"/>
  <c r="F3482" i="6"/>
  <c r="C3486" i="6"/>
  <c r="E3486" i="6" s="1"/>
  <c r="F3486" i="6"/>
  <c r="C3490" i="6"/>
  <c r="E3490" i="6" s="1"/>
  <c r="F3490" i="6"/>
  <c r="C3494" i="6"/>
  <c r="E3494" i="6" s="1"/>
  <c r="F3494" i="6"/>
  <c r="C3498" i="6"/>
  <c r="E3498" i="6" s="1"/>
  <c r="F3498" i="6"/>
  <c r="C3502" i="6"/>
  <c r="E3502" i="6" s="1"/>
  <c r="F3502" i="6"/>
  <c r="C3506" i="6"/>
  <c r="E3506" i="6" s="1"/>
  <c r="F3506" i="6"/>
  <c r="C3510" i="6"/>
  <c r="E3510" i="6" s="1"/>
  <c r="F3510" i="6"/>
  <c r="C3514" i="6"/>
  <c r="E3514" i="6" s="1"/>
  <c r="F3514" i="6"/>
  <c r="C3518" i="6"/>
  <c r="E3518" i="6" s="1"/>
  <c r="F3518" i="6"/>
  <c r="C3522" i="6"/>
  <c r="E3522" i="6" s="1"/>
  <c r="F3522" i="6"/>
  <c r="C3526" i="6"/>
  <c r="E3526" i="6" s="1"/>
  <c r="F3526" i="6"/>
  <c r="C3530" i="6"/>
  <c r="E3530" i="6" s="1"/>
  <c r="F3530" i="6"/>
  <c r="C3534" i="6"/>
  <c r="E3534" i="6" s="1"/>
  <c r="F3534" i="6"/>
  <c r="C3538" i="6"/>
  <c r="E3538" i="6" s="1"/>
  <c r="F3538" i="6"/>
  <c r="C3542" i="6"/>
  <c r="E3542" i="6" s="1"/>
  <c r="F3542" i="6"/>
  <c r="C3546" i="6"/>
  <c r="E3546" i="6" s="1"/>
  <c r="F3546" i="6"/>
  <c r="C3550" i="6"/>
  <c r="E3550" i="6" s="1"/>
  <c r="F3550" i="6"/>
  <c r="C3554" i="6"/>
  <c r="E3554" i="6" s="1"/>
  <c r="F3554" i="6"/>
  <c r="C3558" i="6"/>
  <c r="E3558" i="6" s="1"/>
  <c r="F3558" i="6"/>
  <c r="C3562" i="6"/>
  <c r="E3562" i="6" s="1"/>
  <c r="F3562" i="6"/>
  <c r="C3566" i="6"/>
  <c r="E3566" i="6" s="1"/>
  <c r="F3566" i="6"/>
  <c r="C3570" i="6"/>
  <c r="E3570" i="6" s="1"/>
  <c r="F3570" i="6"/>
  <c r="C3574" i="6"/>
  <c r="E3574" i="6" s="1"/>
  <c r="F3574" i="6"/>
  <c r="C3578" i="6"/>
  <c r="E3578" i="6" s="1"/>
  <c r="F3578" i="6"/>
  <c r="C3582" i="6"/>
  <c r="E3582" i="6" s="1"/>
  <c r="F3582" i="6"/>
  <c r="C3586" i="6"/>
  <c r="E3586" i="6" s="1"/>
  <c r="F3586" i="6"/>
  <c r="C3590" i="6"/>
  <c r="E3590" i="6" s="1"/>
  <c r="F3590" i="6"/>
  <c r="C3594" i="6"/>
  <c r="E3594" i="6" s="1"/>
  <c r="F3594" i="6"/>
  <c r="C3598" i="6"/>
  <c r="E3598" i="6" s="1"/>
  <c r="F3598" i="6"/>
  <c r="C3602" i="6"/>
  <c r="E3602" i="6" s="1"/>
  <c r="F3602" i="6"/>
  <c r="C3606" i="6"/>
  <c r="E3606" i="6" s="1"/>
  <c r="F3606" i="6"/>
  <c r="C3610" i="6"/>
  <c r="E3610" i="6" s="1"/>
  <c r="F3610" i="6"/>
  <c r="C3614" i="6"/>
  <c r="E3614" i="6" s="1"/>
  <c r="F3614" i="6"/>
  <c r="C3618" i="6"/>
  <c r="E3618" i="6" s="1"/>
  <c r="F3618" i="6"/>
  <c r="C3622" i="6"/>
  <c r="E3622" i="6" s="1"/>
  <c r="F3622" i="6"/>
  <c r="C3626" i="6"/>
  <c r="E3626" i="6" s="1"/>
  <c r="F3626" i="6"/>
  <c r="C3630" i="6"/>
  <c r="E3630" i="6" s="1"/>
  <c r="F3630" i="6"/>
  <c r="C3634" i="6"/>
  <c r="E3634" i="6" s="1"/>
  <c r="F3634" i="6"/>
  <c r="C3638" i="6"/>
  <c r="E3638" i="6" s="1"/>
  <c r="F3638" i="6"/>
  <c r="C3642" i="6"/>
  <c r="F3642" i="6" s="1"/>
  <c r="E3642" i="6"/>
  <c r="C3646" i="6"/>
  <c r="F3646" i="6" s="1"/>
  <c r="E3646" i="6"/>
  <c r="C3650" i="6"/>
  <c r="F3650" i="6" s="1"/>
  <c r="E3650" i="6"/>
  <c r="C3654" i="6"/>
  <c r="F3654" i="6" s="1"/>
  <c r="E3654" i="6"/>
  <c r="C3658" i="6"/>
  <c r="F3658" i="6" s="1"/>
  <c r="E3658" i="6"/>
  <c r="C3662" i="6"/>
  <c r="E3662" i="6" s="1"/>
  <c r="F3662" i="6"/>
  <c r="C3666" i="6"/>
  <c r="E3666" i="6" s="1"/>
  <c r="F3666" i="6"/>
  <c r="C3670" i="6"/>
  <c r="E3670" i="6" s="1"/>
  <c r="F3670" i="6"/>
  <c r="C3674" i="6"/>
  <c r="E3674" i="6" s="1"/>
  <c r="F3674" i="6"/>
  <c r="C3678" i="6"/>
  <c r="E3678" i="6" s="1"/>
  <c r="F3678" i="6"/>
  <c r="C3682" i="6"/>
  <c r="E3682" i="6" s="1"/>
  <c r="F3682" i="6"/>
  <c r="C3686" i="6"/>
  <c r="E3686" i="6" s="1"/>
  <c r="F3686" i="6"/>
  <c r="C3690" i="6"/>
  <c r="E3690" i="6" s="1"/>
  <c r="F3690" i="6"/>
  <c r="C3694" i="6"/>
  <c r="E3694" i="6" s="1"/>
  <c r="F3694" i="6"/>
  <c r="C3698" i="6"/>
  <c r="E3698" i="6" s="1"/>
  <c r="F3698" i="6"/>
  <c r="C3702" i="6"/>
  <c r="E3702" i="6" s="1"/>
  <c r="F3702" i="6"/>
  <c r="C3706" i="6"/>
  <c r="E3706" i="6" s="1"/>
  <c r="F3706" i="6"/>
  <c r="C3710" i="6"/>
  <c r="E3710" i="6" s="1"/>
  <c r="F3710" i="6"/>
  <c r="C3714" i="6"/>
  <c r="E3714" i="6" s="1"/>
  <c r="F3714" i="6"/>
  <c r="C3718" i="6"/>
  <c r="E3718" i="6" s="1"/>
  <c r="F3718" i="6"/>
  <c r="C3722" i="6"/>
  <c r="E3722" i="6" s="1"/>
  <c r="F3722" i="6"/>
  <c r="C3726" i="6"/>
  <c r="E3726" i="6" s="1"/>
  <c r="F3726" i="6"/>
  <c r="C3730" i="6"/>
  <c r="E3730" i="6" s="1"/>
  <c r="F3730" i="6"/>
  <c r="C3734" i="6"/>
  <c r="E3734" i="6" s="1"/>
  <c r="F3734" i="6"/>
  <c r="C3738" i="6"/>
  <c r="E3738" i="6" s="1"/>
  <c r="F3738" i="6"/>
  <c r="C3742" i="6"/>
  <c r="F3742" i="6" s="1"/>
  <c r="E3742" i="6"/>
  <c r="C3746" i="6"/>
  <c r="F3746" i="6" s="1"/>
  <c r="E3746" i="6"/>
  <c r="C3750" i="6"/>
  <c r="F3750" i="6" s="1"/>
  <c r="E3750" i="6"/>
  <c r="C3754" i="6"/>
  <c r="F3754" i="6" s="1"/>
  <c r="E3754" i="6"/>
  <c r="C3758" i="6"/>
  <c r="F3758" i="6" s="1"/>
  <c r="E3758" i="6"/>
  <c r="C3762" i="6"/>
  <c r="E3762" i="6" s="1"/>
  <c r="F3762" i="6"/>
  <c r="C3766" i="6"/>
  <c r="E3766" i="6" s="1"/>
  <c r="F3766" i="6"/>
  <c r="C3770" i="6"/>
  <c r="E3770" i="6" s="1"/>
  <c r="F3770" i="6"/>
  <c r="C3774" i="6"/>
  <c r="E3774" i="6" s="1"/>
  <c r="F3774" i="6"/>
  <c r="C3778" i="6"/>
  <c r="E3778" i="6" s="1"/>
  <c r="F3778" i="6"/>
  <c r="C3782" i="6"/>
  <c r="E3782" i="6" s="1"/>
  <c r="F3782" i="6"/>
  <c r="C3786" i="6"/>
  <c r="E3786" i="6" s="1"/>
  <c r="F3786" i="6"/>
  <c r="C3790" i="6"/>
  <c r="E3790" i="6" s="1"/>
  <c r="F3790" i="6"/>
  <c r="C3794" i="6"/>
  <c r="E3794" i="6" s="1"/>
  <c r="F3794" i="6"/>
  <c r="C3798" i="6"/>
  <c r="E3798" i="6" s="1"/>
  <c r="F3798" i="6"/>
  <c r="C3802" i="6"/>
  <c r="F3802" i="6" s="1"/>
  <c r="E3802" i="6"/>
  <c r="C3806" i="6"/>
  <c r="F3806" i="6" s="1"/>
  <c r="E3806" i="6"/>
  <c r="C3810" i="6"/>
  <c r="F3810" i="6" s="1"/>
  <c r="E3810" i="6"/>
  <c r="C3814" i="6"/>
  <c r="F3814" i="6" s="1"/>
  <c r="E3814" i="6"/>
  <c r="C3818" i="6"/>
  <c r="F3818" i="6" s="1"/>
  <c r="E3818" i="6"/>
  <c r="C3822" i="6"/>
  <c r="E3822" i="6" s="1"/>
  <c r="F3822" i="6"/>
  <c r="C3826" i="6"/>
  <c r="E3826" i="6" s="1"/>
  <c r="F3826" i="6"/>
  <c r="C3830" i="6"/>
  <c r="E3830" i="6" s="1"/>
  <c r="F3830" i="6"/>
  <c r="C3834" i="6"/>
  <c r="E3834" i="6" s="1"/>
  <c r="F3834" i="6"/>
  <c r="C3838" i="6"/>
  <c r="E3838" i="6" s="1"/>
  <c r="F3838" i="6"/>
  <c r="C3842" i="6"/>
  <c r="E3842" i="6" s="1"/>
  <c r="F3842" i="6"/>
  <c r="C3846" i="6"/>
  <c r="E3846" i="6" s="1"/>
  <c r="F3846" i="6"/>
  <c r="C3850" i="6"/>
  <c r="E3850" i="6" s="1"/>
  <c r="F3850" i="6"/>
  <c r="C3854" i="6"/>
  <c r="F3854" i="6" s="1"/>
  <c r="E3854" i="6"/>
  <c r="C3858" i="6"/>
  <c r="F3858" i="6" s="1"/>
  <c r="E3858" i="6"/>
  <c r="C3862" i="6"/>
  <c r="F3862" i="6" s="1"/>
  <c r="E3862" i="6"/>
  <c r="C3866" i="6"/>
  <c r="F3866" i="6" s="1"/>
  <c r="E3866" i="6"/>
  <c r="C3870" i="6"/>
  <c r="F3870" i="6" s="1"/>
  <c r="E3870" i="6"/>
  <c r="C3874" i="6"/>
  <c r="F3874" i="6" s="1"/>
  <c r="E3874" i="6"/>
  <c r="C3878" i="6"/>
  <c r="F3878" i="6" s="1"/>
  <c r="E3878" i="6"/>
  <c r="C3882" i="6"/>
  <c r="F3882" i="6" s="1"/>
  <c r="E3882" i="6"/>
  <c r="C3886" i="6"/>
  <c r="F3886" i="6" s="1"/>
  <c r="E3886" i="6"/>
  <c r="C3890" i="6"/>
  <c r="F3890" i="6" s="1"/>
  <c r="E3890" i="6"/>
  <c r="C3894" i="6"/>
  <c r="F3894" i="6" s="1"/>
  <c r="E3894" i="6"/>
  <c r="C3898" i="6"/>
  <c r="F3898" i="6" s="1"/>
  <c r="E3898" i="6"/>
  <c r="C3902" i="6"/>
  <c r="F3902" i="6" s="1"/>
  <c r="E3902" i="6"/>
  <c r="C3906" i="6"/>
  <c r="F3906" i="6" s="1"/>
  <c r="E3906" i="6"/>
  <c r="C3910" i="6"/>
  <c r="F3910" i="6" s="1"/>
  <c r="E3910" i="6"/>
  <c r="C3914" i="6"/>
  <c r="F3914" i="6" s="1"/>
  <c r="E3914" i="6"/>
  <c r="C3918" i="6"/>
  <c r="F3918" i="6" s="1"/>
  <c r="E3918" i="6"/>
  <c r="C3922" i="6"/>
  <c r="F3922" i="6" s="1"/>
  <c r="E3922" i="6"/>
  <c r="C3926" i="6"/>
  <c r="F3926" i="6" s="1"/>
  <c r="E3926" i="6"/>
  <c r="C3930" i="6"/>
  <c r="F3930" i="6" s="1"/>
  <c r="E3930" i="6"/>
  <c r="C3934" i="6"/>
  <c r="F3934" i="6" s="1"/>
  <c r="E3934" i="6"/>
  <c r="C3938" i="6"/>
  <c r="F3938" i="6" s="1"/>
  <c r="E3938" i="6"/>
  <c r="C3942" i="6"/>
  <c r="F3942" i="6" s="1"/>
  <c r="E3942" i="6"/>
  <c r="C3946" i="6"/>
  <c r="F3946" i="6" s="1"/>
  <c r="E3946" i="6"/>
  <c r="C3950" i="6"/>
  <c r="F3950" i="6" s="1"/>
  <c r="E3950" i="6"/>
  <c r="C3954" i="6"/>
  <c r="F3954" i="6" s="1"/>
  <c r="E3954" i="6"/>
  <c r="C3958" i="6"/>
  <c r="F3958" i="6" s="1"/>
  <c r="E3958" i="6"/>
  <c r="C3962" i="6"/>
  <c r="F3962" i="6" s="1"/>
  <c r="E3962" i="6"/>
  <c r="C3966" i="6"/>
  <c r="F3966" i="6" s="1"/>
  <c r="E3966" i="6"/>
  <c r="C3970" i="6"/>
  <c r="F3970" i="6" s="1"/>
  <c r="E3970" i="6"/>
  <c r="C3974" i="6"/>
  <c r="F3974" i="6" s="1"/>
  <c r="E3974" i="6"/>
  <c r="C3978" i="6"/>
  <c r="F3978" i="6" s="1"/>
  <c r="E3978" i="6"/>
  <c r="C3982" i="6"/>
  <c r="F3982" i="6" s="1"/>
  <c r="E3982" i="6"/>
  <c r="C3986" i="6"/>
  <c r="F3986" i="6" s="1"/>
  <c r="E3986" i="6"/>
  <c r="C3990" i="6"/>
  <c r="F3990" i="6" s="1"/>
  <c r="E3990" i="6"/>
  <c r="C3994" i="6"/>
  <c r="F3994" i="6" s="1"/>
  <c r="E3994" i="6"/>
  <c r="C3998" i="6"/>
  <c r="F3998" i="6" s="1"/>
  <c r="E3998" i="6"/>
  <c r="C4002" i="6"/>
  <c r="F4002" i="6" s="1"/>
  <c r="E4002" i="6"/>
  <c r="C4006" i="6"/>
  <c r="F4006" i="6" s="1"/>
  <c r="E4006" i="6"/>
  <c r="C4010" i="6"/>
  <c r="F4010" i="6" s="1"/>
  <c r="E4010" i="6"/>
  <c r="C4014" i="6"/>
  <c r="F4014" i="6" s="1"/>
  <c r="E4014" i="6"/>
  <c r="C4018" i="6"/>
  <c r="F4018" i="6" s="1"/>
  <c r="E4018" i="6"/>
  <c r="C4022" i="6"/>
  <c r="F4022" i="6" s="1"/>
  <c r="E4022" i="6"/>
  <c r="C4026" i="6"/>
  <c r="F4026" i="6" s="1"/>
  <c r="E4026" i="6"/>
  <c r="C4030" i="6"/>
  <c r="F4030" i="6" s="1"/>
  <c r="E4030" i="6"/>
  <c r="C4034" i="6"/>
  <c r="F4034" i="6" s="1"/>
  <c r="E4034" i="6"/>
  <c r="C4038" i="6"/>
  <c r="F4038" i="6" s="1"/>
  <c r="E4038" i="6"/>
  <c r="C4042" i="6"/>
  <c r="F4042" i="6" s="1"/>
  <c r="E4042" i="6"/>
  <c r="C4046" i="6"/>
  <c r="F4046" i="6" s="1"/>
  <c r="E4046" i="6"/>
  <c r="C4050" i="6"/>
  <c r="F4050" i="6" s="1"/>
  <c r="E4050" i="6"/>
  <c r="C4054" i="6"/>
  <c r="F4054" i="6" s="1"/>
  <c r="E4054" i="6"/>
  <c r="C4058" i="6"/>
  <c r="F4058" i="6" s="1"/>
  <c r="E4058" i="6"/>
  <c r="C4062" i="6"/>
  <c r="F4062" i="6" s="1"/>
  <c r="E4062" i="6"/>
  <c r="C4066" i="6"/>
  <c r="F4066" i="6" s="1"/>
  <c r="E4066" i="6"/>
  <c r="C4070" i="6"/>
  <c r="F4070" i="6" s="1"/>
  <c r="E4070" i="6"/>
  <c r="C4074" i="6"/>
  <c r="F4074" i="6" s="1"/>
  <c r="E4074" i="6"/>
  <c r="C4078" i="6"/>
  <c r="F4078" i="6" s="1"/>
  <c r="E4078" i="6"/>
  <c r="C4082" i="6"/>
  <c r="F4082" i="6" s="1"/>
  <c r="E4082" i="6"/>
  <c r="C4086" i="6"/>
  <c r="F4086" i="6" s="1"/>
  <c r="E4086" i="6"/>
  <c r="C4090" i="6"/>
  <c r="F4090" i="6" s="1"/>
  <c r="E4090" i="6"/>
  <c r="C4094" i="6"/>
  <c r="F4094" i="6" s="1"/>
  <c r="E4094" i="6"/>
  <c r="C4098" i="6"/>
  <c r="F4098" i="6" s="1"/>
  <c r="E4098" i="6"/>
  <c r="C4102" i="6"/>
  <c r="F4102" i="6" s="1"/>
  <c r="E4102" i="6"/>
  <c r="C4106" i="6"/>
  <c r="F4106" i="6" s="1"/>
  <c r="E4106" i="6"/>
  <c r="C4110" i="6"/>
  <c r="F4110" i="6" s="1"/>
  <c r="E4110" i="6"/>
  <c r="C4114" i="6"/>
  <c r="F4114" i="6" s="1"/>
  <c r="E4114" i="6"/>
  <c r="C4118" i="6"/>
  <c r="F4118" i="6" s="1"/>
  <c r="E4118" i="6"/>
  <c r="C4122" i="6"/>
  <c r="F4122" i="6" s="1"/>
  <c r="E4122" i="6"/>
  <c r="C11" i="6"/>
  <c r="E11" i="6" s="1"/>
  <c r="F11" i="6"/>
  <c r="C22" i="6"/>
  <c r="E22" i="6" s="1"/>
  <c r="F22" i="6"/>
  <c r="C18" i="6"/>
  <c r="E18" i="6" s="1"/>
  <c r="F18" i="6"/>
  <c r="C14" i="6"/>
  <c r="E14" i="6" s="1"/>
  <c r="F14" i="6"/>
  <c r="C32" i="6"/>
  <c r="E32" i="6" s="1"/>
  <c r="F32" i="6"/>
  <c r="C28" i="6"/>
  <c r="E28" i="6" s="1"/>
  <c r="F28" i="6"/>
  <c r="E143" i="6"/>
  <c r="F143" i="6"/>
  <c r="C140" i="6"/>
  <c r="F140" i="6" s="1"/>
  <c r="E140" i="6"/>
  <c r="E135" i="6"/>
  <c r="F135" i="6"/>
  <c r="C132" i="6"/>
  <c r="F132" i="6" s="1"/>
  <c r="E132" i="6"/>
  <c r="E127" i="6"/>
  <c r="F127" i="6"/>
  <c r="C124" i="6"/>
  <c r="E124" i="6" s="1"/>
  <c r="F124" i="6"/>
  <c r="E119" i="6"/>
  <c r="F119" i="6"/>
  <c r="C116" i="6"/>
  <c r="E116" i="6" s="1"/>
  <c r="F116" i="6"/>
  <c r="C113" i="6"/>
  <c r="E113" i="6" s="1"/>
  <c r="F113" i="6"/>
  <c r="C109" i="6"/>
  <c r="E109" i="6" s="1"/>
  <c r="F109" i="6"/>
  <c r="C105" i="6"/>
  <c r="E105" i="6" s="1"/>
  <c r="F105" i="6"/>
  <c r="C101" i="6"/>
  <c r="E101" i="6" s="1"/>
  <c r="F101" i="6"/>
  <c r="C97" i="6"/>
  <c r="E97" i="6" s="1"/>
  <c r="F97" i="6"/>
  <c r="C93" i="6"/>
  <c r="E93" i="6" s="1"/>
  <c r="F93" i="6"/>
  <c r="C89" i="6"/>
  <c r="E89" i="6" s="1"/>
  <c r="F89" i="6"/>
  <c r="C85" i="6"/>
  <c r="E85" i="6" s="1"/>
  <c r="F85" i="6"/>
  <c r="C81" i="6"/>
  <c r="E81" i="6" s="1"/>
  <c r="F81" i="6"/>
  <c r="C77" i="6"/>
  <c r="E77" i="6" s="1"/>
  <c r="F77" i="6"/>
  <c r="C73" i="6"/>
  <c r="E73" i="6" s="1"/>
  <c r="F73" i="6"/>
  <c r="C69" i="6"/>
  <c r="E69" i="6" s="1"/>
  <c r="F69" i="6"/>
  <c r="C65" i="6"/>
  <c r="E65" i="6" s="1"/>
  <c r="F65" i="6"/>
  <c r="C61" i="6"/>
  <c r="E61" i="6" s="1"/>
  <c r="F61" i="6"/>
  <c r="C57" i="6"/>
  <c r="E57" i="6" s="1"/>
  <c r="F57" i="6"/>
  <c r="C53" i="6"/>
  <c r="E53" i="6" s="1"/>
  <c r="F53" i="6"/>
  <c r="C49" i="6"/>
  <c r="E49" i="6" s="1"/>
  <c r="F49" i="6"/>
  <c r="C45" i="6"/>
  <c r="E45" i="6" s="1"/>
  <c r="F45" i="6"/>
  <c r="C41" i="6"/>
  <c r="E41" i="6" s="1"/>
  <c r="F41" i="6"/>
  <c r="C37" i="6"/>
  <c r="E37" i="6" s="1"/>
  <c r="F37" i="6"/>
  <c r="C241" i="6"/>
  <c r="F241" i="6" s="1"/>
  <c r="E241" i="6"/>
  <c r="C237" i="6"/>
  <c r="F237" i="6" s="1"/>
  <c r="E237" i="6"/>
  <c r="C233" i="6"/>
  <c r="F233" i="6" s="1"/>
  <c r="E233" i="6"/>
  <c r="C229" i="6"/>
  <c r="F229" i="6" s="1"/>
  <c r="E229" i="6"/>
  <c r="C225" i="6"/>
  <c r="F225" i="6" s="1"/>
  <c r="E225" i="6"/>
  <c r="C221" i="6"/>
  <c r="F221" i="6" s="1"/>
  <c r="E221" i="6"/>
  <c r="C217" i="6"/>
  <c r="E217" i="6"/>
  <c r="F217" i="6"/>
  <c r="C213" i="6"/>
  <c r="F213" i="6" s="1"/>
  <c r="E213" i="6"/>
  <c r="C209" i="6"/>
  <c r="F209" i="6" s="1"/>
  <c r="E209" i="6"/>
  <c r="C205" i="6"/>
  <c r="E205" i="6"/>
  <c r="F205" i="6"/>
  <c r="C201" i="6"/>
  <c r="F201" i="6" s="1"/>
  <c r="E201" i="6"/>
  <c r="C197" i="6"/>
  <c r="F197" i="6" s="1"/>
  <c r="E197" i="6"/>
  <c r="C193" i="6"/>
  <c r="F193" i="6" s="1"/>
  <c r="E193" i="6"/>
  <c r="C189" i="6"/>
  <c r="F189" i="6" s="1"/>
  <c r="E189" i="6"/>
  <c r="C185" i="6"/>
  <c r="F185" i="6" s="1"/>
  <c r="E185" i="6"/>
  <c r="C181" i="6"/>
  <c r="E181" i="6"/>
  <c r="F181" i="6"/>
  <c r="C177" i="6"/>
  <c r="F177" i="6" s="1"/>
  <c r="E177" i="6"/>
  <c r="C173" i="6"/>
  <c r="F173" i="6" s="1"/>
  <c r="E173" i="6"/>
  <c r="C169" i="6"/>
  <c r="E169" i="6"/>
  <c r="F169" i="6"/>
  <c r="C165" i="6"/>
  <c r="F165" i="6" s="1"/>
  <c r="E165" i="6"/>
  <c r="C161" i="6"/>
  <c r="F161" i="6" s="1"/>
  <c r="E161" i="6"/>
  <c r="C157" i="6"/>
  <c r="F157" i="6" s="1"/>
  <c r="E157" i="6"/>
  <c r="C153" i="6"/>
  <c r="F153" i="6" s="1"/>
  <c r="E153" i="6"/>
  <c r="C149" i="6"/>
  <c r="F149" i="6" s="1"/>
  <c r="E149" i="6"/>
  <c r="C243" i="6"/>
  <c r="F243" i="6" s="1"/>
  <c r="E243" i="6"/>
  <c r="C247" i="6"/>
  <c r="F247" i="6" s="1"/>
  <c r="E247" i="6"/>
  <c r="C251" i="6"/>
  <c r="E251" i="6" s="1"/>
  <c r="F251" i="6"/>
  <c r="C255" i="6"/>
  <c r="E255" i="6" s="1"/>
  <c r="F255" i="6"/>
  <c r="C259" i="6"/>
  <c r="E259" i="6" s="1"/>
  <c r="F259" i="6"/>
  <c r="C263" i="6"/>
  <c r="E263" i="6" s="1"/>
  <c r="F263" i="6"/>
  <c r="C267" i="6"/>
  <c r="E267" i="6" s="1"/>
  <c r="F267" i="6"/>
  <c r="C271" i="6"/>
  <c r="E271" i="6" s="1"/>
  <c r="F271" i="6"/>
  <c r="C275" i="6"/>
  <c r="E275" i="6" s="1"/>
  <c r="F275" i="6"/>
  <c r="C279" i="6"/>
  <c r="E279" i="6" s="1"/>
  <c r="F279" i="6"/>
  <c r="C283" i="6"/>
  <c r="E283" i="6" s="1"/>
  <c r="F283" i="6"/>
  <c r="C287" i="6"/>
  <c r="E287" i="6" s="1"/>
  <c r="F287" i="6"/>
  <c r="C291" i="6"/>
  <c r="E291" i="6" s="1"/>
  <c r="F291" i="6"/>
  <c r="C295" i="6"/>
  <c r="E295" i="6" s="1"/>
  <c r="F295" i="6"/>
  <c r="C299" i="6"/>
  <c r="E299" i="6" s="1"/>
  <c r="F299" i="6"/>
  <c r="C303" i="6"/>
  <c r="E303" i="6" s="1"/>
  <c r="F303" i="6"/>
  <c r="C307" i="6"/>
  <c r="E307" i="6" s="1"/>
  <c r="F307" i="6"/>
  <c r="C311" i="6"/>
  <c r="E311" i="6" s="1"/>
  <c r="F311" i="6"/>
  <c r="C315" i="6"/>
  <c r="E315" i="6" s="1"/>
  <c r="F315" i="6"/>
  <c r="C319" i="6"/>
  <c r="E319" i="6" s="1"/>
  <c r="F319" i="6"/>
  <c r="C323" i="6"/>
  <c r="E323" i="6" s="1"/>
  <c r="F323" i="6"/>
  <c r="C327" i="6"/>
  <c r="E327" i="6" s="1"/>
  <c r="F327" i="6"/>
  <c r="C331" i="6"/>
  <c r="E331" i="6" s="1"/>
  <c r="F331" i="6"/>
  <c r="C335" i="6"/>
  <c r="E335" i="6" s="1"/>
  <c r="F335" i="6"/>
  <c r="C339" i="6"/>
  <c r="E339" i="6" s="1"/>
  <c r="F339" i="6"/>
  <c r="C343" i="6"/>
  <c r="E343" i="6" s="1"/>
  <c r="F343" i="6"/>
  <c r="C347" i="6"/>
  <c r="E347" i="6" s="1"/>
  <c r="F347" i="6"/>
  <c r="C351" i="6"/>
  <c r="E351" i="6" s="1"/>
  <c r="F351" i="6"/>
  <c r="C355" i="6"/>
  <c r="E355" i="6" s="1"/>
  <c r="F355" i="6"/>
  <c r="C359" i="6"/>
  <c r="E359" i="6" s="1"/>
  <c r="F359" i="6"/>
  <c r="C363" i="6"/>
  <c r="E363" i="6" s="1"/>
  <c r="F363" i="6"/>
  <c r="C367" i="6"/>
  <c r="E367" i="6" s="1"/>
  <c r="F367" i="6"/>
  <c r="C371" i="6"/>
  <c r="E371" i="6" s="1"/>
  <c r="F371" i="6"/>
  <c r="C375" i="6"/>
  <c r="E375" i="6" s="1"/>
  <c r="F375" i="6"/>
  <c r="C379" i="6"/>
  <c r="E379" i="6" s="1"/>
  <c r="F379" i="6"/>
  <c r="C383" i="6"/>
  <c r="E383" i="6" s="1"/>
  <c r="F383" i="6"/>
  <c r="C387" i="6"/>
  <c r="E387" i="6" s="1"/>
  <c r="F387" i="6"/>
  <c r="C391" i="6"/>
  <c r="E391" i="6" s="1"/>
  <c r="F391" i="6"/>
  <c r="C395" i="6"/>
  <c r="E395" i="6" s="1"/>
  <c r="F395" i="6"/>
  <c r="C399" i="6"/>
  <c r="E399" i="6" s="1"/>
  <c r="F399" i="6"/>
  <c r="C403" i="6"/>
  <c r="E403" i="6" s="1"/>
  <c r="F403" i="6"/>
  <c r="C407" i="6"/>
  <c r="E407" i="6" s="1"/>
  <c r="F407" i="6"/>
  <c r="C411" i="6"/>
  <c r="E411" i="6" s="1"/>
  <c r="F411" i="6"/>
  <c r="C415" i="6"/>
  <c r="E415" i="6" s="1"/>
  <c r="F415" i="6"/>
  <c r="C419" i="6"/>
  <c r="E419" i="6" s="1"/>
  <c r="F419" i="6"/>
  <c r="C423" i="6"/>
  <c r="E423" i="6" s="1"/>
  <c r="F423" i="6"/>
  <c r="C427" i="6"/>
  <c r="E427" i="6" s="1"/>
  <c r="F427" i="6"/>
  <c r="C431" i="6"/>
  <c r="F431" i="6" s="1"/>
  <c r="E431" i="6"/>
  <c r="C435" i="6"/>
  <c r="F435" i="6" s="1"/>
  <c r="E435" i="6"/>
  <c r="C439" i="6"/>
  <c r="F439" i="6" s="1"/>
  <c r="E439" i="6"/>
  <c r="C443" i="6"/>
  <c r="F443" i="6" s="1"/>
  <c r="E443" i="6"/>
  <c r="C447" i="6"/>
  <c r="F447" i="6" s="1"/>
  <c r="E447" i="6"/>
  <c r="C451" i="6"/>
  <c r="F451" i="6" s="1"/>
  <c r="E451" i="6"/>
  <c r="C455" i="6"/>
  <c r="F455" i="6" s="1"/>
  <c r="E455" i="6"/>
  <c r="C459" i="6"/>
  <c r="F459" i="6" s="1"/>
  <c r="E459" i="6"/>
  <c r="C463" i="6"/>
  <c r="F463" i="6" s="1"/>
  <c r="E463" i="6"/>
  <c r="C467" i="6"/>
  <c r="F467" i="6" s="1"/>
  <c r="E467" i="6"/>
  <c r="C471" i="6"/>
  <c r="F471" i="6" s="1"/>
  <c r="E471" i="6"/>
  <c r="C475" i="6"/>
  <c r="F475" i="6" s="1"/>
  <c r="E475" i="6"/>
  <c r="C479" i="6"/>
  <c r="F479" i="6" s="1"/>
  <c r="E479" i="6"/>
  <c r="C483" i="6"/>
  <c r="F483" i="6" s="1"/>
  <c r="E483" i="6"/>
  <c r="C487" i="6"/>
  <c r="F487" i="6" s="1"/>
  <c r="E487" i="6"/>
  <c r="C491" i="6"/>
  <c r="F491" i="6" s="1"/>
  <c r="E491" i="6"/>
  <c r="C495" i="6"/>
  <c r="F495" i="6" s="1"/>
  <c r="E495" i="6"/>
  <c r="C499" i="6"/>
  <c r="F499" i="6" s="1"/>
  <c r="E499" i="6"/>
  <c r="C503" i="6"/>
  <c r="F503" i="6" s="1"/>
  <c r="E503" i="6"/>
  <c r="C507" i="6"/>
  <c r="F507" i="6" s="1"/>
  <c r="E507" i="6"/>
  <c r="C511" i="6"/>
  <c r="F511" i="6" s="1"/>
  <c r="E511" i="6"/>
  <c r="C515" i="6"/>
  <c r="F515" i="6" s="1"/>
  <c r="E515" i="6"/>
  <c r="C519" i="6"/>
  <c r="F519" i="6" s="1"/>
  <c r="E519" i="6"/>
  <c r="C523" i="6"/>
  <c r="F523" i="6" s="1"/>
  <c r="E523" i="6"/>
  <c r="C527" i="6"/>
  <c r="F527" i="6" s="1"/>
  <c r="E527" i="6"/>
  <c r="C531" i="6"/>
  <c r="E531" i="6" s="1"/>
  <c r="F531" i="6"/>
  <c r="C535" i="6"/>
  <c r="E535" i="6" s="1"/>
  <c r="F535" i="6"/>
  <c r="C539" i="6"/>
  <c r="E539" i="6" s="1"/>
  <c r="F539" i="6"/>
  <c r="C543" i="6"/>
  <c r="E543" i="6" s="1"/>
  <c r="F543" i="6"/>
  <c r="C547" i="6"/>
  <c r="E547" i="6" s="1"/>
  <c r="F547" i="6"/>
  <c r="C551" i="6"/>
  <c r="F551" i="6" s="1"/>
  <c r="E551" i="6"/>
  <c r="C555" i="6"/>
  <c r="F555" i="6" s="1"/>
  <c r="E555" i="6"/>
  <c r="C559" i="6"/>
  <c r="F559" i="6" s="1"/>
  <c r="E559" i="6"/>
  <c r="C563" i="6"/>
  <c r="F563" i="6" s="1"/>
  <c r="E563" i="6"/>
  <c r="C567" i="6"/>
  <c r="F567" i="6" s="1"/>
  <c r="E567" i="6"/>
  <c r="C571" i="6"/>
  <c r="F571" i="6" s="1"/>
  <c r="E571" i="6"/>
  <c r="C575" i="6"/>
  <c r="F575" i="6" s="1"/>
  <c r="E575" i="6"/>
  <c r="C579" i="6"/>
  <c r="F579" i="6" s="1"/>
  <c r="E579" i="6"/>
  <c r="C583" i="6"/>
  <c r="F583" i="6" s="1"/>
  <c r="E583" i="6"/>
  <c r="C587" i="6"/>
  <c r="F587" i="6" s="1"/>
  <c r="E587" i="6"/>
  <c r="C591" i="6"/>
  <c r="F591" i="6" s="1"/>
  <c r="E591" i="6"/>
  <c r="C595" i="6"/>
  <c r="F595" i="6" s="1"/>
  <c r="E595" i="6"/>
  <c r="C599" i="6"/>
  <c r="F599" i="6" s="1"/>
  <c r="E599" i="6"/>
  <c r="C603" i="6"/>
  <c r="F603" i="6" s="1"/>
  <c r="E603" i="6"/>
  <c r="C607" i="6"/>
  <c r="F607" i="6" s="1"/>
  <c r="E607" i="6"/>
  <c r="C611" i="6"/>
  <c r="F611" i="6" s="1"/>
  <c r="E611" i="6"/>
  <c r="C615" i="6"/>
  <c r="F615" i="6" s="1"/>
  <c r="E615" i="6"/>
  <c r="C619" i="6"/>
  <c r="F619" i="6" s="1"/>
  <c r="E619" i="6"/>
  <c r="C623" i="6"/>
  <c r="F623" i="6" s="1"/>
  <c r="E623" i="6"/>
  <c r="C627" i="6"/>
  <c r="F627" i="6" s="1"/>
  <c r="E627" i="6"/>
  <c r="C631" i="6"/>
  <c r="F631" i="6" s="1"/>
  <c r="E631" i="6"/>
  <c r="C635" i="6"/>
  <c r="F635" i="6" s="1"/>
  <c r="E635" i="6"/>
  <c r="C639" i="6"/>
  <c r="F639" i="6" s="1"/>
  <c r="E639" i="6"/>
  <c r="C643" i="6"/>
  <c r="F643" i="6" s="1"/>
  <c r="E643" i="6"/>
  <c r="C647" i="6"/>
  <c r="F647" i="6" s="1"/>
  <c r="E647" i="6"/>
  <c r="C651" i="6"/>
  <c r="E651" i="6" s="1"/>
  <c r="F651" i="6"/>
  <c r="C655" i="6"/>
  <c r="E655" i="6" s="1"/>
  <c r="F655" i="6"/>
  <c r="C659" i="6"/>
  <c r="E659" i="6" s="1"/>
  <c r="F659" i="6"/>
  <c r="C663" i="6"/>
  <c r="E663" i="6" s="1"/>
  <c r="F663" i="6"/>
  <c r="C667" i="6"/>
  <c r="E667" i="6" s="1"/>
  <c r="F667" i="6"/>
  <c r="C671" i="6"/>
  <c r="F671" i="6" s="1"/>
  <c r="E671" i="6"/>
  <c r="C675" i="6"/>
  <c r="F675" i="6" s="1"/>
  <c r="E675" i="6"/>
  <c r="C679" i="6"/>
  <c r="F679" i="6" s="1"/>
  <c r="E679" i="6"/>
  <c r="C683" i="6"/>
  <c r="F683" i="6" s="1"/>
  <c r="E683" i="6"/>
  <c r="C687" i="6"/>
  <c r="F687" i="6" s="1"/>
  <c r="E687" i="6"/>
  <c r="C691" i="6"/>
  <c r="F691" i="6" s="1"/>
  <c r="E691" i="6"/>
  <c r="C695" i="6"/>
  <c r="F695" i="6" s="1"/>
  <c r="E695" i="6"/>
  <c r="C699" i="6"/>
  <c r="F699" i="6" s="1"/>
  <c r="E699" i="6"/>
  <c r="C703" i="6"/>
  <c r="F703" i="6" s="1"/>
  <c r="E703" i="6"/>
  <c r="C707" i="6"/>
  <c r="F707" i="6" s="1"/>
  <c r="E707" i="6"/>
  <c r="C711" i="6"/>
  <c r="F711" i="6" s="1"/>
  <c r="E711" i="6"/>
  <c r="C715" i="6"/>
  <c r="F715" i="6" s="1"/>
  <c r="E715" i="6"/>
  <c r="C719" i="6"/>
  <c r="F719" i="6" s="1"/>
  <c r="E719" i="6"/>
  <c r="C723" i="6"/>
  <c r="F723" i="6" s="1"/>
  <c r="E723" i="6"/>
  <c r="C727" i="6"/>
  <c r="F727" i="6" s="1"/>
  <c r="E727" i="6"/>
  <c r="C731" i="6"/>
  <c r="E731" i="6" s="1"/>
  <c r="F731" i="6"/>
  <c r="C735" i="6"/>
  <c r="E735" i="6" s="1"/>
  <c r="F735" i="6"/>
  <c r="C739" i="6"/>
  <c r="E739" i="6" s="1"/>
  <c r="F739" i="6"/>
  <c r="C743" i="6"/>
  <c r="E743" i="6" s="1"/>
  <c r="F743" i="6"/>
  <c r="C747" i="6"/>
  <c r="E747" i="6" s="1"/>
  <c r="F747" i="6"/>
  <c r="C751" i="6"/>
  <c r="E751" i="6" s="1"/>
  <c r="F751" i="6"/>
  <c r="C755" i="6"/>
  <c r="E755" i="6" s="1"/>
  <c r="F755" i="6"/>
  <c r="C759" i="6"/>
  <c r="E759" i="6" s="1"/>
  <c r="F759" i="6"/>
  <c r="C763" i="6"/>
  <c r="E763" i="6" s="1"/>
  <c r="F763" i="6"/>
  <c r="C767" i="6"/>
  <c r="E767" i="6" s="1"/>
  <c r="F767" i="6"/>
  <c r="C771" i="6"/>
  <c r="F771" i="6" s="1"/>
  <c r="E771" i="6"/>
  <c r="C775" i="6"/>
  <c r="F775" i="6" s="1"/>
  <c r="E775" i="6"/>
  <c r="C779" i="6"/>
  <c r="F779" i="6" s="1"/>
  <c r="E779" i="6"/>
  <c r="C783" i="6"/>
  <c r="F783" i="6" s="1"/>
  <c r="E783" i="6"/>
  <c r="C787" i="6"/>
  <c r="F787" i="6" s="1"/>
  <c r="E787" i="6"/>
  <c r="C791" i="6"/>
  <c r="E791" i="6" s="1"/>
  <c r="F791" i="6"/>
  <c r="C795" i="6"/>
  <c r="E795" i="6" s="1"/>
  <c r="F795" i="6"/>
  <c r="C799" i="6"/>
  <c r="E799" i="6" s="1"/>
  <c r="F799" i="6"/>
  <c r="C803" i="6"/>
  <c r="E803" i="6" s="1"/>
  <c r="F803" i="6"/>
  <c r="C807" i="6"/>
  <c r="E807" i="6" s="1"/>
  <c r="F807" i="6"/>
  <c r="C811" i="6"/>
  <c r="E811" i="6" s="1"/>
  <c r="F811" i="6"/>
  <c r="C815" i="6"/>
  <c r="E815" i="6" s="1"/>
  <c r="F815" i="6"/>
  <c r="C819" i="6"/>
  <c r="E819" i="6" s="1"/>
  <c r="F819" i="6"/>
  <c r="C823" i="6"/>
  <c r="E823" i="6" s="1"/>
  <c r="F823" i="6"/>
  <c r="C827" i="6"/>
  <c r="E827" i="6" s="1"/>
  <c r="F827" i="6"/>
  <c r="C831" i="6"/>
  <c r="E831" i="6" s="1"/>
  <c r="F831" i="6"/>
  <c r="C835" i="6"/>
  <c r="E835" i="6" s="1"/>
  <c r="F835" i="6"/>
  <c r="C839" i="6"/>
  <c r="E839" i="6" s="1"/>
  <c r="F839" i="6"/>
  <c r="C843" i="6"/>
  <c r="E843" i="6" s="1"/>
  <c r="F843" i="6"/>
  <c r="C847" i="6"/>
  <c r="E847" i="6" s="1"/>
  <c r="F847" i="6"/>
  <c r="C851" i="6"/>
  <c r="E851" i="6" s="1"/>
  <c r="F851" i="6"/>
  <c r="C855" i="6"/>
  <c r="E855" i="6" s="1"/>
  <c r="F855" i="6"/>
  <c r="C859" i="6"/>
  <c r="E859" i="6" s="1"/>
  <c r="F859" i="6"/>
  <c r="C863" i="6"/>
  <c r="E863" i="6" s="1"/>
  <c r="F863" i="6"/>
  <c r="C867" i="6"/>
  <c r="E867" i="6" s="1"/>
  <c r="F867" i="6"/>
  <c r="C871" i="6"/>
  <c r="F871" i="6" s="1"/>
  <c r="E871" i="6"/>
  <c r="C875" i="6"/>
  <c r="F875" i="6" s="1"/>
  <c r="E875" i="6"/>
  <c r="C879" i="6"/>
  <c r="F879" i="6" s="1"/>
  <c r="E879" i="6"/>
  <c r="C883" i="6"/>
  <c r="F883" i="6" s="1"/>
  <c r="E883" i="6"/>
  <c r="C887" i="6"/>
  <c r="F887" i="6" s="1"/>
  <c r="E887" i="6"/>
  <c r="C891" i="6"/>
  <c r="F891" i="6" s="1"/>
  <c r="E891" i="6"/>
  <c r="C895" i="6"/>
  <c r="F895" i="6" s="1"/>
  <c r="E895" i="6"/>
  <c r="C899" i="6"/>
  <c r="F899" i="6" s="1"/>
  <c r="E899" i="6"/>
  <c r="C903" i="6"/>
  <c r="F903" i="6" s="1"/>
  <c r="E903" i="6"/>
  <c r="C907" i="6"/>
  <c r="F907" i="6" s="1"/>
  <c r="E907" i="6"/>
  <c r="C911" i="6"/>
  <c r="F911" i="6" s="1"/>
  <c r="E911" i="6"/>
  <c r="C915" i="6"/>
  <c r="F915" i="6" s="1"/>
  <c r="E915" i="6"/>
  <c r="C919" i="6"/>
  <c r="F919" i="6" s="1"/>
  <c r="E919" i="6"/>
  <c r="C923" i="6"/>
  <c r="F923" i="6" s="1"/>
  <c r="E923" i="6"/>
  <c r="C927" i="6"/>
  <c r="F927" i="6" s="1"/>
  <c r="E927" i="6"/>
  <c r="C931" i="6"/>
  <c r="F931" i="6" s="1"/>
  <c r="E931" i="6"/>
  <c r="C935" i="6"/>
  <c r="F935" i="6" s="1"/>
  <c r="E935" i="6"/>
  <c r="C939" i="6"/>
  <c r="F939" i="6" s="1"/>
  <c r="E939" i="6"/>
  <c r="C943" i="6"/>
  <c r="F943" i="6" s="1"/>
  <c r="E943" i="6"/>
  <c r="C947" i="6"/>
  <c r="F947" i="6" s="1"/>
  <c r="E947" i="6"/>
  <c r="C951" i="6"/>
  <c r="F951" i="6" s="1"/>
  <c r="E951" i="6"/>
  <c r="C955" i="6"/>
  <c r="F955" i="6" s="1"/>
  <c r="E955" i="6"/>
  <c r="C959" i="6"/>
  <c r="F959" i="6" s="1"/>
  <c r="E959" i="6"/>
  <c r="C963" i="6"/>
  <c r="F963" i="6" s="1"/>
  <c r="E963" i="6"/>
  <c r="C967" i="6"/>
  <c r="F967" i="6" s="1"/>
  <c r="E967" i="6"/>
  <c r="C971" i="6"/>
  <c r="F971" i="6" s="1"/>
  <c r="E971" i="6"/>
  <c r="C975" i="6"/>
  <c r="F975" i="6" s="1"/>
  <c r="E975" i="6"/>
  <c r="C979" i="6"/>
  <c r="F979" i="6" s="1"/>
  <c r="E979" i="6"/>
  <c r="C983" i="6"/>
  <c r="F983" i="6" s="1"/>
  <c r="E983" i="6"/>
  <c r="C987" i="6"/>
  <c r="F987" i="6" s="1"/>
  <c r="E987" i="6"/>
  <c r="C991" i="6"/>
  <c r="F991" i="6" s="1"/>
  <c r="E991" i="6"/>
  <c r="C995" i="6"/>
  <c r="F995" i="6" s="1"/>
  <c r="E995" i="6"/>
  <c r="C999" i="6"/>
  <c r="F999" i="6" s="1"/>
  <c r="E999" i="6"/>
  <c r="C1003" i="6"/>
  <c r="F1003" i="6" s="1"/>
  <c r="E1003" i="6"/>
  <c r="C1007" i="6"/>
  <c r="F1007" i="6" s="1"/>
  <c r="E1007" i="6"/>
  <c r="C1011" i="6"/>
  <c r="F1011" i="6" s="1"/>
  <c r="E1011" i="6"/>
  <c r="C1015" i="6"/>
  <c r="F1015" i="6" s="1"/>
  <c r="E1015" i="6"/>
  <c r="C1019" i="6"/>
  <c r="F1019" i="6" s="1"/>
  <c r="E1019" i="6"/>
  <c r="C1023" i="6"/>
  <c r="F1023" i="6" s="1"/>
  <c r="E1023" i="6"/>
  <c r="C1027" i="6"/>
  <c r="F1027" i="6" s="1"/>
  <c r="E1027" i="6"/>
  <c r="C1031" i="6"/>
  <c r="E1031" i="6" s="1"/>
  <c r="F1031" i="6"/>
  <c r="C1035" i="6"/>
  <c r="E1035" i="6" s="1"/>
  <c r="F1035" i="6"/>
  <c r="C1039" i="6"/>
  <c r="E1039" i="6" s="1"/>
  <c r="F1039" i="6"/>
  <c r="C1043" i="6"/>
  <c r="E1043" i="6" s="1"/>
  <c r="F1043" i="6"/>
  <c r="C1047" i="6"/>
  <c r="E1047" i="6" s="1"/>
  <c r="F1047" i="6"/>
  <c r="C1051" i="6"/>
  <c r="F1051" i="6" s="1"/>
  <c r="E1051" i="6"/>
  <c r="C1055" i="6"/>
  <c r="F1055" i="6" s="1"/>
  <c r="E1055" i="6"/>
  <c r="C1059" i="6"/>
  <c r="F1059" i="6" s="1"/>
  <c r="E1059" i="6"/>
  <c r="C1063" i="6"/>
  <c r="F1063" i="6" s="1"/>
  <c r="E1063" i="6"/>
  <c r="C1067" i="6"/>
  <c r="F1067" i="6" s="1"/>
  <c r="E1067" i="6"/>
  <c r="C1071" i="6"/>
  <c r="F1071" i="6" s="1"/>
  <c r="E1071" i="6"/>
  <c r="C1075" i="6"/>
  <c r="F1075" i="6" s="1"/>
  <c r="E1075" i="6"/>
  <c r="C1079" i="6"/>
  <c r="F1079" i="6" s="1"/>
  <c r="E1079" i="6"/>
  <c r="C1083" i="6"/>
  <c r="F1083" i="6" s="1"/>
  <c r="E1083" i="6"/>
  <c r="C1087" i="6"/>
  <c r="F1087" i="6" s="1"/>
  <c r="E1087" i="6"/>
  <c r="C1091" i="6"/>
  <c r="F1091" i="6" s="1"/>
  <c r="E1091" i="6"/>
  <c r="C1095" i="6"/>
  <c r="F1095" i="6" s="1"/>
  <c r="E1095" i="6"/>
  <c r="C1099" i="6"/>
  <c r="F1099" i="6" s="1"/>
  <c r="E1099" i="6"/>
  <c r="C1103" i="6"/>
  <c r="F1103" i="6" s="1"/>
  <c r="E1103" i="6"/>
  <c r="C1107" i="6"/>
  <c r="F1107" i="6" s="1"/>
  <c r="E1107" i="6"/>
  <c r="C1111" i="6"/>
  <c r="F1111" i="6" s="1"/>
  <c r="E1111" i="6"/>
  <c r="C1115" i="6"/>
  <c r="F1115" i="6" s="1"/>
  <c r="E1115" i="6"/>
  <c r="C1119" i="6"/>
  <c r="F1119" i="6" s="1"/>
  <c r="E1119" i="6"/>
  <c r="C1123" i="6"/>
  <c r="F1123" i="6" s="1"/>
  <c r="E1123" i="6"/>
  <c r="C1127" i="6"/>
  <c r="F1127" i="6" s="1"/>
  <c r="E1127" i="6"/>
  <c r="C1131" i="6"/>
  <c r="F1131" i="6" s="1"/>
  <c r="E1131" i="6"/>
  <c r="C1135" i="6"/>
  <c r="F1135" i="6" s="1"/>
  <c r="E1135" i="6"/>
  <c r="C1139" i="6"/>
  <c r="F1139" i="6" s="1"/>
  <c r="E1139" i="6"/>
  <c r="C1143" i="6"/>
  <c r="F1143" i="6" s="1"/>
  <c r="E1143" i="6"/>
  <c r="C1147" i="6"/>
  <c r="F1147" i="6" s="1"/>
  <c r="E1147" i="6"/>
  <c r="C1151" i="6"/>
  <c r="F1151" i="6" s="1"/>
  <c r="E1151" i="6"/>
  <c r="C1155" i="6"/>
  <c r="F1155" i="6" s="1"/>
  <c r="E1155" i="6"/>
  <c r="C1159" i="6"/>
  <c r="F1159" i="6" s="1"/>
  <c r="E1159" i="6"/>
  <c r="C1163" i="6"/>
  <c r="F1163" i="6" s="1"/>
  <c r="E1163" i="6"/>
  <c r="C1167" i="6"/>
  <c r="F1167" i="6" s="1"/>
  <c r="E1167" i="6"/>
  <c r="C1171" i="6"/>
  <c r="F1171" i="6" s="1"/>
  <c r="E1171" i="6"/>
  <c r="C1175" i="6"/>
  <c r="F1175" i="6" s="1"/>
  <c r="E1175" i="6"/>
  <c r="C1179" i="6"/>
  <c r="F1179" i="6" s="1"/>
  <c r="E1179" i="6"/>
  <c r="C1183" i="6"/>
  <c r="F1183" i="6" s="1"/>
  <c r="E1183" i="6"/>
  <c r="C1187" i="6"/>
  <c r="F1187" i="6" s="1"/>
  <c r="E1187" i="6"/>
  <c r="C1191" i="6"/>
  <c r="F1191" i="6" s="1"/>
  <c r="E1191" i="6"/>
  <c r="C1195" i="6"/>
  <c r="E1195" i="6" s="1"/>
  <c r="F1195" i="6"/>
  <c r="C1199" i="6"/>
  <c r="E1199" i="6" s="1"/>
  <c r="F1199" i="6"/>
  <c r="C1203" i="6"/>
  <c r="E1203" i="6" s="1"/>
  <c r="F1203" i="6"/>
  <c r="C1207" i="6"/>
  <c r="E1207" i="6" s="1"/>
  <c r="F1207" i="6"/>
  <c r="C1211" i="6"/>
  <c r="E1211" i="6" s="1"/>
  <c r="F1211" i="6"/>
  <c r="C1215" i="6"/>
  <c r="E1215" i="6" s="1"/>
  <c r="F1215" i="6"/>
  <c r="C1219" i="6"/>
  <c r="E1219" i="6" s="1"/>
  <c r="F1219" i="6"/>
  <c r="C1223" i="6"/>
  <c r="E1223" i="6" s="1"/>
  <c r="F1223" i="6"/>
  <c r="C1227" i="6"/>
  <c r="E1227" i="6" s="1"/>
  <c r="F1227" i="6"/>
  <c r="C1231" i="6"/>
  <c r="E1231" i="6" s="1"/>
  <c r="F1231" i="6"/>
  <c r="C1235" i="6"/>
  <c r="F1235" i="6" s="1"/>
  <c r="E1235" i="6"/>
  <c r="C1239" i="6"/>
  <c r="F1239" i="6" s="1"/>
  <c r="E1239" i="6"/>
  <c r="C1243" i="6"/>
  <c r="F1243" i="6" s="1"/>
  <c r="E1243" i="6"/>
  <c r="C1247" i="6"/>
  <c r="F1247" i="6" s="1"/>
  <c r="E1247" i="6"/>
  <c r="C1251" i="6"/>
  <c r="F1251" i="6" s="1"/>
  <c r="E1251" i="6"/>
  <c r="C1255" i="6"/>
  <c r="E1255" i="6" s="1"/>
  <c r="F1255" i="6"/>
  <c r="C1259" i="6"/>
  <c r="E1259" i="6" s="1"/>
  <c r="F1259" i="6"/>
  <c r="C1263" i="6"/>
  <c r="E1263" i="6" s="1"/>
  <c r="F1263" i="6"/>
  <c r="C1267" i="6"/>
  <c r="E1267" i="6" s="1"/>
  <c r="F1267" i="6"/>
  <c r="C1271" i="6"/>
  <c r="E1271" i="6" s="1"/>
  <c r="F1271" i="6"/>
  <c r="C1275" i="6"/>
  <c r="E1275" i="6" s="1"/>
  <c r="F1275" i="6"/>
  <c r="C1279" i="6"/>
  <c r="E1279" i="6" s="1"/>
  <c r="F1279" i="6"/>
  <c r="C1283" i="6"/>
  <c r="E1283" i="6" s="1"/>
  <c r="F1283" i="6"/>
  <c r="C1287" i="6"/>
  <c r="E1287" i="6" s="1"/>
  <c r="F1287" i="6"/>
  <c r="C1291" i="6"/>
  <c r="E1291" i="6" s="1"/>
  <c r="F1291" i="6"/>
  <c r="C1295" i="6"/>
  <c r="E1295" i="6" s="1"/>
  <c r="F1295" i="6"/>
  <c r="C1299" i="6"/>
  <c r="E1299" i="6" s="1"/>
  <c r="F1299" i="6"/>
  <c r="C1303" i="6"/>
  <c r="E1303" i="6" s="1"/>
  <c r="F1303" i="6"/>
  <c r="C1307" i="6"/>
  <c r="E1307" i="6" s="1"/>
  <c r="F1307" i="6"/>
  <c r="C1311" i="6"/>
  <c r="E1311" i="6" s="1"/>
  <c r="F1311" i="6"/>
  <c r="C1315" i="6"/>
  <c r="F1315" i="6" s="1"/>
  <c r="E1315" i="6"/>
  <c r="C1319" i="6"/>
  <c r="F1319" i="6" s="1"/>
  <c r="E1319" i="6"/>
  <c r="C1323" i="6"/>
  <c r="F1323" i="6" s="1"/>
  <c r="E1323" i="6"/>
  <c r="C1327" i="6"/>
  <c r="F1327" i="6" s="1"/>
  <c r="E1327" i="6"/>
  <c r="C1331" i="6"/>
  <c r="F1331" i="6" s="1"/>
  <c r="E1331" i="6"/>
  <c r="C1335" i="6"/>
  <c r="F1335" i="6" s="1"/>
  <c r="E1335" i="6"/>
  <c r="C1339" i="6"/>
  <c r="F1339" i="6" s="1"/>
  <c r="E1339" i="6"/>
  <c r="C1343" i="6"/>
  <c r="F1343" i="6" s="1"/>
  <c r="E1343" i="6"/>
  <c r="C1347" i="6"/>
  <c r="F1347" i="6" s="1"/>
  <c r="E1347" i="6"/>
  <c r="C1351" i="6"/>
  <c r="F1351" i="6" s="1"/>
  <c r="E1351" i="6"/>
  <c r="C1355" i="6"/>
  <c r="E1355" i="6" s="1"/>
  <c r="F1355" i="6"/>
  <c r="C1359" i="6"/>
  <c r="E1359" i="6" s="1"/>
  <c r="F1359" i="6"/>
  <c r="C1363" i="6"/>
  <c r="E1363" i="6" s="1"/>
  <c r="F1363" i="6"/>
  <c r="C1367" i="6"/>
  <c r="E1367" i="6" s="1"/>
  <c r="F1367" i="6"/>
  <c r="C1371" i="6"/>
  <c r="E1371" i="6" s="1"/>
  <c r="F1371" i="6"/>
  <c r="C1375" i="6"/>
  <c r="E1375" i="6" s="1"/>
  <c r="F1375" i="6"/>
  <c r="C1379" i="6"/>
  <c r="E1379" i="6" s="1"/>
  <c r="F1379" i="6"/>
  <c r="C1383" i="6"/>
  <c r="E1383" i="6" s="1"/>
  <c r="F1383" i="6"/>
  <c r="C1387" i="6"/>
  <c r="E1387" i="6" s="1"/>
  <c r="F1387" i="6"/>
  <c r="C1391" i="6"/>
  <c r="E1391" i="6" s="1"/>
  <c r="F1391" i="6"/>
  <c r="C1395" i="6"/>
  <c r="E1395" i="6" s="1"/>
  <c r="F1395" i="6"/>
  <c r="C1399" i="6"/>
  <c r="E1399" i="6" s="1"/>
  <c r="F1399" i="6"/>
  <c r="C1403" i="6"/>
  <c r="E1403" i="6" s="1"/>
  <c r="F1403" i="6"/>
  <c r="C1407" i="6"/>
  <c r="E1407" i="6" s="1"/>
  <c r="F1407" i="6"/>
  <c r="C1411" i="6"/>
  <c r="E1411" i="6" s="1"/>
  <c r="F1411" i="6"/>
  <c r="C1415" i="6"/>
  <c r="F1415" i="6" s="1"/>
  <c r="E1415" i="6"/>
  <c r="C1419" i="6"/>
  <c r="F1419" i="6" s="1"/>
  <c r="E1419" i="6"/>
  <c r="C1423" i="6"/>
  <c r="F1423" i="6" s="1"/>
  <c r="E1423" i="6"/>
  <c r="C1427" i="6"/>
  <c r="F1427" i="6" s="1"/>
  <c r="E1427" i="6"/>
  <c r="C1431" i="6"/>
  <c r="F1431" i="6" s="1"/>
  <c r="E1431" i="6"/>
  <c r="C1435" i="6"/>
  <c r="F1435" i="6" s="1"/>
  <c r="E1435" i="6"/>
  <c r="C1439" i="6"/>
  <c r="F1439" i="6" s="1"/>
  <c r="E1439" i="6"/>
  <c r="C1443" i="6"/>
  <c r="F1443" i="6" s="1"/>
  <c r="E1443" i="6"/>
  <c r="C1447" i="6"/>
  <c r="F1447" i="6" s="1"/>
  <c r="E1447" i="6"/>
  <c r="C1451" i="6"/>
  <c r="F1451" i="6" s="1"/>
  <c r="E1451" i="6"/>
  <c r="C1455" i="6"/>
  <c r="F1455" i="6" s="1"/>
  <c r="E1455" i="6"/>
  <c r="C1459" i="6"/>
  <c r="F1459" i="6" s="1"/>
  <c r="E1459" i="6"/>
  <c r="C1463" i="6"/>
  <c r="F1463" i="6" s="1"/>
  <c r="E1463" i="6"/>
  <c r="C1467" i="6"/>
  <c r="F1467" i="6" s="1"/>
  <c r="E1467" i="6"/>
  <c r="C1471" i="6"/>
  <c r="F1471" i="6" s="1"/>
  <c r="E1471" i="6"/>
  <c r="C1475" i="6"/>
  <c r="E1475" i="6" s="1"/>
  <c r="F1475" i="6"/>
  <c r="C1479" i="6"/>
  <c r="E1479" i="6" s="1"/>
  <c r="F1479" i="6"/>
  <c r="C1483" i="6"/>
  <c r="E1483" i="6" s="1"/>
  <c r="F1483" i="6"/>
  <c r="C1487" i="6"/>
  <c r="E1487" i="6" s="1"/>
  <c r="F1487" i="6"/>
  <c r="C1491" i="6"/>
  <c r="E1491" i="6" s="1"/>
  <c r="F1491" i="6"/>
  <c r="C1495" i="6"/>
  <c r="F1495" i="6" s="1"/>
  <c r="E1495" i="6"/>
  <c r="C1499" i="6"/>
  <c r="F1499" i="6" s="1"/>
  <c r="E1499" i="6"/>
  <c r="C1503" i="6"/>
  <c r="F1503" i="6" s="1"/>
  <c r="E1503" i="6"/>
  <c r="C1507" i="6"/>
  <c r="F1507" i="6" s="1"/>
  <c r="E1507" i="6"/>
  <c r="C1511" i="6"/>
  <c r="F1511" i="6" s="1"/>
  <c r="E1511" i="6"/>
  <c r="C1515" i="6"/>
  <c r="E1515" i="6" s="1"/>
  <c r="F1515" i="6"/>
  <c r="C1519" i="6"/>
  <c r="E1519" i="6" s="1"/>
  <c r="F1519" i="6"/>
  <c r="C1523" i="6"/>
  <c r="E1523" i="6" s="1"/>
  <c r="F1523" i="6"/>
  <c r="C1527" i="6"/>
  <c r="E1527" i="6" s="1"/>
  <c r="F1527" i="6"/>
  <c r="C1531" i="6"/>
  <c r="E1531" i="6" s="1"/>
  <c r="F1531" i="6"/>
  <c r="C1535" i="6"/>
  <c r="E1535" i="6" s="1"/>
  <c r="F1535" i="6"/>
  <c r="C1539" i="6"/>
  <c r="E1539" i="6" s="1"/>
  <c r="F1539" i="6"/>
  <c r="C1543" i="6"/>
  <c r="E1543" i="6" s="1"/>
  <c r="F1543" i="6"/>
  <c r="C1547" i="6"/>
  <c r="E1547" i="6" s="1"/>
  <c r="F1547" i="6"/>
  <c r="C1551" i="6"/>
  <c r="E1551" i="6" s="1"/>
  <c r="F1551" i="6"/>
  <c r="C1555" i="6"/>
  <c r="F1555" i="6" s="1"/>
  <c r="E1555" i="6"/>
  <c r="C1559" i="6"/>
  <c r="F1559" i="6" s="1"/>
  <c r="E1559" i="6"/>
  <c r="C1563" i="6"/>
  <c r="F1563" i="6" s="1"/>
  <c r="E1563" i="6"/>
  <c r="C1567" i="6"/>
  <c r="F1567" i="6" s="1"/>
  <c r="E1567" i="6"/>
  <c r="C1571" i="6"/>
  <c r="F1571" i="6" s="1"/>
  <c r="E1571" i="6"/>
  <c r="C1575" i="6"/>
  <c r="F1575" i="6" s="1"/>
  <c r="E1575" i="6"/>
  <c r="C1579" i="6"/>
  <c r="F1579" i="6" s="1"/>
  <c r="E1579" i="6"/>
  <c r="C1583" i="6"/>
  <c r="F1583" i="6" s="1"/>
  <c r="E1583" i="6"/>
  <c r="C1587" i="6"/>
  <c r="F1587" i="6" s="1"/>
  <c r="E1587" i="6"/>
  <c r="C1591" i="6"/>
  <c r="F1591" i="6" s="1"/>
  <c r="E1591" i="6"/>
  <c r="C1595" i="6"/>
  <c r="F1595" i="6" s="1"/>
  <c r="E1595" i="6"/>
  <c r="C1599" i="6"/>
  <c r="F1599" i="6" s="1"/>
  <c r="E1599" i="6"/>
  <c r="C1603" i="6"/>
  <c r="F1603" i="6" s="1"/>
  <c r="E1603" i="6"/>
  <c r="C1607" i="6"/>
  <c r="F1607" i="6" s="1"/>
  <c r="E1607" i="6"/>
  <c r="C1611" i="6"/>
  <c r="F1611" i="6" s="1"/>
  <c r="E1611" i="6"/>
  <c r="C1615" i="6"/>
  <c r="E1615" i="6" s="1"/>
  <c r="F1615" i="6"/>
  <c r="C1619" i="6"/>
  <c r="E1619" i="6" s="1"/>
  <c r="F1619" i="6"/>
  <c r="C1623" i="6"/>
  <c r="E1623" i="6" s="1"/>
  <c r="F1623" i="6"/>
  <c r="C1627" i="6"/>
  <c r="E1627" i="6" s="1"/>
  <c r="F1627" i="6"/>
  <c r="C1631" i="6"/>
  <c r="E1631" i="6" s="1"/>
  <c r="F1631" i="6"/>
  <c r="C1635" i="6"/>
  <c r="E1635" i="6" s="1"/>
  <c r="F1635" i="6"/>
  <c r="C1639" i="6"/>
  <c r="E1639" i="6" s="1"/>
  <c r="F1639" i="6"/>
  <c r="C1643" i="6"/>
  <c r="E1643" i="6" s="1"/>
  <c r="F1643" i="6"/>
  <c r="C1647" i="6"/>
  <c r="E1647" i="6" s="1"/>
  <c r="F1647" i="6"/>
  <c r="C1651" i="6"/>
  <c r="E1651" i="6" s="1"/>
  <c r="F1651" i="6"/>
  <c r="C1655" i="6"/>
  <c r="E1655" i="6" s="1"/>
  <c r="F1655" i="6"/>
  <c r="C1659" i="6"/>
  <c r="E1659" i="6" s="1"/>
  <c r="F1659" i="6"/>
  <c r="C1663" i="6"/>
  <c r="E1663" i="6" s="1"/>
  <c r="F1663" i="6"/>
  <c r="C1667" i="6"/>
  <c r="E1667" i="6" s="1"/>
  <c r="F1667" i="6"/>
  <c r="C1671" i="6"/>
  <c r="E1671" i="6" s="1"/>
  <c r="F1671" i="6"/>
  <c r="C1675" i="6"/>
  <c r="E1675" i="6" s="1"/>
  <c r="F1675" i="6"/>
  <c r="C1679" i="6"/>
  <c r="E1679" i="6" s="1"/>
  <c r="F1679" i="6"/>
  <c r="C1683" i="6"/>
  <c r="E1683" i="6" s="1"/>
  <c r="F1683" i="6"/>
  <c r="C1687" i="6"/>
  <c r="E1687" i="6" s="1"/>
  <c r="F1687" i="6"/>
  <c r="C1691" i="6"/>
  <c r="E1691" i="6" s="1"/>
  <c r="F1691" i="6"/>
  <c r="C1695" i="6"/>
  <c r="F1695" i="6" s="1"/>
  <c r="E1695" i="6"/>
  <c r="C1699" i="6"/>
  <c r="F1699" i="6" s="1"/>
  <c r="E1699" i="6"/>
  <c r="C1703" i="6"/>
  <c r="F1703" i="6" s="1"/>
  <c r="E1703" i="6"/>
  <c r="C1707" i="6"/>
  <c r="F1707" i="6" s="1"/>
  <c r="E1707" i="6"/>
  <c r="C1711" i="6"/>
  <c r="F1711" i="6" s="1"/>
  <c r="E1711" i="6"/>
  <c r="C1715" i="6"/>
  <c r="F1715" i="6" s="1"/>
  <c r="E1715" i="6"/>
  <c r="C1719" i="6"/>
  <c r="F1719" i="6" s="1"/>
  <c r="E1719" i="6"/>
  <c r="C1723" i="6"/>
  <c r="F1723" i="6" s="1"/>
  <c r="E1723" i="6"/>
  <c r="C1727" i="6"/>
  <c r="F1727" i="6" s="1"/>
  <c r="E1727" i="6"/>
  <c r="C1731" i="6"/>
  <c r="F1731" i="6" s="1"/>
  <c r="E1731" i="6"/>
  <c r="C1735" i="6"/>
  <c r="F1735" i="6" s="1"/>
  <c r="E1735" i="6"/>
  <c r="C1739" i="6"/>
  <c r="F1739" i="6" s="1"/>
  <c r="E1739" i="6"/>
  <c r="C1743" i="6"/>
  <c r="F1743" i="6" s="1"/>
  <c r="E1743" i="6"/>
  <c r="C1747" i="6"/>
  <c r="F1747" i="6" s="1"/>
  <c r="E1747" i="6"/>
  <c r="C1751" i="6"/>
  <c r="F1751" i="6" s="1"/>
  <c r="E1751" i="6"/>
  <c r="C1755" i="6"/>
  <c r="E1755" i="6" s="1"/>
  <c r="F1755" i="6"/>
  <c r="C1759" i="6"/>
  <c r="E1759" i="6" s="1"/>
  <c r="F1759" i="6"/>
  <c r="C1763" i="6"/>
  <c r="E1763" i="6" s="1"/>
  <c r="F1763" i="6"/>
  <c r="C1767" i="6"/>
  <c r="E1767" i="6" s="1"/>
  <c r="F1767" i="6"/>
  <c r="C1771" i="6"/>
  <c r="E1771" i="6" s="1"/>
  <c r="F1771" i="6"/>
  <c r="C1775" i="6"/>
  <c r="F1775" i="6" s="1"/>
  <c r="E1775" i="6"/>
  <c r="C1779" i="6"/>
  <c r="F1779" i="6" s="1"/>
  <c r="E1779" i="6"/>
  <c r="C1783" i="6"/>
  <c r="F1783" i="6" s="1"/>
  <c r="E1783" i="6"/>
  <c r="C1787" i="6"/>
  <c r="F1787" i="6" s="1"/>
  <c r="E1787" i="6"/>
  <c r="C1791" i="6"/>
  <c r="F1791" i="6" s="1"/>
  <c r="E1791" i="6"/>
  <c r="C1795" i="6"/>
  <c r="F1795" i="6" s="1"/>
  <c r="E1795" i="6"/>
  <c r="C1799" i="6"/>
  <c r="F1799" i="6" s="1"/>
  <c r="E1799" i="6"/>
  <c r="C1803" i="6"/>
  <c r="F1803" i="6" s="1"/>
  <c r="E1803" i="6"/>
  <c r="C1807" i="6"/>
  <c r="F1807" i="6" s="1"/>
  <c r="E1807" i="6"/>
  <c r="C1811" i="6"/>
  <c r="F1811" i="6" s="1"/>
  <c r="E1811" i="6"/>
  <c r="C1815" i="6"/>
  <c r="F1815" i="6" s="1"/>
  <c r="E1815" i="6"/>
  <c r="C1819" i="6"/>
  <c r="F1819" i="6" s="1"/>
  <c r="E1819" i="6"/>
  <c r="C1823" i="6"/>
  <c r="F1823" i="6" s="1"/>
  <c r="E1823" i="6"/>
  <c r="C1827" i="6"/>
  <c r="F1827" i="6" s="1"/>
  <c r="E1827" i="6"/>
  <c r="C1831" i="6"/>
  <c r="F1831" i="6" s="1"/>
  <c r="E1831" i="6"/>
  <c r="C1835" i="6"/>
  <c r="E1835" i="6" s="1"/>
  <c r="F1835" i="6"/>
  <c r="C1839" i="6"/>
  <c r="E1839" i="6" s="1"/>
  <c r="F1839" i="6"/>
  <c r="C1843" i="6"/>
  <c r="E1843" i="6" s="1"/>
  <c r="F1843" i="6"/>
  <c r="C1847" i="6"/>
  <c r="E1847" i="6" s="1"/>
  <c r="F1847" i="6"/>
  <c r="C1851" i="6"/>
  <c r="E1851" i="6" s="1"/>
  <c r="F1851" i="6"/>
  <c r="C1855" i="6"/>
  <c r="E1855" i="6" s="1"/>
  <c r="F1855" i="6"/>
  <c r="C1859" i="6"/>
  <c r="E1859" i="6" s="1"/>
  <c r="F1859" i="6"/>
  <c r="C1863" i="6"/>
  <c r="E1863" i="6" s="1"/>
  <c r="F1863" i="6"/>
  <c r="C1867" i="6"/>
  <c r="E1867" i="6" s="1"/>
  <c r="F1867" i="6"/>
  <c r="C1871" i="6"/>
  <c r="E1871" i="6" s="1"/>
  <c r="F1871" i="6"/>
  <c r="C1875" i="6"/>
  <c r="F1875" i="6" s="1"/>
  <c r="E1875" i="6"/>
  <c r="C1879" i="6"/>
  <c r="F1879" i="6" s="1"/>
  <c r="E1879" i="6"/>
  <c r="C1883" i="6"/>
  <c r="F1883" i="6" s="1"/>
  <c r="E1883" i="6"/>
  <c r="C1887" i="6"/>
  <c r="F1887" i="6" s="1"/>
  <c r="E1887" i="6"/>
  <c r="C1891" i="6"/>
  <c r="F1891" i="6" s="1"/>
  <c r="E1891" i="6"/>
  <c r="C1895" i="6"/>
  <c r="E1895" i="6" s="1"/>
  <c r="F1895" i="6"/>
  <c r="C1899" i="6"/>
  <c r="E1899" i="6" s="1"/>
  <c r="F1899" i="6"/>
  <c r="C1903" i="6"/>
  <c r="E1903" i="6" s="1"/>
  <c r="F1903" i="6"/>
  <c r="C1907" i="6"/>
  <c r="E1907" i="6" s="1"/>
  <c r="F1907" i="6"/>
  <c r="C1911" i="6"/>
  <c r="E1911" i="6" s="1"/>
  <c r="F1911" i="6"/>
  <c r="C1915" i="6"/>
  <c r="F1915" i="6" s="1"/>
  <c r="E1915" i="6"/>
  <c r="C1919" i="6"/>
  <c r="F1919" i="6" s="1"/>
  <c r="E1919" i="6"/>
  <c r="C1923" i="6"/>
  <c r="F1923" i="6" s="1"/>
  <c r="E1923" i="6"/>
  <c r="C1927" i="6"/>
  <c r="F1927" i="6" s="1"/>
  <c r="E1927" i="6"/>
  <c r="C1931" i="6"/>
  <c r="F1931" i="6" s="1"/>
  <c r="E1931" i="6"/>
  <c r="C1935" i="6"/>
  <c r="E1935" i="6" s="1"/>
  <c r="F1935" i="6"/>
  <c r="C1939" i="6"/>
  <c r="E1939" i="6" s="1"/>
  <c r="F1939" i="6"/>
  <c r="C1943" i="6"/>
  <c r="E1943" i="6" s="1"/>
  <c r="F1943" i="6"/>
  <c r="C1947" i="6"/>
  <c r="E1947" i="6" s="1"/>
  <c r="F1947" i="6"/>
  <c r="C1951" i="6"/>
  <c r="E1951" i="6" s="1"/>
  <c r="F1951" i="6"/>
  <c r="C1955" i="6"/>
  <c r="E1955" i="6" s="1"/>
  <c r="F1955" i="6"/>
  <c r="C1959" i="6"/>
  <c r="E1959" i="6" s="1"/>
  <c r="F1959" i="6"/>
  <c r="C1963" i="6"/>
  <c r="E1963" i="6" s="1"/>
  <c r="F1963" i="6"/>
  <c r="C1967" i="6"/>
  <c r="E1967" i="6" s="1"/>
  <c r="F1967" i="6"/>
  <c r="C1971" i="6"/>
  <c r="E1971" i="6" s="1"/>
  <c r="F1971" i="6"/>
  <c r="C1975" i="6"/>
  <c r="E1975" i="6" s="1"/>
  <c r="F1975" i="6"/>
  <c r="C1979" i="6"/>
  <c r="E1979" i="6" s="1"/>
  <c r="F1979" i="6"/>
  <c r="C1983" i="6"/>
  <c r="E1983" i="6" s="1"/>
  <c r="F1983" i="6"/>
  <c r="C1987" i="6"/>
  <c r="E1987" i="6" s="1"/>
  <c r="F1987" i="6"/>
  <c r="C1991" i="6"/>
  <c r="E1991" i="6" s="1"/>
  <c r="F1991" i="6"/>
  <c r="C1995" i="6"/>
  <c r="F1995" i="6" s="1"/>
  <c r="E1995" i="6"/>
  <c r="C1999" i="6"/>
  <c r="F1999" i="6" s="1"/>
  <c r="E1999" i="6"/>
  <c r="C2003" i="6"/>
  <c r="F2003" i="6" s="1"/>
  <c r="E2003" i="6"/>
  <c r="C2007" i="6"/>
  <c r="F2007" i="6" s="1"/>
  <c r="E2007" i="6"/>
  <c r="C2011" i="6"/>
  <c r="F2011" i="6" s="1"/>
  <c r="E2011" i="6"/>
  <c r="C2015" i="6"/>
  <c r="E2015" i="6" s="1"/>
  <c r="F2015" i="6"/>
  <c r="C2019" i="6"/>
  <c r="E2019" i="6" s="1"/>
  <c r="F2019" i="6"/>
  <c r="C2023" i="6"/>
  <c r="E2023" i="6" s="1"/>
  <c r="F2023" i="6"/>
  <c r="C2027" i="6"/>
  <c r="E2027" i="6" s="1"/>
  <c r="F2027" i="6"/>
  <c r="C2031" i="6"/>
  <c r="E2031" i="6" s="1"/>
  <c r="F2031" i="6"/>
  <c r="C2035" i="6"/>
  <c r="E2035" i="6" s="1"/>
  <c r="F2035" i="6"/>
  <c r="C2039" i="6"/>
  <c r="E2039" i="6" s="1"/>
  <c r="F2039" i="6"/>
  <c r="C2043" i="6"/>
  <c r="E2043" i="6" s="1"/>
  <c r="F2043" i="6"/>
  <c r="C2047" i="6"/>
  <c r="E2047" i="6" s="1"/>
  <c r="F2047" i="6"/>
  <c r="C2051" i="6"/>
  <c r="E2051" i="6" s="1"/>
  <c r="F2051" i="6"/>
  <c r="C2055" i="6"/>
  <c r="E2055" i="6" s="1"/>
  <c r="F2055" i="6"/>
  <c r="C2059" i="6"/>
  <c r="E2059" i="6" s="1"/>
  <c r="F2059" i="6"/>
  <c r="C2063" i="6"/>
  <c r="E2063" i="6" s="1"/>
  <c r="F2063" i="6"/>
  <c r="C2067" i="6"/>
  <c r="E2067" i="6" s="1"/>
  <c r="F2067" i="6"/>
  <c r="C2071" i="6"/>
  <c r="E2071" i="6" s="1"/>
  <c r="F2071" i="6"/>
  <c r="C2075" i="6"/>
  <c r="E2075" i="6" s="1"/>
  <c r="F2075" i="6"/>
  <c r="C2079" i="6"/>
  <c r="E2079" i="6" s="1"/>
  <c r="F2079" i="6"/>
  <c r="C2083" i="6"/>
  <c r="E2083" i="6" s="1"/>
  <c r="F2083" i="6"/>
  <c r="C2087" i="6"/>
  <c r="E2087" i="6" s="1"/>
  <c r="F2087" i="6"/>
  <c r="C2091" i="6"/>
  <c r="E2091" i="6" s="1"/>
  <c r="F2091" i="6"/>
  <c r="C2095" i="6"/>
  <c r="E2095" i="6" s="1"/>
  <c r="F2095" i="6"/>
  <c r="C2099" i="6"/>
  <c r="E2099" i="6" s="1"/>
  <c r="F2099" i="6"/>
  <c r="C2103" i="6"/>
  <c r="E2103" i="6" s="1"/>
  <c r="F2103" i="6"/>
  <c r="C2107" i="6"/>
  <c r="E2107" i="6" s="1"/>
  <c r="F2107" i="6"/>
  <c r="C2111" i="6"/>
  <c r="E2111" i="6" s="1"/>
  <c r="F2111" i="6"/>
  <c r="C2115" i="6"/>
  <c r="E2115" i="6" s="1"/>
  <c r="F2115" i="6"/>
  <c r="C2119" i="6"/>
  <c r="E2119" i="6" s="1"/>
  <c r="F2119" i="6"/>
  <c r="C2123" i="6"/>
  <c r="E2123" i="6" s="1"/>
  <c r="F2123" i="6"/>
  <c r="C2127" i="6"/>
  <c r="E2127" i="6" s="1"/>
  <c r="F2127" i="6"/>
  <c r="C2131" i="6"/>
  <c r="E2131" i="6" s="1"/>
  <c r="F2131" i="6"/>
  <c r="C2135" i="6"/>
  <c r="F2135" i="6" s="1"/>
  <c r="E2135" i="6"/>
  <c r="C2139" i="6"/>
  <c r="F2139" i="6" s="1"/>
  <c r="E2139" i="6"/>
  <c r="C2143" i="6"/>
  <c r="F2143" i="6" s="1"/>
  <c r="E2143" i="6"/>
  <c r="C2147" i="6"/>
  <c r="F2147" i="6" s="1"/>
  <c r="E2147" i="6"/>
  <c r="C2151" i="6"/>
  <c r="F2151" i="6" s="1"/>
  <c r="E2151" i="6"/>
  <c r="C2155" i="6"/>
  <c r="F2155" i="6" s="1"/>
  <c r="E2155" i="6"/>
  <c r="C2159" i="6"/>
  <c r="F2159" i="6" s="1"/>
  <c r="E2159" i="6"/>
  <c r="C2163" i="6"/>
  <c r="F2163" i="6" s="1"/>
  <c r="E2163" i="6"/>
  <c r="C2167" i="6"/>
  <c r="F2167" i="6" s="1"/>
  <c r="E2167" i="6"/>
  <c r="C2171" i="6"/>
  <c r="F2171" i="6" s="1"/>
  <c r="E2171" i="6"/>
  <c r="C2175" i="6"/>
  <c r="E2175" i="6" s="1"/>
  <c r="F2175" i="6"/>
  <c r="C2179" i="6"/>
  <c r="E2179" i="6" s="1"/>
  <c r="F2179" i="6"/>
  <c r="C2183" i="6"/>
  <c r="E2183" i="6" s="1"/>
  <c r="F2183" i="6"/>
  <c r="C2187" i="6"/>
  <c r="E2187" i="6" s="1"/>
  <c r="F2187" i="6"/>
  <c r="C2191" i="6"/>
  <c r="E2191" i="6" s="1"/>
  <c r="F2191" i="6"/>
  <c r="C2195" i="6"/>
  <c r="E2195" i="6" s="1"/>
  <c r="F2195" i="6"/>
  <c r="C2199" i="6"/>
  <c r="E2199" i="6" s="1"/>
  <c r="F2199" i="6"/>
  <c r="C2203" i="6"/>
  <c r="E2203" i="6" s="1"/>
  <c r="F2203" i="6"/>
  <c r="C2207" i="6"/>
  <c r="E2207" i="6" s="1"/>
  <c r="F2207" i="6"/>
  <c r="C2211" i="6"/>
  <c r="E2211" i="6" s="1"/>
  <c r="F2211" i="6"/>
  <c r="C2215" i="6"/>
  <c r="E2215" i="6" s="1"/>
  <c r="F2215" i="6"/>
  <c r="C2219" i="6"/>
  <c r="E2219" i="6" s="1"/>
  <c r="F2219" i="6"/>
  <c r="C2223" i="6"/>
  <c r="E2223" i="6" s="1"/>
  <c r="F2223" i="6"/>
  <c r="C2227" i="6"/>
  <c r="E2227" i="6" s="1"/>
  <c r="F2227" i="6"/>
  <c r="C2231" i="6"/>
  <c r="E2231" i="6" s="1"/>
  <c r="F2231" i="6"/>
  <c r="C2235" i="6"/>
  <c r="E2235" i="6" s="1"/>
  <c r="F2235" i="6"/>
  <c r="C2239" i="6"/>
  <c r="E2239" i="6"/>
  <c r="F2239" i="6"/>
  <c r="C2243" i="6"/>
  <c r="E2243" i="6" s="1"/>
  <c r="F2243" i="6"/>
  <c r="C2247" i="6"/>
  <c r="E2247" i="6" s="1"/>
  <c r="F2247" i="6"/>
  <c r="C2251" i="6"/>
  <c r="E2251" i="6" s="1"/>
  <c r="F2251" i="6"/>
  <c r="C2255" i="6"/>
  <c r="E2255" i="6" s="1"/>
  <c r="F2255" i="6"/>
  <c r="C2259" i="6"/>
  <c r="E2259" i="6" s="1"/>
  <c r="F2259" i="6"/>
  <c r="C2263" i="6"/>
  <c r="E2263" i="6" s="1"/>
  <c r="F2263" i="6"/>
  <c r="C2267" i="6"/>
  <c r="E2267" i="6" s="1"/>
  <c r="F2267" i="6"/>
  <c r="C2271" i="6"/>
  <c r="E2271" i="6" s="1"/>
  <c r="F2271" i="6"/>
  <c r="C2275" i="6"/>
  <c r="E2275" i="6" s="1"/>
  <c r="F2275" i="6"/>
  <c r="C2279" i="6"/>
  <c r="E2279" i="6" s="1"/>
  <c r="F2279" i="6"/>
  <c r="C2283" i="6"/>
  <c r="E2283" i="6" s="1"/>
  <c r="F2283" i="6"/>
  <c r="C2287" i="6"/>
  <c r="E2287" i="6" s="1"/>
  <c r="F2287" i="6"/>
  <c r="C2291" i="6"/>
  <c r="E2291" i="6" s="1"/>
  <c r="F2291" i="6"/>
  <c r="C2295" i="6"/>
  <c r="E2295" i="6"/>
  <c r="F2295" i="6"/>
  <c r="C2299" i="6"/>
  <c r="E2299" i="6" s="1"/>
  <c r="F2299" i="6"/>
  <c r="C2303" i="6"/>
  <c r="E2303" i="6" s="1"/>
  <c r="F2303" i="6"/>
  <c r="C2307" i="6"/>
  <c r="E2307" i="6"/>
  <c r="F2307" i="6"/>
  <c r="C2311" i="6"/>
  <c r="E2311" i="6" s="1"/>
  <c r="F2311" i="6"/>
  <c r="C2315" i="6"/>
  <c r="E2315" i="6" s="1"/>
  <c r="F2315" i="6"/>
  <c r="C2319" i="6"/>
  <c r="E2319" i="6" s="1"/>
  <c r="F2319" i="6"/>
  <c r="C2323" i="6"/>
  <c r="E2323" i="6" s="1"/>
  <c r="F2323" i="6"/>
  <c r="C2327" i="6"/>
  <c r="E2327" i="6" s="1"/>
  <c r="F2327" i="6"/>
  <c r="C2331" i="6"/>
  <c r="E2331" i="6" s="1"/>
  <c r="F2331" i="6"/>
  <c r="C2335" i="6"/>
  <c r="F2335" i="6" s="1"/>
  <c r="E2335" i="6"/>
  <c r="C2339" i="6"/>
  <c r="E2339" i="6" s="1"/>
  <c r="F2339" i="6"/>
  <c r="C2343" i="6"/>
  <c r="E2343" i="6" s="1"/>
  <c r="F2343" i="6"/>
  <c r="C2347" i="6"/>
  <c r="E2347" i="6" s="1"/>
  <c r="F2347" i="6"/>
  <c r="C2351" i="6"/>
  <c r="E2351" i="6" s="1"/>
  <c r="F2351" i="6"/>
  <c r="C2355" i="6"/>
  <c r="F2355" i="6" s="1"/>
  <c r="E2355" i="6"/>
  <c r="C2359" i="6"/>
  <c r="F2359" i="6" s="1"/>
  <c r="E2359" i="6"/>
  <c r="C2363" i="6"/>
  <c r="F2363" i="6" s="1"/>
  <c r="E2363" i="6"/>
  <c r="C2367" i="6"/>
  <c r="F2367" i="6" s="1"/>
  <c r="E2367" i="6"/>
  <c r="C2371" i="6"/>
  <c r="F2371" i="6" s="1"/>
  <c r="E2371" i="6"/>
  <c r="C2375" i="6"/>
  <c r="F2375" i="6" s="1"/>
  <c r="E2375" i="6"/>
  <c r="C2379" i="6"/>
  <c r="F2379" i="6" s="1"/>
  <c r="E2379" i="6"/>
  <c r="C2383" i="6"/>
  <c r="F2383" i="6" s="1"/>
  <c r="E2383" i="6"/>
  <c r="C2387" i="6"/>
  <c r="F2387" i="6" s="1"/>
  <c r="E2387" i="6"/>
  <c r="C2391" i="6"/>
  <c r="F2391" i="6" s="1"/>
  <c r="E2391" i="6"/>
  <c r="C2395" i="6"/>
  <c r="F2395" i="6" s="1"/>
  <c r="E2395" i="6"/>
  <c r="C2399" i="6"/>
  <c r="F2399" i="6" s="1"/>
  <c r="E2399" i="6"/>
  <c r="C2403" i="6"/>
  <c r="F2403" i="6" s="1"/>
  <c r="E2403" i="6"/>
  <c r="C2407" i="6"/>
  <c r="F2407" i="6" s="1"/>
  <c r="E2407" i="6"/>
  <c r="C2411" i="6"/>
  <c r="F2411" i="6" s="1"/>
  <c r="E2411" i="6"/>
  <c r="C2415" i="6"/>
  <c r="F2415" i="6" s="1"/>
  <c r="E2415" i="6"/>
  <c r="C2419" i="6"/>
  <c r="F2419" i="6" s="1"/>
  <c r="E2419" i="6"/>
  <c r="C2423" i="6"/>
  <c r="F2423" i="6" s="1"/>
  <c r="E2423" i="6"/>
  <c r="C2427" i="6"/>
  <c r="F2427" i="6" s="1"/>
  <c r="E2427" i="6"/>
  <c r="C2431" i="6"/>
  <c r="F2431" i="6" s="1"/>
  <c r="E2431" i="6"/>
  <c r="C2435" i="6"/>
  <c r="F2435" i="6" s="1"/>
  <c r="E2435" i="6"/>
  <c r="C2439" i="6"/>
  <c r="F2439" i="6" s="1"/>
  <c r="E2439" i="6"/>
  <c r="C2443" i="6"/>
  <c r="F2443" i="6" s="1"/>
  <c r="E2443" i="6"/>
  <c r="C2447" i="6"/>
  <c r="F2447" i="6" s="1"/>
  <c r="E2447" i="6"/>
  <c r="C2451" i="6"/>
  <c r="F2451" i="6" s="1"/>
  <c r="E2451" i="6"/>
  <c r="C2455" i="6"/>
  <c r="E2455" i="6" s="1"/>
  <c r="F2455" i="6"/>
  <c r="C2459" i="6"/>
  <c r="E2459" i="6" s="1"/>
  <c r="F2459" i="6"/>
  <c r="C2463" i="6"/>
  <c r="E2463" i="6" s="1"/>
  <c r="F2463" i="6"/>
  <c r="C2467" i="6"/>
  <c r="E2467" i="6" s="1"/>
  <c r="F2467" i="6"/>
  <c r="C2471" i="6"/>
  <c r="E2471" i="6" s="1"/>
  <c r="F2471" i="6"/>
  <c r="C2475" i="6"/>
  <c r="E2475" i="6" s="1"/>
  <c r="F2475" i="6"/>
  <c r="C2479" i="6"/>
  <c r="E2479" i="6" s="1"/>
  <c r="F2479" i="6"/>
  <c r="C2483" i="6"/>
  <c r="E2483" i="6" s="1"/>
  <c r="F2483" i="6"/>
  <c r="C2487" i="6"/>
  <c r="E2487" i="6" s="1"/>
  <c r="F2487" i="6"/>
  <c r="C2491" i="6"/>
  <c r="E2491" i="6" s="1"/>
  <c r="F2491" i="6"/>
  <c r="C2495" i="6"/>
  <c r="E2495" i="6" s="1"/>
  <c r="F2495" i="6"/>
  <c r="C2499" i="6"/>
  <c r="E2499" i="6" s="1"/>
  <c r="F2499" i="6"/>
  <c r="C2503" i="6"/>
  <c r="E2503" i="6" s="1"/>
  <c r="F2503" i="6"/>
  <c r="C2507" i="6"/>
  <c r="E2507" i="6" s="1"/>
  <c r="F2507" i="6"/>
  <c r="C2511" i="6"/>
  <c r="E2511" i="6" s="1"/>
  <c r="F2511" i="6"/>
  <c r="C2515" i="6"/>
  <c r="F2515" i="6" s="1"/>
  <c r="E2515" i="6"/>
  <c r="C2519" i="6"/>
  <c r="F2519" i="6" s="1"/>
  <c r="E2519" i="6"/>
  <c r="C2523" i="6"/>
  <c r="F2523" i="6" s="1"/>
  <c r="E2523" i="6"/>
  <c r="C2527" i="6"/>
  <c r="F2527" i="6" s="1"/>
  <c r="E2527" i="6"/>
  <c r="C2531" i="6"/>
  <c r="F2531" i="6" s="1"/>
  <c r="E2531" i="6"/>
  <c r="C2535" i="6"/>
  <c r="E2535" i="6" s="1"/>
  <c r="F2535" i="6"/>
  <c r="C2539" i="6"/>
  <c r="E2539" i="6" s="1"/>
  <c r="F2539" i="6"/>
  <c r="C2543" i="6"/>
  <c r="E2543" i="6" s="1"/>
  <c r="F2543" i="6"/>
  <c r="C2547" i="6"/>
  <c r="E2547" i="6" s="1"/>
  <c r="F2547" i="6"/>
  <c r="C2551" i="6"/>
  <c r="E2551" i="6" s="1"/>
  <c r="F2551" i="6"/>
  <c r="C2555" i="6"/>
  <c r="E2555" i="6" s="1"/>
  <c r="F2555" i="6"/>
  <c r="C2559" i="6"/>
  <c r="E2559" i="6" s="1"/>
  <c r="F2559" i="6"/>
  <c r="C2563" i="6"/>
  <c r="E2563" i="6" s="1"/>
  <c r="F2563" i="6"/>
  <c r="C2567" i="6"/>
  <c r="E2567" i="6" s="1"/>
  <c r="F2567" i="6"/>
  <c r="C2571" i="6"/>
  <c r="E2571" i="6" s="1"/>
  <c r="F2571" i="6"/>
  <c r="C2575" i="6"/>
  <c r="F2575" i="6" s="1"/>
  <c r="E2575" i="6"/>
  <c r="C2579" i="6"/>
  <c r="F2579" i="6" s="1"/>
  <c r="E2579" i="6"/>
  <c r="C2583" i="6"/>
  <c r="F2583" i="6" s="1"/>
  <c r="E2583" i="6"/>
  <c r="C2587" i="6"/>
  <c r="F2587" i="6" s="1"/>
  <c r="E2587" i="6"/>
  <c r="C2591" i="6"/>
  <c r="F2591" i="6" s="1"/>
  <c r="E2591" i="6"/>
  <c r="C2595" i="6"/>
  <c r="F2595" i="6" s="1"/>
  <c r="E2595" i="6"/>
  <c r="C2599" i="6"/>
  <c r="F2599" i="6" s="1"/>
  <c r="E2599" i="6"/>
  <c r="C2603" i="6"/>
  <c r="F2603" i="6" s="1"/>
  <c r="E2603" i="6"/>
  <c r="C2607" i="6"/>
  <c r="F2607" i="6" s="1"/>
  <c r="E2607" i="6"/>
  <c r="C2611" i="6"/>
  <c r="F2611" i="6" s="1"/>
  <c r="E2611" i="6"/>
  <c r="C2615" i="6"/>
  <c r="E2615" i="6" s="1"/>
  <c r="F2615" i="6"/>
  <c r="C2619" i="6"/>
  <c r="E2619" i="6" s="1"/>
  <c r="F2619" i="6"/>
  <c r="C2623" i="6"/>
  <c r="E2623" i="6" s="1"/>
  <c r="F2623" i="6"/>
  <c r="C2627" i="6"/>
  <c r="E2627" i="6" s="1"/>
  <c r="F2627" i="6"/>
  <c r="C2631" i="6"/>
  <c r="E2631" i="6" s="1"/>
  <c r="F2631" i="6"/>
  <c r="C2635" i="6"/>
  <c r="E2635" i="6" s="1"/>
  <c r="F2635" i="6"/>
  <c r="C2639" i="6"/>
  <c r="E2639" i="6" s="1"/>
  <c r="F2639" i="6"/>
  <c r="C2643" i="6"/>
  <c r="E2643" i="6" s="1"/>
  <c r="F2643" i="6"/>
  <c r="C2647" i="6"/>
  <c r="E2647" i="6" s="1"/>
  <c r="F2647" i="6"/>
  <c r="C2651" i="6"/>
  <c r="E2651" i="6" s="1"/>
  <c r="F2651" i="6"/>
  <c r="C2655" i="6"/>
  <c r="F2655" i="6" s="1"/>
  <c r="E2655" i="6"/>
  <c r="C2659" i="6"/>
  <c r="F2659" i="6" s="1"/>
  <c r="E2659" i="6"/>
  <c r="C2663" i="6"/>
  <c r="F2663" i="6" s="1"/>
  <c r="E2663" i="6"/>
  <c r="C2667" i="6"/>
  <c r="F2667" i="6" s="1"/>
  <c r="E2667" i="6"/>
  <c r="C2671" i="6"/>
  <c r="F2671" i="6" s="1"/>
  <c r="E2671" i="6"/>
  <c r="C2675" i="6"/>
  <c r="E2675" i="6" s="1"/>
  <c r="F2675" i="6"/>
  <c r="C2679" i="6"/>
  <c r="E2679" i="6" s="1"/>
  <c r="F2679" i="6"/>
  <c r="C2683" i="6"/>
  <c r="F2683" i="6" s="1"/>
  <c r="E2683" i="6"/>
  <c r="C2687" i="6"/>
  <c r="F2687" i="6" s="1"/>
  <c r="E2687" i="6"/>
  <c r="C2691" i="6"/>
  <c r="F2691" i="6" s="1"/>
  <c r="E2691" i="6"/>
  <c r="C2695" i="6"/>
  <c r="F2695" i="6" s="1"/>
  <c r="E2695" i="6"/>
  <c r="C2699" i="6"/>
  <c r="F2699" i="6" s="1"/>
  <c r="E2699" i="6"/>
  <c r="C2703" i="6"/>
  <c r="F2703" i="6" s="1"/>
  <c r="E2703" i="6"/>
  <c r="C2707" i="6"/>
  <c r="F2707" i="6" s="1"/>
  <c r="E2707" i="6"/>
  <c r="C2711" i="6"/>
  <c r="F2711" i="6" s="1"/>
  <c r="E2711" i="6"/>
  <c r="C2715" i="6"/>
  <c r="F2715" i="6" s="1"/>
  <c r="E2715" i="6"/>
  <c r="C2719" i="6"/>
  <c r="E2719" i="6" s="1"/>
  <c r="F2719" i="6"/>
  <c r="C2723" i="6"/>
  <c r="E2723" i="6" s="1"/>
  <c r="F2723" i="6"/>
  <c r="C2727" i="6"/>
  <c r="E2727" i="6" s="1"/>
  <c r="F2727" i="6"/>
  <c r="C2731" i="6"/>
  <c r="E2731" i="6" s="1"/>
  <c r="F2731" i="6"/>
  <c r="C2735" i="6"/>
  <c r="E2735" i="6" s="1"/>
  <c r="F2735" i="6"/>
  <c r="C2739" i="6"/>
  <c r="E2739" i="6" s="1"/>
  <c r="F2739" i="6"/>
  <c r="C2743" i="6"/>
  <c r="E2743" i="6" s="1"/>
  <c r="F2743" i="6"/>
  <c r="C2747" i="6"/>
  <c r="E2747" i="6" s="1"/>
  <c r="F2747" i="6"/>
  <c r="C2751" i="6"/>
  <c r="E2751" i="6" s="1"/>
  <c r="F2751" i="6"/>
  <c r="C2755" i="6"/>
  <c r="F2755" i="6" s="1"/>
  <c r="E2755" i="6"/>
  <c r="C2759" i="6"/>
  <c r="F2759" i="6" s="1"/>
  <c r="E2759" i="6"/>
  <c r="C2763" i="6"/>
  <c r="F2763" i="6" s="1"/>
  <c r="E2763" i="6"/>
  <c r="C2767" i="6"/>
  <c r="F2767" i="6" s="1"/>
  <c r="E2767" i="6"/>
  <c r="C2771" i="6"/>
  <c r="F2771" i="6" s="1"/>
  <c r="E2771" i="6"/>
  <c r="C2775" i="6"/>
  <c r="F2775" i="6" s="1"/>
  <c r="E2775" i="6"/>
  <c r="C2779" i="6"/>
  <c r="F2779" i="6" s="1"/>
  <c r="E2779" i="6"/>
  <c r="C2783" i="6"/>
  <c r="F2783" i="6" s="1"/>
  <c r="E2783" i="6"/>
  <c r="C2787" i="6"/>
  <c r="F2787" i="6" s="1"/>
  <c r="E2787" i="6"/>
  <c r="C2791" i="6"/>
  <c r="F2791" i="6" s="1"/>
  <c r="E2791" i="6"/>
  <c r="C2795" i="6"/>
  <c r="E2795" i="6" s="1"/>
  <c r="F2795" i="6"/>
  <c r="C2799" i="6"/>
  <c r="E2799" i="6" s="1"/>
  <c r="F2799" i="6"/>
  <c r="C2803" i="6"/>
  <c r="E2803" i="6" s="1"/>
  <c r="F2803" i="6"/>
  <c r="C2807" i="6"/>
  <c r="E2807" i="6" s="1"/>
  <c r="F2807" i="6"/>
  <c r="C2811" i="6"/>
  <c r="E2811" i="6" s="1"/>
  <c r="F2811" i="6"/>
  <c r="C2815" i="6"/>
  <c r="E2815" i="6" s="1"/>
  <c r="F2815" i="6"/>
  <c r="C2819" i="6"/>
  <c r="E2819" i="6" s="1"/>
  <c r="F2819" i="6"/>
  <c r="C2823" i="6"/>
  <c r="E2823" i="6" s="1"/>
  <c r="F2823" i="6"/>
  <c r="C2827" i="6"/>
  <c r="E2827" i="6" s="1"/>
  <c r="F2827" i="6"/>
  <c r="C2831" i="6"/>
  <c r="E2831" i="6" s="1"/>
  <c r="F2831" i="6"/>
  <c r="C2835" i="6"/>
  <c r="E2835" i="6" s="1"/>
  <c r="F2835" i="6"/>
  <c r="C2839" i="6"/>
  <c r="E2839" i="6" s="1"/>
  <c r="F2839" i="6"/>
  <c r="C2843" i="6"/>
  <c r="E2843" i="6" s="1"/>
  <c r="F2843" i="6"/>
  <c r="C2847" i="6"/>
  <c r="E2847" i="6" s="1"/>
  <c r="F2847" i="6"/>
  <c r="C2851" i="6"/>
  <c r="E2851" i="6" s="1"/>
  <c r="F2851" i="6"/>
  <c r="C2855" i="6"/>
  <c r="F2855" i="6" s="1"/>
  <c r="E2855" i="6"/>
  <c r="C2859" i="6"/>
  <c r="F2859" i="6" s="1"/>
  <c r="E2859" i="6"/>
  <c r="C2863" i="6"/>
  <c r="F2863" i="6" s="1"/>
  <c r="E2863" i="6"/>
  <c r="C2867" i="6"/>
  <c r="F2867" i="6" s="1"/>
  <c r="E2867" i="6"/>
  <c r="C2871" i="6"/>
  <c r="F2871" i="6" s="1"/>
  <c r="E2871" i="6"/>
  <c r="C2875" i="6"/>
  <c r="F2875" i="6" s="1"/>
  <c r="E2875" i="6"/>
  <c r="C2879" i="6"/>
  <c r="F2879" i="6" s="1"/>
  <c r="E2879" i="6"/>
  <c r="C2883" i="6"/>
  <c r="F2883" i="6" s="1"/>
  <c r="E2883" i="6"/>
  <c r="C2887" i="6"/>
  <c r="F2887" i="6" s="1"/>
  <c r="E2887" i="6"/>
  <c r="C2891" i="6"/>
  <c r="F2891" i="6" s="1"/>
  <c r="E2891" i="6"/>
  <c r="C2895" i="6"/>
  <c r="F2895" i="6" s="1"/>
  <c r="E2895" i="6"/>
  <c r="C2899" i="6"/>
  <c r="F2899" i="6" s="1"/>
  <c r="E2899" i="6"/>
  <c r="C2903" i="6"/>
  <c r="F2903" i="6" s="1"/>
  <c r="E2903" i="6"/>
  <c r="C2907" i="6"/>
  <c r="F2907" i="6" s="1"/>
  <c r="E2907" i="6"/>
  <c r="C2911" i="6"/>
  <c r="F2911" i="6" s="1"/>
  <c r="E2911" i="6"/>
  <c r="C2915" i="6"/>
  <c r="F2915" i="6" s="1"/>
  <c r="E2915" i="6"/>
  <c r="C2919" i="6"/>
  <c r="F2919" i="6" s="1"/>
  <c r="E2919" i="6"/>
  <c r="C2923" i="6"/>
  <c r="F2923" i="6" s="1"/>
  <c r="E2923" i="6"/>
  <c r="C2927" i="6"/>
  <c r="F2927" i="6" s="1"/>
  <c r="E2927" i="6"/>
  <c r="C2931" i="6"/>
  <c r="F2931" i="6" s="1"/>
  <c r="E2931" i="6"/>
  <c r="C2935" i="6"/>
  <c r="E2935" i="6" s="1"/>
  <c r="F2935" i="6"/>
  <c r="C2939" i="6"/>
  <c r="E2939" i="6" s="1"/>
  <c r="F2939" i="6"/>
  <c r="C2943" i="6"/>
  <c r="E2943" i="6" s="1"/>
  <c r="F2943" i="6"/>
  <c r="C2947" i="6"/>
  <c r="E2947" i="6" s="1"/>
  <c r="F2947" i="6"/>
  <c r="C2951" i="6"/>
  <c r="E2951" i="6" s="1"/>
  <c r="F2951" i="6"/>
  <c r="C2955" i="6"/>
  <c r="F2955" i="6" s="1"/>
  <c r="E2955" i="6"/>
  <c r="C2959" i="6"/>
  <c r="F2959" i="6" s="1"/>
  <c r="E2959" i="6"/>
  <c r="C2963" i="6"/>
  <c r="F2963" i="6" s="1"/>
  <c r="E2963" i="6"/>
  <c r="C2967" i="6"/>
  <c r="F2967" i="6" s="1"/>
  <c r="E2967" i="6"/>
  <c r="C2971" i="6"/>
  <c r="F2971" i="6" s="1"/>
  <c r="E2971" i="6"/>
  <c r="C2975" i="6"/>
  <c r="E2975" i="6" s="1"/>
  <c r="F2975" i="6"/>
  <c r="C2979" i="6"/>
  <c r="E2979" i="6" s="1"/>
  <c r="F2979" i="6"/>
  <c r="C2983" i="6"/>
  <c r="E2983" i="6" s="1"/>
  <c r="F2983" i="6"/>
  <c r="C2987" i="6"/>
  <c r="E2987" i="6" s="1"/>
  <c r="F2987" i="6"/>
  <c r="C2991" i="6"/>
  <c r="E2991" i="6" s="1"/>
  <c r="F2991" i="6"/>
  <c r="C2995" i="6"/>
  <c r="E2995" i="6" s="1"/>
  <c r="F2995" i="6"/>
  <c r="C2999" i="6"/>
  <c r="E2999" i="6" s="1"/>
  <c r="F2999" i="6"/>
  <c r="C3003" i="6"/>
  <c r="E3003" i="6" s="1"/>
  <c r="F3003" i="6"/>
  <c r="C3007" i="6"/>
  <c r="E3007" i="6" s="1"/>
  <c r="F3007" i="6"/>
  <c r="C3011" i="6"/>
  <c r="E3011" i="6" s="1"/>
  <c r="F3011" i="6"/>
  <c r="C3015" i="6"/>
  <c r="E3015" i="6" s="1"/>
  <c r="F3015" i="6"/>
  <c r="C3019" i="6"/>
  <c r="E3019" i="6" s="1"/>
  <c r="F3019" i="6"/>
  <c r="C3023" i="6"/>
  <c r="E3023" i="6" s="1"/>
  <c r="F3023" i="6"/>
  <c r="C3027" i="6"/>
  <c r="E3027" i="6" s="1"/>
  <c r="F3027" i="6"/>
  <c r="C3031" i="6"/>
  <c r="E3031" i="6" s="1"/>
  <c r="F3031" i="6"/>
  <c r="C3035" i="6"/>
  <c r="E3035" i="6" s="1"/>
  <c r="F3035" i="6"/>
  <c r="C3039" i="6"/>
  <c r="E3039" i="6" s="1"/>
  <c r="F3039" i="6"/>
  <c r="C3043" i="6"/>
  <c r="E3043" i="6" s="1"/>
  <c r="F3043" i="6"/>
  <c r="C3047" i="6"/>
  <c r="E3047" i="6" s="1"/>
  <c r="F3047" i="6"/>
  <c r="C3051" i="6"/>
  <c r="E3051" i="6" s="1"/>
  <c r="F3051" i="6"/>
  <c r="C3055" i="6"/>
  <c r="E3055" i="6" s="1"/>
  <c r="F3055" i="6"/>
  <c r="C3059" i="6"/>
  <c r="E3059" i="6" s="1"/>
  <c r="F3059" i="6"/>
  <c r="C3063" i="6"/>
  <c r="F3063" i="6" s="1"/>
  <c r="E3063" i="6"/>
  <c r="C3067" i="6"/>
  <c r="F3067" i="6" s="1"/>
  <c r="E3067" i="6"/>
  <c r="C3071" i="6"/>
  <c r="F3071" i="6" s="1"/>
  <c r="E3071" i="6"/>
  <c r="C3075" i="6"/>
  <c r="F3075" i="6" s="1"/>
  <c r="E3075" i="6"/>
  <c r="C3079" i="6"/>
  <c r="F3079" i="6" s="1"/>
  <c r="E3079" i="6"/>
  <c r="C3083" i="6"/>
  <c r="F3083" i="6" s="1"/>
  <c r="E3083" i="6"/>
  <c r="C3087" i="6"/>
  <c r="F3087" i="6" s="1"/>
  <c r="E3087" i="6"/>
  <c r="C3091" i="6"/>
  <c r="F3091" i="6" s="1"/>
  <c r="E3091" i="6"/>
  <c r="C3095" i="6"/>
  <c r="F3095" i="6"/>
  <c r="E3095" i="6"/>
  <c r="C3099" i="6"/>
  <c r="F3099" i="6" s="1"/>
  <c r="E3099" i="6"/>
  <c r="C3103" i="6"/>
  <c r="F3103" i="6" s="1"/>
  <c r="E3103" i="6"/>
  <c r="C3107" i="6"/>
  <c r="F3107" i="6" s="1"/>
  <c r="E3107" i="6"/>
  <c r="C3111" i="6"/>
  <c r="F3111" i="6" s="1"/>
  <c r="E3111" i="6"/>
  <c r="C3115" i="6"/>
  <c r="F3115" i="6" s="1"/>
  <c r="E3115" i="6"/>
  <c r="C3119" i="6"/>
  <c r="F3119" i="6" s="1"/>
  <c r="E3119" i="6"/>
  <c r="C3123" i="6"/>
  <c r="F3123" i="6" s="1"/>
  <c r="E3123" i="6"/>
  <c r="C3127" i="6"/>
  <c r="F3127" i="6" s="1"/>
  <c r="E3127" i="6"/>
  <c r="C3131" i="6"/>
  <c r="F3131" i="6" s="1"/>
  <c r="E3131" i="6"/>
  <c r="C3135" i="6"/>
  <c r="F3135" i="6" s="1"/>
  <c r="E3135" i="6"/>
  <c r="C3139" i="6"/>
  <c r="F3139" i="6" s="1"/>
  <c r="E3139" i="6"/>
  <c r="C3143" i="6"/>
  <c r="F3143" i="6" s="1"/>
  <c r="E3143" i="6"/>
  <c r="C3147" i="6"/>
  <c r="F3147" i="6" s="1"/>
  <c r="E3147" i="6"/>
  <c r="C3151" i="6"/>
  <c r="F3151" i="6" s="1"/>
  <c r="E3151" i="6"/>
  <c r="C3155" i="6"/>
  <c r="F3155" i="6" s="1"/>
  <c r="E3155" i="6"/>
  <c r="C3159" i="6"/>
  <c r="E3159" i="6" s="1"/>
  <c r="F3159" i="6"/>
  <c r="C3163" i="6"/>
  <c r="E3163" i="6" s="1"/>
  <c r="F3163" i="6"/>
  <c r="C3167" i="6"/>
  <c r="E3167" i="6" s="1"/>
  <c r="F3167" i="6"/>
  <c r="C3171" i="6"/>
  <c r="E3171" i="6" s="1"/>
  <c r="F3171" i="6"/>
  <c r="C3175" i="6"/>
  <c r="E3175" i="6" s="1"/>
  <c r="F3175" i="6"/>
  <c r="C3179" i="6"/>
  <c r="F3179" i="6"/>
  <c r="E3179" i="6"/>
  <c r="C3183" i="6"/>
  <c r="E3183" i="6" s="1"/>
  <c r="F3183" i="6"/>
  <c r="C3187" i="6"/>
  <c r="E3187" i="6" s="1"/>
  <c r="F3187" i="6"/>
  <c r="C3191" i="6"/>
  <c r="E3191" i="6" s="1"/>
  <c r="F3191" i="6"/>
  <c r="C3195" i="6"/>
  <c r="E3195" i="6" s="1"/>
  <c r="F3195" i="6"/>
  <c r="C3199" i="6"/>
  <c r="F3199" i="6" s="1"/>
  <c r="E3199" i="6"/>
  <c r="C3203" i="6"/>
  <c r="F3203" i="6" s="1"/>
  <c r="E3203" i="6"/>
  <c r="C3207" i="6"/>
  <c r="F3207" i="6" s="1"/>
  <c r="E3207" i="6"/>
  <c r="C3211" i="6"/>
  <c r="F3211" i="6" s="1"/>
  <c r="E3211" i="6"/>
  <c r="C3215" i="6"/>
  <c r="F3215" i="6" s="1"/>
  <c r="E3215" i="6"/>
  <c r="C3219" i="6"/>
  <c r="E3219" i="6" s="1"/>
  <c r="F3219" i="6"/>
  <c r="C3223" i="6"/>
  <c r="E3223" i="6" s="1"/>
  <c r="F3223" i="6"/>
  <c r="C3227" i="6"/>
  <c r="E3227" i="6" s="1"/>
  <c r="F3227" i="6"/>
  <c r="C3231" i="6"/>
  <c r="E3231" i="6" s="1"/>
  <c r="F3231" i="6"/>
  <c r="C3235" i="6"/>
  <c r="E3235" i="6" s="1"/>
  <c r="F3235" i="6"/>
  <c r="C3239" i="6"/>
  <c r="E3239" i="6" s="1"/>
  <c r="F3239" i="6"/>
  <c r="C3243" i="6"/>
  <c r="E3243" i="6" s="1"/>
  <c r="F3243" i="6"/>
  <c r="C3247" i="6"/>
  <c r="E3247" i="6" s="1"/>
  <c r="F3247" i="6"/>
  <c r="C3251" i="6"/>
  <c r="E3251" i="6" s="1"/>
  <c r="F3251" i="6"/>
  <c r="C3255" i="6"/>
  <c r="E3255" i="6" s="1"/>
  <c r="F3255" i="6"/>
  <c r="C3259" i="6"/>
  <c r="E3259" i="6" s="1"/>
  <c r="F3259" i="6"/>
  <c r="C3263" i="6"/>
  <c r="E3263" i="6" s="1"/>
  <c r="F3263" i="6"/>
  <c r="C3267" i="6"/>
  <c r="E3267" i="6" s="1"/>
  <c r="F3267" i="6"/>
  <c r="C3271" i="6"/>
  <c r="E3271" i="6" s="1"/>
  <c r="F3271" i="6"/>
  <c r="C3275" i="6"/>
  <c r="E3275" i="6" s="1"/>
  <c r="F3275" i="6"/>
  <c r="C3279" i="6"/>
  <c r="E3279" i="6" s="1"/>
  <c r="F3279" i="6"/>
  <c r="C3283" i="6"/>
  <c r="E3283" i="6" s="1"/>
  <c r="F3283" i="6"/>
  <c r="C3287" i="6"/>
  <c r="E3287" i="6" s="1"/>
  <c r="F3287" i="6"/>
  <c r="C3291" i="6"/>
  <c r="E3291" i="6" s="1"/>
  <c r="F3291" i="6"/>
  <c r="C3295" i="6"/>
  <c r="E3295" i="6" s="1"/>
  <c r="F3295" i="6"/>
  <c r="C3299" i="6"/>
  <c r="E3299" i="6" s="1"/>
  <c r="F3299" i="6"/>
  <c r="C3303" i="6"/>
  <c r="E3303" i="6" s="1"/>
  <c r="F3303" i="6"/>
  <c r="C3307" i="6"/>
  <c r="E3307" i="6" s="1"/>
  <c r="F3307" i="6"/>
  <c r="C3311" i="6"/>
  <c r="E3311" i="6" s="1"/>
  <c r="F3311" i="6"/>
  <c r="C3315" i="6"/>
  <c r="E3315" i="6" s="1"/>
  <c r="F3315" i="6"/>
  <c r="C3319" i="6"/>
  <c r="E3319" i="6" s="1"/>
  <c r="F3319" i="6"/>
  <c r="C3323" i="6"/>
  <c r="E3323" i="6" s="1"/>
  <c r="F3323" i="6"/>
  <c r="C3327" i="6"/>
  <c r="E3327" i="6" s="1"/>
  <c r="F3327" i="6"/>
  <c r="C3331" i="6"/>
  <c r="E3331" i="6" s="1"/>
  <c r="F3331" i="6"/>
  <c r="C3335" i="6"/>
  <c r="E3335" i="6" s="1"/>
  <c r="F3335" i="6"/>
  <c r="C3339" i="6"/>
  <c r="E3339" i="6" s="1"/>
  <c r="F3339" i="6"/>
  <c r="C3343" i="6"/>
  <c r="E3343" i="6" s="1"/>
  <c r="F3343" i="6"/>
  <c r="C3347" i="6"/>
  <c r="E3347" i="6" s="1"/>
  <c r="F3347" i="6"/>
  <c r="C3351" i="6"/>
  <c r="E3351" i="6" s="1"/>
  <c r="F3351" i="6"/>
  <c r="C3355" i="6"/>
  <c r="E3355" i="6" s="1"/>
  <c r="F3355" i="6"/>
  <c r="C3359" i="6"/>
  <c r="E3359" i="6" s="1"/>
  <c r="F3359" i="6"/>
  <c r="C3363" i="6"/>
  <c r="E3363" i="6" s="1"/>
  <c r="F3363" i="6"/>
  <c r="C3367" i="6"/>
  <c r="E3367" i="6" s="1"/>
  <c r="F3367" i="6"/>
  <c r="C3371" i="6"/>
  <c r="E3371" i="6" s="1"/>
  <c r="F3371" i="6"/>
  <c r="C3375" i="6"/>
  <c r="E3375" i="6" s="1"/>
  <c r="F3375" i="6"/>
  <c r="C3379" i="6"/>
  <c r="E3379" i="6" s="1"/>
  <c r="F3379" i="6"/>
  <c r="C3383" i="6"/>
  <c r="E3383" i="6" s="1"/>
  <c r="F3383" i="6"/>
  <c r="C3387" i="6"/>
  <c r="E3387" i="6" s="1"/>
  <c r="F3387" i="6"/>
  <c r="C3391" i="6"/>
  <c r="E3391" i="6" s="1"/>
  <c r="F3391" i="6"/>
  <c r="C3395" i="6"/>
  <c r="E3395" i="6" s="1"/>
  <c r="F3395" i="6"/>
  <c r="C3399" i="6"/>
  <c r="E3399" i="6" s="1"/>
  <c r="F3399" i="6"/>
  <c r="C3403" i="6"/>
  <c r="E3403" i="6" s="1"/>
  <c r="F3403" i="6"/>
  <c r="C3407" i="6"/>
  <c r="E3407" i="6" s="1"/>
  <c r="F3407" i="6"/>
  <c r="C3411" i="6"/>
  <c r="E3411" i="6" s="1"/>
  <c r="F3411" i="6"/>
  <c r="C3415" i="6"/>
  <c r="E3415" i="6" s="1"/>
  <c r="F3415" i="6"/>
  <c r="C3419" i="6"/>
  <c r="E3419" i="6" s="1"/>
  <c r="F3419" i="6"/>
  <c r="C3423" i="6"/>
  <c r="E3423" i="6" s="1"/>
  <c r="F3423" i="6"/>
  <c r="C3427" i="6"/>
  <c r="E3427" i="6" s="1"/>
  <c r="F3427" i="6"/>
  <c r="C3431" i="6"/>
  <c r="E3431" i="6" s="1"/>
  <c r="F3431" i="6"/>
  <c r="C3435" i="6"/>
  <c r="E3435" i="6" s="1"/>
  <c r="F3435" i="6"/>
  <c r="C3439" i="6"/>
  <c r="E3439" i="6" s="1"/>
  <c r="F3439" i="6"/>
  <c r="C3443" i="6"/>
  <c r="E3443" i="6" s="1"/>
  <c r="F3443" i="6"/>
  <c r="C3447" i="6"/>
  <c r="E3447" i="6" s="1"/>
  <c r="F3447" i="6"/>
  <c r="C3451" i="6"/>
  <c r="E3451" i="6" s="1"/>
  <c r="F3451" i="6"/>
  <c r="C3455" i="6"/>
  <c r="E3455" i="6" s="1"/>
  <c r="F3455" i="6"/>
  <c r="C3459" i="6"/>
  <c r="E3459" i="6" s="1"/>
  <c r="F3459" i="6"/>
  <c r="C3463" i="6"/>
  <c r="E3463" i="6" s="1"/>
  <c r="F3463" i="6"/>
  <c r="C3467" i="6"/>
  <c r="E3467" i="6" s="1"/>
  <c r="F3467" i="6"/>
  <c r="C3471" i="6"/>
  <c r="E3471" i="6" s="1"/>
  <c r="F3471" i="6"/>
  <c r="C3475" i="6"/>
  <c r="E3475" i="6" s="1"/>
  <c r="F3475" i="6"/>
  <c r="C3479" i="6"/>
  <c r="E3479" i="6" s="1"/>
  <c r="F3479" i="6"/>
  <c r="C3483" i="6"/>
  <c r="E3483" i="6" s="1"/>
  <c r="F3483" i="6"/>
  <c r="C3487" i="6"/>
  <c r="E3487" i="6" s="1"/>
  <c r="F3487" i="6"/>
  <c r="C3491" i="6"/>
  <c r="E3491" i="6" s="1"/>
  <c r="F3491" i="6"/>
  <c r="C3495" i="6"/>
  <c r="E3495" i="6" s="1"/>
  <c r="F3495" i="6"/>
  <c r="C3499" i="6"/>
  <c r="E3499" i="6" s="1"/>
  <c r="F3499" i="6"/>
  <c r="C3503" i="6"/>
  <c r="E3503" i="6" s="1"/>
  <c r="F3503" i="6"/>
  <c r="C3507" i="6"/>
  <c r="E3507" i="6"/>
  <c r="F3507" i="6"/>
  <c r="C3511" i="6"/>
  <c r="E3511" i="6" s="1"/>
  <c r="F3511" i="6"/>
  <c r="C3515" i="6"/>
  <c r="E3515" i="6" s="1"/>
  <c r="F3515" i="6"/>
  <c r="C3519" i="6"/>
  <c r="E3519" i="6" s="1"/>
  <c r="F3519" i="6"/>
  <c r="C3523" i="6"/>
  <c r="E3523" i="6" s="1"/>
  <c r="F3523" i="6"/>
  <c r="C3527" i="6"/>
  <c r="E3527" i="6" s="1"/>
  <c r="F3527" i="6"/>
  <c r="C3531" i="6"/>
  <c r="E3531" i="6" s="1"/>
  <c r="F3531" i="6"/>
  <c r="C3535" i="6"/>
  <c r="E3535" i="6" s="1"/>
  <c r="F3535" i="6"/>
  <c r="C3539" i="6"/>
  <c r="E3539" i="6" s="1"/>
  <c r="F3539" i="6"/>
  <c r="C3543" i="6"/>
  <c r="E3543" i="6" s="1"/>
  <c r="F3543" i="6"/>
  <c r="C3547" i="6"/>
  <c r="E3547" i="6" s="1"/>
  <c r="F3547" i="6"/>
  <c r="C3551" i="6"/>
  <c r="E3551" i="6" s="1"/>
  <c r="F3551" i="6"/>
  <c r="C3555" i="6"/>
  <c r="E3555" i="6" s="1"/>
  <c r="F3555" i="6"/>
  <c r="C3559" i="6"/>
  <c r="E3559" i="6" s="1"/>
  <c r="F3559" i="6"/>
  <c r="C3563" i="6"/>
  <c r="E3563" i="6" s="1"/>
  <c r="F3563" i="6"/>
  <c r="C3567" i="6"/>
  <c r="E3567" i="6" s="1"/>
  <c r="F3567" i="6"/>
  <c r="C3571" i="6"/>
  <c r="E3571" i="6" s="1"/>
  <c r="F3571" i="6"/>
  <c r="C3575" i="6"/>
  <c r="E3575" i="6" s="1"/>
  <c r="F3575" i="6"/>
  <c r="C3579" i="6"/>
  <c r="E3579" i="6" s="1"/>
  <c r="F3579" i="6"/>
  <c r="C3583" i="6"/>
  <c r="E3583" i="6" s="1"/>
  <c r="F3583" i="6"/>
  <c r="C3587" i="6"/>
  <c r="E3587" i="6" s="1"/>
  <c r="F3587" i="6"/>
  <c r="C3591" i="6"/>
  <c r="E3591" i="6" s="1"/>
  <c r="F3591" i="6"/>
  <c r="C3595" i="6"/>
  <c r="E3595" i="6" s="1"/>
  <c r="F3595" i="6"/>
  <c r="C3599" i="6"/>
  <c r="E3599" i="6" s="1"/>
  <c r="F3599" i="6"/>
  <c r="C3603" i="6"/>
  <c r="E3603" i="6" s="1"/>
  <c r="F3603" i="6"/>
  <c r="C3607" i="6"/>
  <c r="E3607" i="6" s="1"/>
  <c r="F3607" i="6"/>
  <c r="C3611" i="6"/>
  <c r="E3611" i="6" s="1"/>
  <c r="F3611" i="6"/>
  <c r="C3615" i="6"/>
  <c r="E3615" i="6" s="1"/>
  <c r="F3615" i="6"/>
  <c r="C3619" i="6"/>
  <c r="E3619" i="6" s="1"/>
  <c r="F3619" i="6"/>
  <c r="C3623" i="6"/>
  <c r="E3623" i="6" s="1"/>
  <c r="F3623" i="6"/>
  <c r="C3627" i="6"/>
  <c r="E3627" i="6" s="1"/>
  <c r="F3627" i="6"/>
  <c r="C3631" i="6"/>
  <c r="E3631" i="6" s="1"/>
  <c r="F3631" i="6"/>
  <c r="C3635" i="6"/>
  <c r="E3635" i="6" s="1"/>
  <c r="F3635" i="6"/>
  <c r="C3639" i="6"/>
  <c r="F3639" i="6" s="1"/>
  <c r="E3639" i="6"/>
  <c r="C3643" i="6"/>
  <c r="F3643" i="6" s="1"/>
  <c r="E3643" i="6"/>
  <c r="C3647" i="6"/>
  <c r="F3647" i="6" s="1"/>
  <c r="E3647" i="6"/>
  <c r="C3651" i="6"/>
  <c r="F3651" i="6" s="1"/>
  <c r="E3651" i="6"/>
  <c r="C3655" i="6"/>
  <c r="F3655" i="6" s="1"/>
  <c r="E3655" i="6"/>
  <c r="C3659" i="6"/>
  <c r="E3659" i="6" s="1"/>
  <c r="F3659" i="6"/>
  <c r="C3663" i="6"/>
  <c r="E3663" i="6" s="1"/>
  <c r="F3663" i="6"/>
  <c r="C3667" i="6"/>
  <c r="E3667" i="6" s="1"/>
  <c r="F3667" i="6"/>
  <c r="C3671" i="6"/>
  <c r="E3671" i="6" s="1"/>
  <c r="F3671" i="6"/>
  <c r="C3675" i="6"/>
  <c r="E3675" i="6" s="1"/>
  <c r="F3675" i="6"/>
  <c r="C3679" i="6"/>
  <c r="E3679" i="6" s="1"/>
  <c r="F3679" i="6"/>
  <c r="C3683" i="6"/>
  <c r="E3683" i="6" s="1"/>
  <c r="F3683" i="6"/>
  <c r="C3687" i="6"/>
  <c r="E3687" i="6" s="1"/>
  <c r="F3687" i="6"/>
  <c r="C3691" i="6"/>
  <c r="E3691" i="6" s="1"/>
  <c r="F3691" i="6"/>
  <c r="C3695" i="6"/>
  <c r="E3695" i="6" s="1"/>
  <c r="F3695" i="6"/>
  <c r="C3699" i="6"/>
  <c r="E3699" i="6" s="1"/>
  <c r="F3699" i="6"/>
  <c r="C3703" i="6"/>
  <c r="E3703" i="6" s="1"/>
  <c r="F3703" i="6"/>
  <c r="C3707" i="6"/>
  <c r="E3707" i="6" s="1"/>
  <c r="F3707" i="6"/>
  <c r="C3711" i="6"/>
  <c r="F3711" i="6"/>
  <c r="E3711" i="6"/>
  <c r="C3715" i="6"/>
  <c r="E3715" i="6" s="1"/>
  <c r="F3715" i="6"/>
  <c r="C3719" i="6"/>
  <c r="E3719" i="6" s="1"/>
  <c r="F3719" i="6"/>
  <c r="C3723" i="6"/>
  <c r="E3723" i="6" s="1"/>
  <c r="F3723" i="6"/>
  <c r="C3727" i="6"/>
  <c r="E3727" i="6" s="1"/>
  <c r="F3727" i="6"/>
  <c r="C3731" i="6"/>
  <c r="E3731" i="6" s="1"/>
  <c r="F3731" i="6"/>
  <c r="C3735" i="6"/>
  <c r="E3735" i="6" s="1"/>
  <c r="F3735" i="6"/>
  <c r="C3739" i="6"/>
  <c r="F3739" i="6" s="1"/>
  <c r="E3739" i="6"/>
  <c r="C3743" i="6"/>
  <c r="F3743" i="6" s="1"/>
  <c r="E3743" i="6"/>
  <c r="C3747" i="6"/>
  <c r="F3747" i="6" s="1"/>
  <c r="E3747" i="6"/>
  <c r="C3751" i="6"/>
  <c r="F3751" i="6" s="1"/>
  <c r="E3751" i="6"/>
  <c r="C3755" i="6"/>
  <c r="F3755" i="6" s="1"/>
  <c r="E3755" i="6"/>
  <c r="C3759" i="6"/>
  <c r="E3759" i="6" s="1"/>
  <c r="F3759" i="6"/>
  <c r="C3763" i="6"/>
  <c r="E3763" i="6" s="1"/>
  <c r="F3763" i="6"/>
  <c r="C3767" i="6"/>
  <c r="E3767" i="6" s="1"/>
  <c r="F3767" i="6"/>
  <c r="C3771" i="6"/>
  <c r="F3771" i="6"/>
  <c r="E3771" i="6"/>
  <c r="C3775" i="6"/>
  <c r="E3775" i="6" s="1"/>
  <c r="F3775" i="6"/>
  <c r="C3779" i="6"/>
  <c r="E3779" i="6" s="1"/>
  <c r="F3779" i="6"/>
  <c r="C3783" i="6"/>
  <c r="E3783" i="6" s="1"/>
  <c r="F3783" i="6"/>
  <c r="C3787" i="6"/>
  <c r="E3787" i="6" s="1"/>
  <c r="F3787" i="6"/>
  <c r="C3791" i="6"/>
  <c r="E3791" i="6" s="1"/>
  <c r="F3791" i="6"/>
  <c r="C3795" i="6"/>
  <c r="E3795" i="6" s="1"/>
  <c r="F3795" i="6"/>
  <c r="C3799" i="6"/>
  <c r="F3799" i="6" s="1"/>
  <c r="E3799" i="6"/>
  <c r="C3803" i="6"/>
  <c r="F3803" i="6" s="1"/>
  <c r="E3803" i="6"/>
  <c r="C3807" i="6"/>
  <c r="F3807" i="6" s="1"/>
  <c r="E3807" i="6"/>
  <c r="C3811" i="6"/>
  <c r="F3811" i="6" s="1"/>
  <c r="E3811" i="6"/>
  <c r="C3815" i="6"/>
  <c r="F3815" i="6" s="1"/>
  <c r="E3815" i="6"/>
  <c r="C3819" i="6"/>
  <c r="E3819" i="6" s="1"/>
  <c r="F3819" i="6"/>
  <c r="C3823" i="6"/>
  <c r="E3823" i="6" s="1"/>
  <c r="F3823" i="6"/>
  <c r="C3827" i="6"/>
  <c r="E3827" i="6" s="1"/>
  <c r="F3827" i="6"/>
  <c r="C3831" i="6"/>
  <c r="E3831" i="6" s="1"/>
  <c r="F3831" i="6"/>
  <c r="C3835" i="6"/>
  <c r="E3835" i="6" s="1"/>
  <c r="F3835" i="6"/>
  <c r="C3839" i="6"/>
  <c r="E3839" i="6" s="1"/>
  <c r="F3839" i="6"/>
  <c r="C3843" i="6"/>
  <c r="E3843" i="6" s="1"/>
  <c r="F3843" i="6"/>
  <c r="C3847" i="6"/>
  <c r="E3847" i="6" s="1"/>
  <c r="F3847" i="6"/>
  <c r="C3851" i="6"/>
  <c r="E3851" i="6" s="1"/>
  <c r="F3851" i="6"/>
  <c r="C3855" i="6"/>
  <c r="F3855" i="6" s="1"/>
  <c r="E3855" i="6"/>
  <c r="C3859" i="6"/>
  <c r="F3859" i="6" s="1"/>
  <c r="E3859" i="6"/>
  <c r="C3863" i="6"/>
  <c r="F3863" i="6" s="1"/>
  <c r="E3863" i="6"/>
  <c r="C3867" i="6"/>
  <c r="F3867" i="6" s="1"/>
  <c r="E3867" i="6"/>
  <c r="C3871" i="6"/>
  <c r="F3871" i="6" s="1"/>
  <c r="E3871" i="6"/>
  <c r="C3875" i="6"/>
  <c r="F3875" i="6" s="1"/>
  <c r="E3875" i="6"/>
  <c r="C3879" i="6"/>
  <c r="F3879" i="6" s="1"/>
  <c r="E3879" i="6"/>
  <c r="C3883" i="6"/>
  <c r="F3883" i="6" s="1"/>
  <c r="E3883" i="6"/>
  <c r="C3887" i="6"/>
  <c r="F3887" i="6" s="1"/>
  <c r="E3887" i="6"/>
  <c r="C3891" i="6"/>
  <c r="F3891" i="6" s="1"/>
  <c r="E3891" i="6"/>
  <c r="C3895" i="6"/>
  <c r="F3895" i="6" s="1"/>
  <c r="E3895" i="6"/>
  <c r="C3899" i="6"/>
  <c r="F3899" i="6" s="1"/>
  <c r="E3899" i="6"/>
  <c r="C3903" i="6"/>
  <c r="F3903" i="6" s="1"/>
  <c r="E3903" i="6"/>
  <c r="C3907" i="6"/>
  <c r="F3907" i="6" s="1"/>
  <c r="E3907" i="6"/>
  <c r="C3911" i="6"/>
  <c r="F3911" i="6" s="1"/>
  <c r="E3911" i="6"/>
  <c r="C3915" i="6"/>
  <c r="F3915" i="6" s="1"/>
  <c r="E3915" i="6"/>
  <c r="C3919" i="6"/>
  <c r="F3919" i="6" s="1"/>
  <c r="E3919" i="6"/>
  <c r="C3923" i="6"/>
  <c r="F3923" i="6" s="1"/>
  <c r="E3923" i="6"/>
  <c r="C3927" i="6"/>
  <c r="F3927" i="6" s="1"/>
  <c r="E3927" i="6"/>
  <c r="C3931" i="6"/>
  <c r="F3931" i="6" s="1"/>
  <c r="E3931" i="6"/>
  <c r="C3935" i="6"/>
  <c r="F3935" i="6" s="1"/>
  <c r="E3935" i="6"/>
  <c r="C3939" i="6"/>
  <c r="F3939" i="6" s="1"/>
  <c r="E3939" i="6"/>
  <c r="C3943" i="6"/>
  <c r="F3943" i="6" s="1"/>
  <c r="E3943" i="6"/>
  <c r="C3947" i="6"/>
  <c r="F3947" i="6" s="1"/>
  <c r="E3947" i="6"/>
  <c r="C3951" i="6"/>
  <c r="F3951" i="6" s="1"/>
  <c r="E3951" i="6"/>
  <c r="C3955" i="6"/>
  <c r="F3955" i="6" s="1"/>
  <c r="E3955" i="6"/>
  <c r="C3959" i="6"/>
  <c r="F3959" i="6" s="1"/>
  <c r="E3959" i="6"/>
  <c r="C3963" i="6"/>
  <c r="F3963" i="6" s="1"/>
  <c r="E3963" i="6"/>
  <c r="C3967" i="6"/>
  <c r="F3967" i="6" s="1"/>
  <c r="E3967" i="6"/>
  <c r="C3971" i="6"/>
  <c r="F3971" i="6" s="1"/>
  <c r="E3971" i="6"/>
  <c r="C3975" i="6"/>
  <c r="F3975" i="6" s="1"/>
  <c r="E3975" i="6"/>
  <c r="C3979" i="6"/>
  <c r="F3979" i="6" s="1"/>
  <c r="E3979" i="6"/>
  <c r="C3983" i="6"/>
  <c r="F3983" i="6" s="1"/>
  <c r="E3983" i="6"/>
  <c r="C3987" i="6"/>
  <c r="F3987" i="6" s="1"/>
  <c r="E3987" i="6"/>
  <c r="C3991" i="6"/>
  <c r="F3991" i="6" s="1"/>
  <c r="E3991" i="6"/>
  <c r="C3995" i="6"/>
  <c r="F3995" i="6" s="1"/>
  <c r="E3995" i="6"/>
  <c r="C3999" i="6"/>
  <c r="F3999" i="6" s="1"/>
  <c r="E3999" i="6"/>
  <c r="C4003" i="6"/>
  <c r="F4003" i="6" s="1"/>
  <c r="E4003" i="6"/>
  <c r="C4007" i="6"/>
  <c r="F4007" i="6" s="1"/>
  <c r="E4007" i="6"/>
  <c r="C4011" i="6"/>
  <c r="F4011" i="6" s="1"/>
  <c r="E4011" i="6"/>
  <c r="C4015" i="6"/>
  <c r="F4015" i="6" s="1"/>
  <c r="E4015" i="6"/>
  <c r="C4019" i="6"/>
  <c r="F4019" i="6" s="1"/>
  <c r="E4019" i="6"/>
  <c r="C4023" i="6"/>
  <c r="F4023" i="6" s="1"/>
  <c r="E4023" i="6"/>
  <c r="C4027" i="6"/>
  <c r="F4027" i="6" s="1"/>
  <c r="E4027" i="6"/>
  <c r="C4031" i="6"/>
  <c r="F4031" i="6" s="1"/>
  <c r="E4031" i="6"/>
  <c r="C4035" i="6"/>
  <c r="F4035" i="6" s="1"/>
  <c r="E4035" i="6"/>
  <c r="C4039" i="6"/>
  <c r="F4039" i="6" s="1"/>
  <c r="E4039" i="6"/>
  <c r="C4043" i="6"/>
  <c r="F4043" i="6" s="1"/>
  <c r="E4043" i="6"/>
  <c r="C4047" i="6"/>
  <c r="F4047" i="6" s="1"/>
  <c r="E4047" i="6"/>
  <c r="C4051" i="6"/>
  <c r="F4051" i="6" s="1"/>
  <c r="E4051" i="6"/>
  <c r="C4055" i="6"/>
  <c r="F4055" i="6" s="1"/>
  <c r="E4055" i="6"/>
  <c r="C4059" i="6"/>
  <c r="F4059" i="6" s="1"/>
  <c r="E4059" i="6"/>
  <c r="C4063" i="6"/>
  <c r="F4063" i="6" s="1"/>
  <c r="E4063" i="6"/>
  <c r="C4067" i="6"/>
  <c r="F4067" i="6" s="1"/>
  <c r="E4067" i="6"/>
  <c r="C4071" i="6"/>
  <c r="F4071" i="6" s="1"/>
  <c r="E4071" i="6"/>
  <c r="C4075" i="6"/>
  <c r="F4075" i="6" s="1"/>
  <c r="E4075" i="6"/>
  <c r="C4079" i="6"/>
  <c r="F4079" i="6" s="1"/>
  <c r="E4079" i="6"/>
  <c r="C4083" i="6"/>
  <c r="F4083" i="6" s="1"/>
  <c r="E4083" i="6"/>
  <c r="C4087" i="6"/>
  <c r="F4087" i="6" s="1"/>
  <c r="E4087" i="6"/>
  <c r="C4091" i="6"/>
  <c r="F4091" i="6" s="1"/>
  <c r="E4091" i="6"/>
  <c r="C4095" i="6"/>
  <c r="F4095" i="6" s="1"/>
  <c r="E4095" i="6"/>
  <c r="C4099" i="6"/>
  <c r="F4099" i="6" s="1"/>
  <c r="E4099" i="6"/>
  <c r="C4103" i="6"/>
  <c r="F4103" i="6" s="1"/>
  <c r="E4103" i="6"/>
  <c r="C4107" i="6"/>
  <c r="F4107" i="6" s="1"/>
  <c r="E4107" i="6"/>
  <c r="C4111" i="6"/>
  <c r="F4111" i="6" s="1"/>
  <c r="E4111" i="6"/>
  <c r="C4115" i="6"/>
  <c r="F4115" i="6" s="1"/>
  <c r="E4115" i="6"/>
  <c r="C4119" i="6"/>
  <c r="F4119" i="6" s="1"/>
  <c r="E4119" i="6"/>
  <c r="C4123" i="6"/>
  <c r="F4123" i="6" s="1"/>
  <c r="E4123" i="6"/>
  <c r="C25" i="6"/>
  <c r="E25" i="6" s="1"/>
  <c r="F25" i="6"/>
  <c r="C21" i="6"/>
  <c r="E21" i="6" s="1"/>
  <c r="F21" i="6"/>
  <c r="C17" i="6"/>
  <c r="E17" i="6" s="1"/>
  <c r="F17" i="6"/>
  <c r="C13" i="6"/>
  <c r="E13" i="6" s="1"/>
  <c r="F13" i="6"/>
  <c r="C31" i="6"/>
  <c r="E31" i="6" s="1"/>
  <c r="F31" i="6"/>
  <c r="C27" i="6"/>
  <c r="E27" i="6" s="1"/>
  <c r="F27" i="6"/>
  <c r="E145" i="6"/>
  <c r="F145" i="6"/>
  <c r="C142" i="6"/>
  <c r="F142" i="6" s="1"/>
  <c r="E142" i="6"/>
  <c r="C139" i="6"/>
  <c r="F139" i="6" s="1"/>
  <c r="E137" i="6"/>
  <c r="F137" i="6"/>
  <c r="C134" i="6"/>
  <c r="F134" i="6" s="1"/>
  <c r="E134" i="6"/>
  <c r="C131" i="6"/>
  <c r="F131" i="6" s="1"/>
  <c r="E129" i="6"/>
  <c r="F129" i="6"/>
  <c r="C126" i="6"/>
  <c r="E126" i="6" s="1"/>
  <c r="F126" i="6"/>
  <c r="C123" i="6"/>
  <c r="E123" i="6" s="1"/>
  <c r="E121" i="6"/>
  <c r="F121" i="6"/>
  <c r="C118" i="6"/>
  <c r="E118" i="6" s="1"/>
  <c r="F118" i="6"/>
  <c r="C115" i="6"/>
  <c r="E115" i="6" s="1"/>
  <c r="C112" i="6"/>
  <c r="E112" i="6" s="1"/>
  <c r="F112" i="6"/>
  <c r="C108" i="6"/>
  <c r="E108" i="6" s="1"/>
  <c r="F108" i="6"/>
  <c r="C104" i="6"/>
  <c r="E104" i="6" s="1"/>
  <c r="F104" i="6"/>
  <c r="C100" i="6"/>
  <c r="E100" i="6" s="1"/>
  <c r="F100" i="6"/>
  <c r="C96" i="6"/>
  <c r="E96" i="6" s="1"/>
  <c r="F96" i="6"/>
  <c r="C92" i="6"/>
  <c r="E92" i="6" s="1"/>
  <c r="F92" i="6"/>
  <c r="C88" i="6"/>
  <c r="E88" i="6" s="1"/>
  <c r="F88" i="6"/>
  <c r="C84" i="6"/>
  <c r="E84" i="6" s="1"/>
  <c r="F84" i="6"/>
  <c r="C80" i="6"/>
  <c r="E80" i="6" s="1"/>
  <c r="F80" i="6"/>
  <c r="C76" i="6"/>
  <c r="E76" i="6" s="1"/>
  <c r="F76" i="6"/>
  <c r="C72" i="6"/>
  <c r="E72" i="6" s="1"/>
  <c r="F72" i="6"/>
  <c r="C68" i="6"/>
  <c r="E68" i="6" s="1"/>
  <c r="F68" i="6"/>
  <c r="C64" i="6"/>
  <c r="E64" i="6" s="1"/>
  <c r="F64" i="6"/>
  <c r="C60" i="6"/>
  <c r="E60" i="6" s="1"/>
  <c r="F60" i="6"/>
  <c r="C56" i="6"/>
  <c r="E56" i="6" s="1"/>
  <c r="F56" i="6"/>
  <c r="C52" i="6"/>
  <c r="E52" i="6" s="1"/>
  <c r="F52" i="6"/>
  <c r="C48" i="6"/>
  <c r="E48" i="6" s="1"/>
  <c r="F48" i="6"/>
  <c r="C44" i="6"/>
  <c r="E44" i="6" s="1"/>
  <c r="F44" i="6"/>
  <c r="C40" i="6"/>
  <c r="E40" i="6" s="1"/>
  <c r="F40" i="6"/>
  <c r="C36" i="6"/>
  <c r="E36" i="6" s="1"/>
  <c r="F36" i="6"/>
  <c r="C240" i="6"/>
  <c r="F240" i="6" s="1"/>
  <c r="E240" i="6"/>
  <c r="C236" i="6"/>
  <c r="F236" i="6" s="1"/>
  <c r="E236" i="6"/>
  <c r="C232" i="6"/>
  <c r="F232" i="6" s="1"/>
  <c r="E232" i="6"/>
  <c r="C228" i="6"/>
  <c r="F228" i="6" s="1"/>
  <c r="E228" i="6"/>
  <c r="C224" i="6"/>
  <c r="F224" i="6" s="1"/>
  <c r="E224" i="6"/>
  <c r="C220" i="6"/>
  <c r="F220" i="6" s="1"/>
  <c r="E220" i="6"/>
  <c r="C216" i="6"/>
  <c r="F216" i="6" s="1"/>
  <c r="E216" i="6"/>
  <c r="C212" i="6"/>
  <c r="F212" i="6" s="1"/>
  <c r="E212" i="6"/>
  <c r="C208" i="6"/>
  <c r="F208" i="6" s="1"/>
  <c r="E208" i="6"/>
  <c r="C204" i="6"/>
  <c r="F204" i="6" s="1"/>
  <c r="E204" i="6"/>
  <c r="C200" i="6"/>
  <c r="F200" i="6" s="1"/>
  <c r="E200" i="6"/>
  <c r="C196" i="6"/>
  <c r="F196" i="6" s="1"/>
  <c r="E196" i="6"/>
  <c r="C192" i="6"/>
  <c r="F192" i="6" s="1"/>
  <c r="E192" i="6"/>
  <c r="C188" i="6"/>
  <c r="F188" i="6" s="1"/>
  <c r="E188" i="6"/>
  <c r="C184" i="6"/>
  <c r="F184" i="6" s="1"/>
  <c r="E184" i="6"/>
  <c r="C180" i="6"/>
  <c r="F180" i="6"/>
  <c r="E180" i="6"/>
  <c r="C176" i="6"/>
  <c r="F176" i="6" s="1"/>
  <c r="E176" i="6"/>
  <c r="C172" i="6"/>
  <c r="F172" i="6" s="1"/>
  <c r="E172" i="6"/>
  <c r="C168" i="6"/>
  <c r="F168" i="6" s="1"/>
  <c r="E168" i="6"/>
  <c r="C164" i="6"/>
  <c r="F164" i="6" s="1"/>
  <c r="E164" i="6"/>
  <c r="C160" i="6"/>
  <c r="F160" i="6" s="1"/>
  <c r="E160" i="6"/>
  <c r="C156" i="6"/>
  <c r="F156" i="6" s="1"/>
  <c r="E156" i="6"/>
  <c r="C152" i="6"/>
  <c r="F152" i="6" s="1"/>
  <c r="E152" i="6"/>
  <c r="C148" i="6"/>
  <c r="F148" i="6" s="1"/>
  <c r="E148" i="6"/>
  <c r="C244" i="6"/>
  <c r="F244" i="6" s="1"/>
  <c r="E244" i="6"/>
  <c r="C248" i="6"/>
  <c r="F248" i="6" s="1"/>
  <c r="E248" i="6"/>
  <c r="C252" i="6"/>
  <c r="E252" i="6" s="1"/>
  <c r="F252" i="6"/>
  <c r="C256" i="6"/>
  <c r="E256" i="6" s="1"/>
  <c r="F256" i="6"/>
  <c r="C260" i="6"/>
  <c r="E260" i="6" s="1"/>
  <c r="F260" i="6"/>
  <c r="C264" i="6"/>
  <c r="E264" i="6" s="1"/>
  <c r="F264" i="6"/>
  <c r="C268" i="6"/>
  <c r="E268" i="6" s="1"/>
  <c r="F268" i="6"/>
  <c r="C272" i="6"/>
  <c r="E272" i="6" s="1"/>
  <c r="F272" i="6"/>
  <c r="C276" i="6"/>
  <c r="E276" i="6" s="1"/>
  <c r="F276" i="6"/>
  <c r="C280" i="6"/>
  <c r="E280" i="6" s="1"/>
  <c r="F280" i="6"/>
  <c r="C284" i="6"/>
  <c r="E284" i="6" s="1"/>
  <c r="F284" i="6"/>
  <c r="C288" i="6"/>
  <c r="E288" i="6" s="1"/>
  <c r="F288" i="6"/>
  <c r="C292" i="6"/>
  <c r="E292" i="6" s="1"/>
  <c r="F292" i="6"/>
  <c r="C296" i="6"/>
  <c r="E296" i="6" s="1"/>
  <c r="F296" i="6"/>
  <c r="C300" i="6"/>
  <c r="E300" i="6" s="1"/>
  <c r="F300" i="6"/>
  <c r="C304" i="6"/>
  <c r="E304" i="6" s="1"/>
  <c r="F304" i="6"/>
  <c r="C308" i="6"/>
  <c r="E308" i="6" s="1"/>
  <c r="F308" i="6"/>
  <c r="C312" i="6"/>
  <c r="E312" i="6" s="1"/>
  <c r="F312" i="6"/>
  <c r="C316" i="6"/>
  <c r="E316" i="6" s="1"/>
  <c r="F316" i="6"/>
  <c r="C320" i="6"/>
  <c r="E320" i="6" s="1"/>
  <c r="F320" i="6"/>
  <c r="C324" i="6"/>
  <c r="E324" i="6" s="1"/>
  <c r="F324" i="6"/>
  <c r="C328" i="6"/>
  <c r="E328" i="6" s="1"/>
  <c r="F328" i="6"/>
  <c r="C332" i="6"/>
  <c r="E332" i="6" s="1"/>
  <c r="F332" i="6"/>
  <c r="C336" i="6"/>
  <c r="E336" i="6" s="1"/>
  <c r="F336" i="6"/>
  <c r="C340" i="6"/>
  <c r="E340" i="6" s="1"/>
  <c r="F340" i="6"/>
  <c r="C344" i="6"/>
  <c r="E344" i="6" s="1"/>
  <c r="F344" i="6"/>
  <c r="C348" i="6"/>
  <c r="E348" i="6" s="1"/>
  <c r="F348" i="6"/>
  <c r="C352" i="6"/>
  <c r="E352" i="6" s="1"/>
  <c r="F352" i="6"/>
  <c r="C356" i="6"/>
  <c r="E356" i="6" s="1"/>
  <c r="F356" i="6"/>
  <c r="C360" i="6"/>
  <c r="E360" i="6" s="1"/>
  <c r="F360" i="6"/>
  <c r="C364" i="6"/>
  <c r="E364" i="6" s="1"/>
  <c r="F364" i="6"/>
  <c r="C368" i="6"/>
  <c r="E368" i="6" s="1"/>
  <c r="F368" i="6"/>
  <c r="C372" i="6"/>
  <c r="E372" i="6" s="1"/>
  <c r="F372" i="6"/>
  <c r="C376" i="6"/>
  <c r="E376" i="6" s="1"/>
  <c r="F376" i="6"/>
  <c r="C380" i="6"/>
  <c r="E380" i="6" s="1"/>
  <c r="F380" i="6"/>
  <c r="C384" i="6"/>
  <c r="E384" i="6" s="1"/>
  <c r="F384" i="6"/>
  <c r="C388" i="6"/>
  <c r="E388" i="6" s="1"/>
  <c r="F388" i="6"/>
  <c r="C392" i="6"/>
  <c r="E392" i="6" s="1"/>
  <c r="F392" i="6"/>
  <c r="C396" i="6"/>
  <c r="E396" i="6" s="1"/>
  <c r="F396" i="6"/>
  <c r="C400" i="6"/>
  <c r="E400" i="6" s="1"/>
  <c r="F400" i="6"/>
  <c r="C404" i="6"/>
  <c r="E404" i="6" s="1"/>
  <c r="F404" i="6"/>
  <c r="C408" i="6"/>
  <c r="E408" i="6" s="1"/>
  <c r="F408" i="6"/>
  <c r="C412" i="6"/>
  <c r="E412" i="6" s="1"/>
  <c r="F412" i="6"/>
  <c r="C416" i="6"/>
  <c r="E416" i="6" s="1"/>
  <c r="F416" i="6"/>
  <c r="C420" i="6"/>
  <c r="E420" i="6" s="1"/>
  <c r="F420" i="6"/>
  <c r="C424" i="6"/>
  <c r="E424" i="6" s="1"/>
  <c r="F424" i="6"/>
  <c r="C428" i="6"/>
  <c r="E428" i="6" s="1"/>
  <c r="F428" i="6"/>
  <c r="C432" i="6"/>
  <c r="F432" i="6" s="1"/>
  <c r="E432" i="6"/>
  <c r="C436" i="6"/>
  <c r="F436" i="6" s="1"/>
  <c r="E436" i="6"/>
  <c r="C440" i="6"/>
  <c r="F440" i="6" s="1"/>
  <c r="E440" i="6"/>
  <c r="C444" i="6"/>
  <c r="F444" i="6" s="1"/>
  <c r="E444" i="6"/>
  <c r="C448" i="6"/>
  <c r="F448" i="6" s="1"/>
  <c r="E448" i="6"/>
  <c r="C452" i="6"/>
  <c r="F452" i="6" s="1"/>
  <c r="E452" i="6"/>
  <c r="C456" i="6"/>
  <c r="F456" i="6" s="1"/>
  <c r="E456" i="6"/>
  <c r="C460" i="6"/>
  <c r="F460" i="6" s="1"/>
  <c r="E460" i="6"/>
  <c r="C464" i="6"/>
  <c r="F464" i="6" s="1"/>
  <c r="E464" i="6"/>
  <c r="C468" i="6"/>
  <c r="F468" i="6" s="1"/>
  <c r="E468" i="6"/>
  <c r="C472" i="6"/>
  <c r="F472" i="6" s="1"/>
  <c r="E472" i="6"/>
  <c r="C476" i="6"/>
  <c r="F476" i="6" s="1"/>
  <c r="E476" i="6"/>
  <c r="C480" i="6"/>
  <c r="F480" i="6" s="1"/>
  <c r="E480" i="6"/>
  <c r="C484" i="6"/>
  <c r="F484" i="6" s="1"/>
  <c r="E484" i="6"/>
  <c r="C488" i="6"/>
  <c r="F488" i="6" s="1"/>
  <c r="E488" i="6"/>
  <c r="C492" i="6"/>
  <c r="F492" i="6" s="1"/>
  <c r="E492" i="6"/>
  <c r="C496" i="6"/>
  <c r="F496" i="6" s="1"/>
  <c r="E496" i="6"/>
  <c r="C500" i="6"/>
  <c r="F500" i="6" s="1"/>
  <c r="E500" i="6"/>
  <c r="C504" i="6"/>
  <c r="F504" i="6" s="1"/>
  <c r="E504" i="6"/>
  <c r="C508" i="6"/>
  <c r="F508" i="6" s="1"/>
  <c r="E508" i="6"/>
  <c r="C512" i="6"/>
  <c r="F512" i="6" s="1"/>
  <c r="E512" i="6"/>
  <c r="C516" i="6"/>
  <c r="F516" i="6" s="1"/>
  <c r="E516" i="6"/>
  <c r="C520" i="6"/>
  <c r="F520" i="6" s="1"/>
  <c r="E520" i="6"/>
  <c r="C524" i="6"/>
  <c r="F524" i="6" s="1"/>
  <c r="E524" i="6"/>
  <c r="C528" i="6"/>
  <c r="F528" i="6" s="1"/>
  <c r="E528" i="6"/>
  <c r="C532" i="6"/>
  <c r="E532" i="6" s="1"/>
  <c r="F532" i="6"/>
  <c r="C536" i="6"/>
  <c r="E536" i="6" s="1"/>
  <c r="F536" i="6"/>
  <c r="C540" i="6"/>
  <c r="E540" i="6" s="1"/>
  <c r="F540" i="6"/>
  <c r="C544" i="6"/>
  <c r="E544" i="6" s="1"/>
  <c r="F544" i="6"/>
  <c r="C548" i="6"/>
  <c r="E548" i="6" s="1"/>
  <c r="F548" i="6"/>
  <c r="C552" i="6"/>
  <c r="F552" i="6" s="1"/>
  <c r="E552" i="6"/>
  <c r="C556" i="6"/>
  <c r="F556" i="6" s="1"/>
  <c r="E556" i="6"/>
  <c r="C560" i="6"/>
  <c r="F560" i="6" s="1"/>
  <c r="E560" i="6"/>
  <c r="C564" i="6"/>
  <c r="F564" i="6" s="1"/>
  <c r="E564" i="6"/>
  <c r="C568" i="6"/>
  <c r="F568" i="6" s="1"/>
  <c r="E568" i="6"/>
  <c r="C572" i="6"/>
  <c r="F572" i="6" s="1"/>
  <c r="E572" i="6"/>
  <c r="C576" i="6"/>
  <c r="F576" i="6" s="1"/>
  <c r="E576" i="6"/>
  <c r="C580" i="6"/>
  <c r="F580" i="6" s="1"/>
  <c r="E580" i="6"/>
  <c r="C584" i="6"/>
  <c r="F584" i="6" s="1"/>
  <c r="E584" i="6"/>
  <c r="C588" i="6"/>
  <c r="F588" i="6" s="1"/>
  <c r="E588" i="6"/>
  <c r="C592" i="6"/>
  <c r="F592" i="6" s="1"/>
  <c r="E592" i="6"/>
  <c r="C596" i="6"/>
  <c r="F596" i="6" s="1"/>
  <c r="E596" i="6"/>
  <c r="C600" i="6"/>
  <c r="F600" i="6" s="1"/>
  <c r="E600" i="6"/>
  <c r="C604" i="6"/>
  <c r="F604" i="6"/>
  <c r="E604" i="6"/>
  <c r="C608" i="6"/>
  <c r="F608" i="6" s="1"/>
  <c r="E608" i="6"/>
  <c r="C612" i="6"/>
  <c r="F612" i="6" s="1"/>
  <c r="E612" i="6"/>
  <c r="C616" i="6"/>
  <c r="F616" i="6" s="1"/>
  <c r="E616" i="6"/>
  <c r="C620" i="6"/>
  <c r="F620" i="6" s="1"/>
  <c r="E620" i="6"/>
  <c r="C624" i="6"/>
  <c r="F624" i="6" s="1"/>
  <c r="E624" i="6"/>
  <c r="C628" i="6"/>
  <c r="F628" i="6" s="1"/>
  <c r="E628" i="6"/>
  <c r="C632" i="6"/>
  <c r="F632" i="6" s="1"/>
  <c r="E632" i="6"/>
  <c r="C636" i="6"/>
  <c r="F636" i="6" s="1"/>
  <c r="E636" i="6"/>
  <c r="C640" i="6"/>
  <c r="F640" i="6" s="1"/>
  <c r="E640" i="6"/>
  <c r="C644" i="6"/>
  <c r="F644" i="6" s="1"/>
  <c r="E644" i="6"/>
  <c r="C648" i="6"/>
  <c r="F648" i="6" s="1"/>
  <c r="E648" i="6"/>
  <c r="C652" i="6"/>
  <c r="E652" i="6" s="1"/>
  <c r="F652" i="6"/>
  <c r="C656" i="6"/>
  <c r="E656" i="6" s="1"/>
  <c r="F656" i="6"/>
  <c r="C660" i="6"/>
  <c r="E660" i="6" s="1"/>
  <c r="F660" i="6"/>
  <c r="C664" i="6"/>
  <c r="F664" i="6"/>
  <c r="E664" i="6"/>
  <c r="C668" i="6"/>
  <c r="E668" i="6" s="1"/>
  <c r="F668" i="6"/>
  <c r="C672" i="6"/>
  <c r="F672" i="6" s="1"/>
  <c r="E672" i="6"/>
  <c r="C676" i="6"/>
  <c r="F676" i="6" s="1"/>
  <c r="E676" i="6"/>
  <c r="C680" i="6"/>
  <c r="F680" i="6" s="1"/>
  <c r="E680" i="6"/>
  <c r="C684" i="6"/>
  <c r="F684" i="6" s="1"/>
  <c r="E684" i="6"/>
  <c r="C688" i="6"/>
  <c r="F688" i="6" s="1"/>
  <c r="E688" i="6"/>
  <c r="C692" i="6"/>
  <c r="F692" i="6" s="1"/>
  <c r="E692" i="6"/>
  <c r="C696" i="6"/>
  <c r="F696" i="6" s="1"/>
  <c r="E696" i="6"/>
  <c r="C700" i="6"/>
  <c r="F700" i="6" s="1"/>
  <c r="E700" i="6"/>
  <c r="C704" i="6"/>
  <c r="F704" i="6" s="1"/>
  <c r="E704" i="6"/>
  <c r="C708" i="6"/>
  <c r="F708" i="6" s="1"/>
  <c r="E708" i="6"/>
  <c r="C712" i="6"/>
  <c r="F712" i="6" s="1"/>
  <c r="E712" i="6"/>
  <c r="C716" i="6"/>
  <c r="F716" i="6" s="1"/>
  <c r="E716" i="6"/>
  <c r="C720" i="6"/>
  <c r="F720" i="6" s="1"/>
  <c r="E720" i="6"/>
  <c r="C724" i="6"/>
  <c r="F724" i="6" s="1"/>
  <c r="E724" i="6"/>
  <c r="C728" i="6"/>
  <c r="F728" i="6" s="1"/>
  <c r="E728" i="6"/>
  <c r="C732" i="6"/>
  <c r="E732" i="6" s="1"/>
  <c r="F732" i="6"/>
  <c r="C736" i="6"/>
  <c r="E736" i="6" s="1"/>
  <c r="F736" i="6"/>
  <c r="C740" i="6"/>
  <c r="E740" i="6" s="1"/>
  <c r="F740" i="6"/>
  <c r="C744" i="6"/>
  <c r="E744" i="6" s="1"/>
  <c r="F744" i="6"/>
  <c r="C748" i="6"/>
  <c r="E748" i="6" s="1"/>
  <c r="F748" i="6"/>
  <c r="C752" i="6"/>
  <c r="E752" i="6" s="1"/>
  <c r="F752" i="6"/>
  <c r="C756" i="6"/>
  <c r="E756" i="6" s="1"/>
  <c r="F756" i="6"/>
  <c r="C760" i="6"/>
  <c r="E760" i="6" s="1"/>
  <c r="F760" i="6"/>
  <c r="C764" i="6"/>
  <c r="E764" i="6" s="1"/>
  <c r="F764" i="6"/>
  <c r="C768" i="6"/>
  <c r="E768" i="6" s="1"/>
  <c r="F768" i="6"/>
  <c r="C772" i="6"/>
  <c r="F772" i="6" s="1"/>
  <c r="E772" i="6"/>
  <c r="C776" i="6"/>
  <c r="F776" i="6" s="1"/>
  <c r="E776" i="6"/>
  <c r="C780" i="6"/>
  <c r="F780" i="6" s="1"/>
  <c r="E780" i="6"/>
  <c r="C784" i="6"/>
  <c r="F784" i="6" s="1"/>
  <c r="E784" i="6"/>
  <c r="C788" i="6"/>
  <c r="F788" i="6" s="1"/>
  <c r="E788" i="6"/>
  <c r="C792" i="6"/>
  <c r="E792" i="6" s="1"/>
  <c r="F792" i="6"/>
  <c r="C796" i="6"/>
  <c r="E796" i="6" s="1"/>
  <c r="F796" i="6"/>
  <c r="C800" i="6"/>
  <c r="E800" i="6" s="1"/>
  <c r="F800" i="6"/>
  <c r="C804" i="6"/>
  <c r="E804" i="6" s="1"/>
  <c r="F804" i="6"/>
  <c r="C808" i="6"/>
  <c r="E808" i="6" s="1"/>
  <c r="F808" i="6"/>
  <c r="C812" i="6"/>
  <c r="E812" i="6" s="1"/>
  <c r="F812" i="6"/>
  <c r="C816" i="6"/>
  <c r="E816" i="6" s="1"/>
  <c r="F816" i="6"/>
  <c r="C820" i="6"/>
  <c r="E820" i="6" s="1"/>
  <c r="F820" i="6"/>
  <c r="C824" i="6"/>
  <c r="E824" i="6" s="1"/>
  <c r="F824" i="6"/>
  <c r="C828" i="6"/>
  <c r="E828" i="6" s="1"/>
  <c r="F828" i="6"/>
  <c r="C832" i="6"/>
  <c r="E832" i="6" s="1"/>
  <c r="F832" i="6"/>
  <c r="C836" i="6"/>
  <c r="E836" i="6" s="1"/>
  <c r="F836" i="6"/>
  <c r="C840" i="6"/>
  <c r="E840" i="6" s="1"/>
  <c r="F840" i="6"/>
  <c r="C844" i="6"/>
  <c r="E844" i="6" s="1"/>
  <c r="F844" i="6"/>
  <c r="C848" i="6"/>
  <c r="E848" i="6" s="1"/>
  <c r="F848" i="6"/>
  <c r="C852" i="6"/>
  <c r="E852" i="6" s="1"/>
  <c r="F852" i="6"/>
  <c r="C856" i="6"/>
  <c r="E856" i="6" s="1"/>
  <c r="F856" i="6"/>
  <c r="C860" i="6"/>
  <c r="E860" i="6" s="1"/>
  <c r="F860" i="6"/>
  <c r="C864" i="6"/>
  <c r="E864" i="6" s="1"/>
  <c r="F864" i="6"/>
  <c r="C868" i="6"/>
  <c r="E868" i="6" s="1"/>
  <c r="F868" i="6"/>
  <c r="C872" i="6"/>
  <c r="F872" i="6" s="1"/>
  <c r="E872" i="6"/>
  <c r="C876" i="6"/>
  <c r="F876" i="6" s="1"/>
  <c r="E876" i="6"/>
  <c r="C880" i="6"/>
  <c r="F880" i="6" s="1"/>
  <c r="E880" i="6"/>
  <c r="C884" i="6"/>
  <c r="F884" i="6" s="1"/>
  <c r="E884" i="6"/>
  <c r="C888" i="6"/>
  <c r="F888" i="6" s="1"/>
  <c r="E888" i="6"/>
  <c r="C892" i="6"/>
  <c r="F892" i="6" s="1"/>
  <c r="E892" i="6"/>
  <c r="C896" i="6"/>
  <c r="F896" i="6" s="1"/>
  <c r="E896" i="6"/>
  <c r="C900" i="6"/>
  <c r="F900" i="6" s="1"/>
  <c r="E900" i="6"/>
  <c r="C904" i="6"/>
  <c r="F904" i="6" s="1"/>
  <c r="E904" i="6"/>
  <c r="C908" i="6"/>
  <c r="F908" i="6" s="1"/>
  <c r="E908" i="6"/>
  <c r="C912" i="6"/>
  <c r="F912" i="6" s="1"/>
  <c r="E912" i="6"/>
  <c r="C916" i="6"/>
  <c r="F916" i="6" s="1"/>
  <c r="E916" i="6"/>
  <c r="C920" i="6"/>
  <c r="F920" i="6" s="1"/>
  <c r="E920" i="6"/>
  <c r="C924" i="6"/>
  <c r="F924" i="6" s="1"/>
  <c r="E924" i="6"/>
  <c r="C928" i="6"/>
  <c r="F928" i="6" s="1"/>
  <c r="E928" i="6"/>
  <c r="C932" i="6"/>
  <c r="F932" i="6" s="1"/>
  <c r="E932" i="6"/>
  <c r="C936" i="6"/>
  <c r="F936" i="6" s="1"/>
  <c r="E936" i="6"/>
  <c r="C940" i="6"/>
  <c r="F940" i="6" s="1"/>
  <c r="E940" i="6"/>
  <c r="C944" i="6"/>
  <c r="F944" i="6" s="1"/>
  <c r="E944" i="6"/>
  <c r="C948" i="6"/>
  <c r="F948" i="6" s="1"/>
  <c r="E948" i="6"/>
  <c r="C952" i="6"/>
  <c r="F952" i="6" s="1"/>
  <c r="E952" i="6"/>
  <c r="C956" i="6"/>
  <c r="F956" i="6" s="1"/>
  <c r="E956" i="6"/>
  <c r="C960" i="6"/>
  <c r="F960" i="6" s="1"/>
  <c r="E960" i="6"/>
  <c r="C964" i="6"/>
  <c r="F964" i="6" s="1"/>
  <c r="E964" i="6"/>
  <c r="C968" i="6"/>
  <c r="F968" i="6" s="1"/>
  <c r="E968" i="6"/>
  <c r="C972" i="6"/>
  <c r="F972" i="6" s="1"/>
  <c r="E972" i="6"/>
  <c r="C976" i="6"/>
  <c r="F976" i="6" s="1"/>
  <c r="E976" i="6"/>
  <c r="C980" i="6"/>
  <c r="F980" i="6" s="1"/>
  <c r="E980" i="6"/>
  <c r="C984" i="6"/>
  <c r="F984" i="6" s="1"/>
  <c r="E984" i="6"/>
  <c r="C988" i="6"/>
  <c r="F988" i="6" s="1"/>
  <c r="E988" i="6"/>
  <c r="C992" i="6"/>
  <c r="F992" i="6" s="1"/>
  <c r="E992" i="6"/>
  <c r="C996" i="6"/>
  <c r="F996" i="6" s="1"/>
  <c r="E996" i="6"/>
  <c r="C1000" i="6"/>
  <c r="F1000" i="6" s="1"/>
  <c r="E1000" i="6"/>
  <c r="C1004" i="6"/>
  <c r="F1004" i="6" s="1"/>
  <c r="E1004" i="6"/>
  <c r="C1008" i="6"/>
  <c r="F1008" i="6" s="1"/>
  <c r="E1008" i="6"/>
  <c r="C1012" i="6"/>
  <c r="F1012" i="6" s="1"/>
  <c r="E1012" i="6"/>
  <c r="C1016" i="6"/>
  <c r="F1016" i="6" s="1"/>
  <c r="E1016" i="6"/>
  <c r="C1020" i="6"/>
  <c r="F1020" i="6" s="1"/>
  <c r="E1020" i="6"/>
  <c r="C1024" i="6"/>
  <c r="F1024" i="6" s="1"/>
  <c r="E1024" i="6"/>
  <c r="C1028" i="6"/>
  <c r="F1028" i="6" s="1"/>
  <c r="E1028" i="6"/>
  <c r="C1032" i="6"/>
  <c r="E1032" i="6" s="1"/>
  <c r="F1032" i="6"/>
  <c r="C1036" i="6"/>
  <c r="E1036" i="6" s="1"/>
  <c r="F1036" i="6"/>
  <c r="C1040" i="6"/>
  <c r="E1040" i="6" s="1"/>
  <c r="F1040" i="6"/>
  <c r="C1044" i="6"/>
  <c r="E1044" i="6" s="1"/>
  <c r="F1044" i="6"/>
  <c r="C1048" i="6"/>
  <c r="E1048" i="6" s="1"/>
  <c r="F1048" i="6"/>
  <c r="C1052" i="6"/>
  <c r="F1052" i="6" s="1"/>
  <c r="E1052" i="6"/>
  <c r="C1056" i="6"/>
  <c r="F1056" i="6" s="1"/>
  <c r="E1056" i="6"/>
  <c r="C1060" i="6"/>
  <c r="F1060" i="6" s="1"/>
  <c r="E1060" i="6"/>
  <c r="C1064" i="6"/>
  <c r="F1064" i="6" s="1"/>
  <c r="E1064" i="6"/>
  <c r="C1068" i="6"/>
  <c r="F1068" i="6" s="1"/>
  <c r="E1068" i="6"/>
  <c r="C1072" i="6"/>
  <c r="F1072" i="6" s="1"/>
  <c r="E1072" i="6"/>
  <c r="C1076" i="6"/>
  <c r="F1076" i="6" s="1"/>
  <c r="E1076" i="6"/>
  <c r="C1080" i="6"/>
  <c r="F1080" i="6" s="1"/>
  <c r="E1080" i="6"/>
  <c r="C1084" i="6"/>
  <c r="F1084" i="6" s="1"/>
  <c r="E1084" i="6"/>
  <c r="C1088" i="6"/>
  <c r="F1088" i="6" s="1"/>
  <c r="E1088" i="6"/>
  <c r="C1092" i="6"/>
  <c r="F1092" i="6" s="1"/>
  <c r="E1092" i="6"/>
  <c r="C1096" i="6"/>
  <c r="F1096" i="6" s="1"/>
  <c r="E1096" i="6"/>
  <c r="C1100" i="6"/>
  <c r="F1100" i="6" s="1"/>
  <c r="E1100" i="6"/>
  <c r="C1104" i="6"/>
  <c r="F1104" i="6" s="1"/>
  <c r="E1104" i="6"/>
  <c r="C1108" i="6"/>
  <c r="F1108" i="6" s="1"/>
  <c r="E1108" i="6"/>
  <c r="C1112" i="6"/>
  <c r="F1112" i="6" s="1"/>
  <c r="E1112" i="6"/>
  <c r="C1116" i="6"/>
  <c r="F1116" i="6" s="1"/>
  <c r="E1116" i="6"/>
  <c r="C1120" i="6"/>
  <c r="F1120" i="6" s="1"/>
  <c r="E1120" i="6"/>
  <c r="C1124" i="6"/>
  <c r="F1124" i="6" s="1"/>
  <c r="E1124" i="6"/>
  <c r="C1128" i="6"/>
  <c r="F1128" i="6" s="1"/>
  <c r="E1128" i="6"/>
  <c r="C1132" i="6"/>
  <c r="F1132" i="6" s="1"/>
  <c r="E1132" i="6"/>
  <c r="C1136" i="6"/>
  <c r="F1136" i="6" s="1"/>
  <c r="E1136" i="6"/>
  <c r="C1140" i="6"/>
  <c r="F1140" i="6" s="1"/>
  <c r="E1140" i="6"/>
  <c r="C1144" i="6"/>
  <c r="F1144" i="6" s="1"/>
  <c r="E1144" i="6"/>
  <c r="C1148" i="6"/>
  <c r="F1148" i="6" s="1"/>
  <c r="E1148" i="6"/>
  <c r="C1152" i="6"/>
  <c r="F1152" i="6" s="1"/>
  <c r="E1152" i="6"/>
  <c r="C1156" i="6"/>
  <c r="F1156" i="6" s="1"/>
  <c r="E1156" i="6"/>
  <c r="C1160" i="6"/>
  <c r="F1160" i="6" s="1"/>
  <c r="E1160" i="6"/>
  <c r="C1164" i="6"/>
  <c r="F1164" i="6" s="1"/>
  <c r="E1164" i="6"/>
  <c r="C1168" i="6"/>
  <c r="F1168" i="6" s="1"/>
  <c r="E1168" i="6"/>
  <c r="C1172" i="6"/>
  <c r="F1172" i="6" s="1"/>
  <c r="E1172" i="6"/>
  <c r="C1176" i="6"/>
  <c r="F1176" i="6" s="1"/>
  <c r="E1176" i="6"/>
  <c r="C1180" i="6"/>
  <c r="F1180" i="6" s="1"/>
  <c r="E1180" i="6"/>
  <c r="C1184" i="6"/>
  <c r="F1184" i="6" s="1"/>
  <c r="E1184" i="6"/>
  <c r="C1188" i="6"/>
  <c r="F1188" i="6" s="1"/>
  <c r="E1188" i="6"/>
  <c r="C1192" i="6"/>
  <c r="F1192" i="6"/>
  <c r="E1192" i="6"/>
  <c r="C1196" i="6"/>
  <c r="E1196" i="6" s="1"/>
  <c r="F1196" i="6"/>
  <c r="C1200" i="6"/>
  <c r="E1200" i="6" s="1"/>
  <c r="F1200" i="6"/>
  <c r="C1204" i="6"/>
  <c r="E1204" i="6" s="1"/>
  <c r="F1204" i="6"/>
  <c r="C1208" i="6"/>
  <c r="E1208" i="6" s="1"/>
  <c r="F1208" i="6"/>
  <c r="C1212" i="6"/>
  <c r="E1212" i="6" s="1"/>
  <c r="F1212" i="6"/>
  <c r="C1216" i="6"/>
  <c r="E1216" i="6" s="1"/>
  <c r="F1216" i="6"/>
  <c r="C1220" i="6"/>
  <c r="E1220" i="6" s="1"/>
  <c r="F1220" i="6"/>
  <c r="C1224" i="6"/>
  <c r="E1224" i="6" s="1"/>
  <c r="F1224" i="6"/>
  <c r="C1228" i="6"/>
  <c r="E1228" i="6" s="1"/>
  <c r="F1228" i="6"/>
  <c r="C1232" i="6"/>
  <c r="E1232" i="6" s="1"/>
  <c r="F1232" i="6"/>
  <c r="C1236" i="6"/>
  <c r="F1236" i="6"/>
  <c r="E1236" i="6"/>
  <c r="C1240" i="6"/>
  <c r="F1240" i="6" s="1"/>
  <c r="E1240" i="6"/>
  <c r="C1244" i="6"/>
  <c r="F1244" i="6" s="1"/>
  <c r="E1244" i="6"/>
  <c r="C1248" i="6"/>
  <c r="F1248" i="6" s="1"/>
  <c r="E1248" i="6"/>
  <c r="C1252" i="6"/>
  <c r="F1252" i="6" s="1"/>
  <c r="E1252" i="6"/>
  <c r="C1256" i="6"/>
  <c r="E1256" i="6" s="1"/>
  <c r="F1256" i="6"/>
  <c r="C1260" i="6"/>
  <c r="E1260" i="6" s="1"/>
  <c r="F1260" i="6"/>
  <c r="C1264" i="6"/>
  <c r="E1264" i="6" s="1"/>
  <c r="F1264" i="6"/>
  <c r="C1268" i="6"/>
  <c r="E1268" i="6" s="1"/>
  <c r="F1268" i="6"/>
  <c r="C1272" i="6"/>
  <c r="E1272" i="6" s="1"/>
  <c r="F1272" i="6"/>
  <c r="C1276" i="6"/>
  <c r="E1276" i="6" s="1"/>
  <c r="F1276" i="6"/>
  <c r="C1280" i="6"/>
  <c r="E1280" i="6" s="1"/>
  <c r="F1280" i="6"/>
  <c r="C1284" i="6"/>
  <c r="E1284" i="6" s="1"/>
  <c r="F1284" i="6"/>
  <c r="C1288" i="6"/>
  <c r="E1288" i="6" s="1"/>
  <c r="F1288" i="6"/>
  <c r="C1292" i="6"/>
  <c r="E1292" i="6" s="1"/>
  <c r="F1292" i="6"/>
  <c r="C1296" i="6"/>
  <c r="E1296" i="6" s="1"/>
  <c r="F1296" i="6"/>
  <c r="C1300" i="6"/>
  <c r="E1300" i="6" s="1"/>
  <c r="F1300" i="6"/>
  <c r="C1304" i="6"/>
  <c r="E1304" i="6" s="1"/>
  <c r="F1304" i="6"/>
  <c r="C1308" i="6"/>
  <c r="E1308" i="6" s="1"/>
  <c r="F1308" i="6"/>
  <c r="C1312" i="6"/>
  <c r="E1312" i="6" s="1"/>
  <c r="F1312" i="6"/>
  <c r="C1316" i="6"/>
  <c r="F1316" i="6" s="1"/>
  <c r="E1316" i="6"/>
  <c r="C1320" i="6"/>
  <c r="F1320" i="6" s="1"/>
  <c r="E1320" i="6"/>
  <c r="C1324" i="6"/>
  <c r="F1324" i="6" s="1"/>
  <c r="E1324" i="6"/>
  <c r="C1328" i="6"/>
  <c r="F1328" i="6" s="1"/>
  <c r="E1328" i="6"/>
  <c r="C1332" i="6"/>
  <c r="F1332" i="6" s="1"/>
  <c r="E1332" i="6"/>
  <c r="C1336" i="6"/>
  <c r="F1336" i="6" s="1"/>
  <c r="E1336" i="6"/>
  <c r="C1340" i="6"/>
  <c r="F1340" i="6" s="1"/>
  <c r="E1340" i="6"/>
  <c r="C1344" i="6"/>
  <c r="F1344" i="6" s="1"/>
  <c r="E1344" i="6"/>
  <c r="C1348" i="6"/>
  <c r="F1348" i="6" s="1"/>
  <c r="E1348" i="6"/>
  <c r="C1352" i="6"/>
  <c r="F1352" i="6" s="1"/>
  <c r="E1352" i="6"/>
  <c r="C1356" i="6"/>
  <c r="E1356" i="6" s="1"/>
  <c r="F1356" i="6"/>
  <c r="C1360" i="6"/>
  <c r="E1360" i="6" s="1"/>
  <c r="F1360" i="6"/>
  <c r="C1364" i="6"/>
  <c r="E1364" i="6" s="1"/>
  <c r="F1364" i="6"/>
  <c r="C1368" i="6"/>
  <c r="E1368" i="6" s="1"/>
  <c r="F1368" i="6"/>
  <c r="C1372" i="6"/>
  <c r="E1372" i="6" s="1"/>
  <c r="F1372" i="6"/>
  <c r="C1376" i="6"/>
  <c r="E1376" i="6" s="1"/>
  <c r="F1376" i="6"/>
  <c r="C1380" i="6"/>
  <c r="E1380" i="6" s="1"/>
  <c r="F1380" i="6"/>
  <c r="C1384" i="6"/>
  <c r="E1384" i="6" s="1"/>
  <c r="F1384" i="6"/>
  <c r="C1388" i="6"/>
  <c r="E1388" i="6" s="1"/>
  <c r="F1388" i="6"/>
  <c r="C1392" i="6"/>
  <c r="E1392" i="6" s="1"/>
  <c r="F1392" i="6"/>
  <c r="C1396" i="6"/>
  <c r="E1396" i="6" s="1"/>
  <c r="F1396" i="6"/>
  <c r="C1400" i="6"/>
  <c r="E1400" i="6" s="1"/>
  <c r="F1400" i="6"/>
  <c r="C1404" i="6"/>
  <c r="E1404" i="6" s="1"/>
  <c r="F1404" i="6"/>
  <c r="C1408" i="6"/>
  <c r="E1408" i="6" s="1"/>
  <c r="F1408" i="6"/>
  <c r="C1412" i="6"/>
  <c r="E1412" i="6" s="1"/>
  <c r="F1412" i="6"/>
  <c r="C1416" i="6"/>
  <c r="F1416" i="6" s="1"/>
  <c r="E1416" i="6"/>
  <c r="C1420" i="6"/>
  <c r="F1420" i="6" s="1"/>
  <c r="E1420" i="6"/>
  <c r="C1424" i="6"/>
  <c r="F1424" i="6" s="1"/>
  <c r="E1424" i="6"/>
  <c r="C1428" i="6"/>
  <c r="F1428" i="6" s="1"/>
  <c r="E1428" i="6"/>
  <c r="C1432" i="6"/>
  <c r="F1432" i="6" s="1"/>
  <c r="E1432" i="6"/>
  <c r="C1436" i="6"/>
  <c r="F1436" i="6" s="1"/>
  <c r="E1436" i="6"/>
  <c r="C1440" i="6"/>
  <c r="F1440" i="6" s="1"/>
  <c r="E1440" i="6"/>
  <c r="C1444" i="6"/>
  <c r="F1444" i="6" s="1"/>
  <c r="E1444" i="6"/>
  <c r="C1448" i="6"/>
  <c r="F1448" i="6" s="1"/>
  <c r="E1448" i="6"/>
  <c r="C1452" i="6"/>
  <c r="F1452" i="6" s="1"/>
  <c r="E1452" i="6"/>
  <c r="C1456" i="6"/>
  <c r="F1456" i="6" s="1"/>
  <c r="E1456" i="6"/>
  <c r="C1460" i="6"/>
  <c r="F1460" i="6" s="1"/>
  <c r="E1460" i="6"/>
  <c r="C1464" i="6"/>
  <c r="F1464" i="6" s="1"/>
  <c r="E1464" i="6"/>
  <c r="C1468" i="6"/>
  <c r="F1468" i="6" s="1"/>
  <c r="E1468" i="6"/>
  <c r="C1472" i="6"/>
  <c r="E1472" i="6" s="1"/>
  <c r="F1472" i="6"/>
  <c r="C1476" i="6"/>
  <c r="E1476" i="6" s="1"/>
  <c r="F1476" i="6"/>
  <c r="C1480" i="6"/>
  <c r="E1480" i="6" s="1"/>
  <c r="F1480" i="6"/>
  <c r="C1484" i="6"/>
  <c r="E1484" i="6" s="1"/>
  <c r="F1484" i="6"/>
  <c r="C1488" i="6"/>
  <c r="E1488" i="6" s="1"/>
  <c r="F1488" i="6"/>
  <c r="C1492" i="6"/>
  <c r="F1492" i="6" s="1"/>
  <c r="E1492" i="6"/>
  <c r="C1496" i="6"/>
  <c r="F1496" i="6" s="1"/>
  <c r="E1496" i="6"/>
  <c r="C1500" i="6"/>
  <c r="F1500" i="6" s="1"/>
  <c r="E1500" i="6"/>
  <c r="C1504" i="6"/>
  <c r="F1504" i="6" s="1"/>
  <c r="E1504" i="6"/>
  <c r="C1508" i="6"/>
  <c r="F1508" i="6" s="1"/>
  <c r="E1508" i="6"/>
  <c r="C1512" i="6"/>
  <c r="E1512" i="6" s="1"/>
  <c r="F1512" i="6"/>
  <c r="C1516" i="6"/>
  <c r="E1516" i="6" s="1"/>
  <c r="F1516" i="6"/>
  <c r="C1520" i="6"/>
  <c r="E1520" i="6" s="1"/>
  <c r="F1520" i="6"/>
  <c r="C1524" i="6"/>
  <c r="E1524" i="6" s="1"/>
  <c r="F1524" i="6"/>
  <c r="C1528" i="6"/>
  <c r="E1528" i="6" s="1"/>
  <c r="F1528" i="6"/>
  <c r="C1532" i="6"/>
  <c r="E1532" i="6" s="1"/>
  <c r="F1532" i="6"/>
  <c r="C1536" i="6"/>
  <c r="E1536" i="6" s="1"/>
  <c r="F1536" i="6"/>
  <c r="C1540" i="6"/>
  <c r="E1540" i="6" s="1"/>
  <c r="F1540" i="6"/>
  <c r="C1544" i="6"/>
  <c r="E1544" i="6" s="1"/>
  <c r="F1544" i="6"/>
  <c r="C1548" i="6"/>
  <c r="E1548" i="6" s="1"/>
  <c r="F1548" i="6"/>
  <c r="C1552" i="6"/>
  <c r="F1552" i="6" s="1"/>
  <c r="E1552" i="6"/>
  <c r="C1556" i="6"/>
  <c r="F1556" i="6" s="1"/>
  <c r="E1556" i="6"/>
  <c r="C1560" i="6"/>
  <c r="F1560" i="6" s="1"/>
  <c r="E1560" i="6"/>
  <c r="C1564" i="6"/>
  <c r="F1564" i="6" s="1"/>
  <c r="E1564" i="6"/>
  <c r="C1568" i="6"/>
  <c r="F1568" i="6" s="1"/>
  <c r="E1568" i="6"/>
  <c r="C1572" i="6"/>
  <c r="F1572" i="6" s="1"/>
  <c r="E1572" i="6"/>
  <c r="C1576" i="6"/>
  <c r="F1576" i="6" s="1"/>
  <c r="E1576" i="6"/>
  <c r="C1580" i="6"/>
  <c r="F1580" i="6" s="1"/>
  <c r="E1580" i="6"/>
  <c r="C1584" i="6"/>
  <c r="F1584" i="6" s="1"/>
  <c r="E1584" i="6"/>
  <c r="C1588" i="6"/>
  <c r="F1588" i="6" s="1"/>
  <c r="E1588" i="6"/>
  <c r="C1592" i="6"/>
  <c r="F1592" i="6" s="1"/>
  <c r="E1592" i="6"/>
  <c r="C1596" i="6"/>
  <c r="F1596" i="6" s="1"/>
  <c r="E1596" i="6"/>
  <c r="C1600" i="6"/>
  <c r="F1600" i="6" s="1"/>
  <c r="E1600" i="6"/>
  <c r="C1604" i="6"/>
  <c r="F1604" i="6" s="1"/>
  <c r="E1604" i="6"/>
  <c r="C1608" i="6"/>
  <c r="F1608" i="6" s="1"/>
  <c r="E1608" i="6"/>
  <c r="C1612" i="6"/>
  <c r="E1612" i="6" s="1"/>
  <c r="F1612" i="6"/>
  <c r="C1616" i="6"/>
  <c r="E1616" i="6" s="1"/>
  <c r="F1616" i="6"/>
  <c r="C1620" i="6"/>
  <c r="E1620" i="6" s="1"/>
  <c r="F1620" i="6"/>
  <c r="C1624" i="6"/>
  <c r="E1624" i="6" s="1"/>
  <c r="F1624" i="6"/>
  <c r="C1628" i="6"/>
  <c r="E1628" i="6" s="1"/>
  <c r="F1628" i="6"/>
  <c r="C1632" i="6"/>
  <c r="E1632" i="6" s="1"/>
  <c r="F1632" i="6"/>
  <c r="C1636" i="6"/>
  <c r="E1636" i="6" s="1"/>
  <c r="F1636" i="6"/>
  <c r="C1640" i="6"/>
  <c r="E1640" i="6" s="1"/>
  <c r="F1640" i="6"/>
  <c r="C1644" i="6"/>
  <c r="E1644" i="6" s="1"/>
  <c r="F1644" i="6"/>
  <c r="C1648" i="6"/>
  <c r="E1648" i="6" s="1"/>
  <c r="F1648" i="6"/>
  <c r="C1652" i="6"/>
  <c r="E1652" i="6" s="1"/>
  <c r="F1652" i="6"/>
  <c r="C1656" i="6"/>
  <c r="E1656" i="6" s="1"/>
  <c r="F1656" i="6"/>
  <c r="C1660" i="6"/>
  <c r="E1660" i="6" s="1"/>
  <c r="F1660" i="6"/>
  <c r="C1664" i="6"/>
  <c r="E1664" i="6" s="1"/>
  <c r="F1664" i="6"/>
  <c r="C1668" i="6"/>
  <c r="E1668" i="6" s="1"/>
  <c r="F1668" i="6"/>
  <c r="C1672" i="6"/>
  <c r="E1672" i="6" s="1"/>
  <c r="F1672" i="6"/>
  <c r="C1676" i="6"/>
  <c r="E1676" i="6" s="1"/>
  <c r="F1676" i="6"/>
  <c r="C1680" i="6"/>
  <c r="E1680" i="6" s="1"/>
  <c r="F1680" i="6"/>
  <c r="C1684" i="6"/>
  <c r="E1684" i="6" s="1"/>
  <c r="F1684" i="6"/>
  <c r="C1688" i="6"/>
  <c r="E1688" i="6" s="1"/>
  <c r="F1688" i="6"/>
  <c r="C1692" i="6"/>
  <c r="F1692" i="6" s="1"/>
  <c r="E1692" i="6"/>
  <c r="C1696" i="6"/>
  <c r="F1696" i="6" s="1"/>
  <c r="E1696" i="6"/>
  <c r="C1700" i="6"/>
  <c r="F1700" i="6" s="1"/>
  <c r="E1700" i="6"/>
  <c r="C1704" i="6"/>
  <c r="F1704" i="6" s="1"/>
  <c r="E1704" i="6"/>
  <c r="C1708" i="6"/>
  <c r="F1708" i="6" s="1"/>
  <c r="E1708" i="6"/>
  <c r="C1712" i="6"/>
  <c r="F1712" i="6" s="1"/>
  <c r="E1712" i="6"/>
  <c r="C1716" i="6"/>
  <c r="F1716" i="6" s="1"/>
  <c r="E1716" i="6"/>
  <c r="C1720" i="6"/>
  <c r="F1720" i="6" s="1"/>
  <c r="E1720" i="6"/>
  <c r="C1724" i="6"/>
  <c r="F1724" i="6" s="1"/>
  <c r="E1724" i="6"/>
  <c r="C1728" i="6"/>
  <c r="F1728" i="6" s="1"/>
  <c r="E1728" i="6"/>
  <c r="C1732" i="6"/>
  <c r="F1732" i="6" s="1"/>
  <c r="E1732" i="6"/>
  <c r="C1736" i="6"/>
  <c r="F1736" i="6" s="1"/>
  <c r="E1736" i="6"/>
  <c r="C1740" i="6"/>
  <c r="F1740" i="6" s="1"/>
  <c r="E1740" i="6"/>
  <c r="C1744" i="6"/>
  <c r="F1744" i="6" s="1"/>
  <c r="E1744" i="6"/>
  <c r="C1748" i="6"/>
  <c r="F1748" i="6" s="1"/>
  <c r="E1748" i="6"/>
  <c r="C1752" i="6"/>
  <c r="E1752" i="6" s="1"/>
  <c r="F1752" i="6"/>
  <c r="C1756" i="6"/>
  <c r="E1756" i="6" s="1"/>
  <c r="F1756" i="6"/>
  <c r="C1760" i="6"/>
  <c r="E1760" i="6" s="1"/>
  <c r="F1760" i="6"/>
  <c r="C1764" i="6"/>
  <c r="E1764" i="6" s="1"/>
  <c r="F1764" i="6"/>
  <c r="C1768" i="6"/>
  <c r="E1768" i="6" s="1"/>
  <c r="F1768" i="6"/>
  <c r="C1772" i="6"/>
  <c r="E1772" i="6" s="1"/>
  <c r="F1772" i="6"/>
  <c r="C1776" i="6"/>
  <c r="F1776" i="6" s="1"/>
  <c r="E1776" i="6"/>
  <c r="C1780" i="6"/>
  <c r="F1780" i="6" s="1"/>
  <c r="E1780" i="6"/>
  <c r="C1784" i="6"/>
  <c r="F1784" i="6" s="1"/>
  <c r="E1784" i="6"/>
  <c r="C1788" i="6"/>
  <c r="F1788" i="6" s="1"/>
  <c r="E1788" i="6"/>
  <c r="C1792" i="6"/>
  <c r="F1792" i="6" s="1"/>
  <c r="E1792" i="6"/>
  <c r="C1796" i="6"/>
  <c r="F1796" i="6" s="1"/>
  <c r="E1796" i="6"/>
  <c r="C1800" i="6"/>
  <c r="F1800" i="6" s="1"/>
  <c r="E1800" i="6"/>
  <c r="C1804" i="6"/>
  <c r="F1804" i="6" s="1"/>
  <c r="E1804" i="6"/>
  <c r="C1808" i="6"/>
  <c r="F1808" i="6" s="1"/>
  <c r="E1808" i="6"/>
  <c r="C1812" i="6"/>
  <c r="F1812" i="6" s="1"/>
  <c r="E1812" i="6"/>
  <c r="C1816" i="6"/>
  <c r="F1816" i="6" s="1"/>
  <c r="E1816" i="6"/>
  <c r="C1820" i="6"/>
  <c r="F1820" i="6" s="1"/>
  <c r="E1820" i="6"/>
  <c r="C1824" i="6"/>
  <c r="F1824" i="6" s="1"/>
  <c r="E1824" i="6"/>
  <c r="C1828" i="6"/>
  <c r="F1828" i="6" s="1"/>
  <c r="E1828" i="6"/>
  <c r="C1832" i="6"/>
  <c r="E1832" i="6" s="1"/>
  <c r="F1832" i="6"/>
  <c r="C1836" i="6"/>
  <c r="E1836" i="6" s="1"/>
  <c r="F1836" i="6"/>
  <c r="C1840" i="6"/>
  <c r="E1840" i="6" s="1"/>
  <c r="F1840" i="6"/>
  <c r="C1844" i="6"/>
  <c r="E1844" i="6" s="1"/>
  <c r="F1844" i="6"/>
  <c r="C1848" i="6"/>
  <c r="E1848" i="6" s="1"/>
  <c r="F1848" i="6"/>
  <c r="C1852" i="6"/>
  <c r="E1852" i="6" s="1"/>
  <c r="F1852" i="6"/>
  <c r="C1856" i="6"/>
  <c r="E1856" i="6" s="1"/>
  <c r="F1856" i="6"/>
  <c r="C1860" i="6"/>
  <c r="E1860" i="6" s="1"/>
  <c r="F1860" i="6"/>
  <c r="C1864" i="6"/>
  <c r="E1864" i="6" s="1"/>
  <c r="F1864" i="6"/>
  <c r="C1868" i="6"/>
  <c r="E1868" i="6" s="1"/>
  <c r="F1868" i="6"/>
  <c r="C1872" i="6"/>
  <c r="F1872" i="6" s="1"/>
  <c r="E1872" i="6"/>
  <c r="C1876" i="6"/>
  <c r="F1876" i="6" s="1"/>
  <c r="E1876" i="6"/>
  <c r="C1880" i="6"/>
  <c r="F1880" i="6" s="1"/>
  <c r="E1880" i="6"/>
  <c r="C1884" i="6"/>
  <c r="F1884" i="6" s="1"/>
  <c r="E1884" i="6"/>
  <c r="C1888" i="6"/>
  <c r="F1888" i="6" s="1"/>
  <c r="E1888" i="6"/>
  <c r="C1892" i="6"/>
  <c r="E1892" i="6" s="1"/>
  <c r="F1892" i="6"/>
  <c r="C1896" i="6"/>
  <c r="E1896" i="6" s="1"/>
  <c r="F1896" i="6"/>
  <c r="C1900" i="6"/>
  <c r="E1900" i="6" s="1"/>
  <c r="F1900" i="6"/>
  <c r="C1904" i="6"/>
  <c r="E1904" i="6" s="1"/>
  <c r="F1904" i="6"/>
  <c r="C1908" i="6"/>
  <c r="E1908" i="6" s="1"/>
  <c r="F1908" i="6"/>
  <c r="C1912" i="6"/>
  <c r="F1912" i="6" s="1"/>
  <c r="E1912" i="6"/>
  <c r="C1916" i="6"/>
  <c r="F1916" i="6" s="1"/>
  <c r="E1916" i="6"/>
  <c r="C1920" i="6"/>
  <c r="F1920" i="6" s="1"/>
  <c r="E1920" i="6"/>
  <c r="C1924" i="6"/>
  <c r="F1924" i="6" s="1"/>
  <c r="E1924" i="6"/>
  <c r="C1928" i="6"/>
  <c r="F1928" i="6" s="1"/>
  <c r="E1928" i="6"/>
  <c r="C1932" i="6"/>
  <c r="E1932" i="6" s="1"/>
  <c r="F1932" i="6"/>
  <c r="C1936" i="6"/>
  <c r="E1936" i="6" s="1"/>
  <c r="F1936" i="6"/>
  <c r="C1940" i="6"/>
  <c r="E1940" i="6" s="1"/>
  <c r="F1940" i="6"/>
  <c r="C1944" i="6"/>
  <c r="E1944" i="6" s="1"/>
  <c r="F1944" i="6"/>
  <c r="C1948" i="6"/>
  <c r="E1948" i="6" s="1"/>
  <c r="F1948" i="6"/>
  <c r="C1952" i="6"/>
  <c r="E1952" i="6" s="1"/>
  <c r="F1952" i="6"/>
  <c r="C1956" i="6"/>
  <c r="E1956" i="6" s="1"/>
  <c r="F1956" i="6"/>
  <c r="C1960" i="6"/>
  <c r="E1960" i="6" s="1"/>
  <c r="F1960" i="6"/>
  <c r="C1964" i="6"/>
  <c r="E1964" i="6" s="1"/>
  <c r="F1964" i="6"/>
  <c r="C1968" i="6"/>
  <c r="E1968" i="6" s="1"/>
  <c r="F1968" i="6"/>
  <c r="C1972" i="6"/>
  <c r="E1972" i="6" s="1"/>
  <c r="F1972" i="6"/>
  <c r="C1976" i="6"/>
  <c r="E1976" i="6" s="1"/>
  <c r="F1976" i="6"/>
  <c r="C1980" i="6"/>
  <c r="E1980" i="6" s="1"/>
  <c r="F1980" i="6"/>
  <c r="C1984" i="6"/>
  <c r="E1984" i="6" s="1"/>
  <c r="F1984" i="6"/>
  <c r="C1988" i="6"/>
  <c r="E1988" i="6" s="1"/>
  <c r="F1988" i="6"/>
  <c r="C1992" i="6"/>
  <c r="F1992" i="6" s="1"/>
  <c r="E1992" i="6"/>
  <c r="C1996" i="6"/>
  <c r="F1996" i="6" s="1"/>
  <c r="E1996" i="6"/>
  <c r="C2000" i="6"/>
  <c r="F2000" i="6" s="1"/>
  <c r="E2000" i="6"/>
  <c r="C2004" i="6"/>
  <c r="F2004" i="6" s="1"/>
  <c r="E2004" i="6"/>
  <c r="C2008" i="6"/>
  <c r="F2008" i="6" s="1"/>
  <c r="E2008" i="6"/>
  <c r="C2012" i="6"/>
  <c r="E2012" i="6" s="1"/>
  <c r="F2012" i="6"/>
  <c r="C2016" i="6"/>
  <c r="E2016" i="6" s="1"/>
  <c r="F2016" i="6"/>
  <c r="C2020" i="6"/>
  <c r="E2020" i="6" s="1"/>
  <c r="F2020" i="6"/>
  <c r="C2024" i="6"/>
  <c r="E2024" i="6" s="1"/>
  <c r="F2024" i="6"/>
  <c r="C2028" i="6"/>
  <c r="E2028" i="6" s="1"/>
  <c r="F2028" i="6"/>
  <c r="C2032" i="6"/>
  <c r="E2032" i="6" s="1"/>
  <c r="F2032" i="6"/>
  <c r="C2036" i="6"/>
  <c r="E2036" i="6" s="1"/>
  <c r="F2036" i="6"/>
  <c r="C2040" i="6"/>
  <c r="E2040" i="6" s="1"/>
  <c r="F2040" i="6"/>
  <c r="C2044" i="6"/>
  <c r="E2044" i="6" s="1"/>
  <c r="F2044" i="6"/>
  <c r="C2048" i="6"/>
  <c r="E2048" i="6" s="1"/>
  <c r="F2048" i="6"/>
  <c r="C2052" i="6"/>
  <c r="E2052" i="6" s="1"/>
  <c r="F2052" i="6"/>
  <c r="C2056" i="6"/>
  <c r="E2056" i="6" s="1"/>
  <c r="F2056" i="6"/>
  <c r="C2060" i="6"/>
  <c r="E2060" i="6" s="1"/>
  <c r="F2060" i="6"/>
  <c r="C2064" i="6"/>
  <c r="E2064" i="6" s="1"/>
  <c r="F2064" i="6"/>
  <c r="C2068" i="6"/>
  <c r="E2068" i="6" s="1"/>
  <c r="F2068" i="6"/>
  <c r="C2072" i="6"/>
  <c r="E2072" i="6" s="1"/>
  <c r="F2072" i="6"/>
  <c r="C2076" i="6"/>
  <c r="E2076" i="6" s="1"/>
  <c r="F2076" i="6"/>
  <c r="C2080" i="6"/>
  <c r="E2080" i="6" s="1"/>
  <c r="F2080" i="6"/>
  <c r="C2084" i="6"/>
  <c r="E2084" i="6" s="1"/>
  <c r="F2084" i="6"/>
  <c r="C2088" i="6"/>
  <c r="E2088" i="6" s="1"/>
  <c r="F2088" i="6"/>
  <c r="C2092" i="6"/>
  <c r="E2092" i="6" s="1"/>
  <c r="F2092" i="6"/>
  <c r="C2096" i="6"/>
  <c r="E2096" i="6" s="1"/>
  <c r="F2096" i="6"/>
  <c r="C2100" i="6"/>
  <c r="E2100" i="6" s="1"/>
  <c r="F2100" i="6"/>
  <c r="C2104" i="6"/>
  <c r="E2104" i="6" s="1"/>
  <c r="F2104" i="6"/>
  <c r="C2108" i="6"/>
  <c r="E2108" i="6" s="1"/>
  <c r="F2108" i="6"/>
  <c r="C2112" i="6"/>
  <c r="E2112" i="6" s="1"/>
  <c r="F2112" i="6"/>
  <c r="C2116" i="6"/>
  <c r="E2116" i="6" s="1"/>
  <c r="F2116" i="6"/>
  <c r="C2120" i="6"/>
  <c r="E2120" i="6" s="1"/>
  <c r="F2120" i="6"/>
  <c r="C2124" i="6"/>
  <c r="E2124" i="6" s="1"/>
  <c r="F2124" i="6"/>
  <c r="C2128" i="6"/>
  <c r="E2128" i="6" s="1"/>
  <c r="F2128" i="6"/>
  <c r="C2132" i="6"/>
  <c r="F2132" i="6" s="1"/>
  <c r="E2132" i="6"/>
  <c r="C2136" i="6"/>
  <c r="F2136" i="6" s="1"/>
  <c r="E2136" i="6"/>
  <c r="C2140" i="6"/>
  <c r="F2140" i="6" s="1"/>
  <c r="E2140" i="6"/>
  <c r="C2144" i="6"/>
  <c r="F2144" i="6" s="1"/>
  <c r="E2144" i="6"/>
  <c r="C2148" i="6"/>
  <c r="F2148" i="6" s="1"/>
  <c r="E2148" i="6"/>
  <c r="C2152" i="6"/>
  <c r="F2152" i="6" s="1"/>
  <c r="E2152" i="6"/>
  <c r="C2156" i="6"/>
  <c r="F2156" i="6" s="1"/>
  <c r="E2156" i="6"/>
  <c r="C2160" i="6"/>
  <c r="F2160" i="6" s="1"/>
  <c r="E2160" i="6"/>
  <c r="C2164" i="6"/>
  <c r="F2164" i="6" s="1"/>
  <c r="E2164" i="6"/>
  <c r="C2168" i="6"/>
  <c r="F2168" i="6" s="1"/>
  <c r="E2168" i="6"/>
  <c r="C2172" i="6"/>
  <c r="E2172" i="6" s="1"/>
  <c r="F2172" i="6"/>
  <c r="C2176" i="6"/>
  <c r="E2176" i="6" s="1"/>
  <c r="F2176" i="6"/>
  <c r="C2180" i="6"/>
  <c r="E2180" i="6" s="1"/>
  <c r="F2180" i="6"/>
  <c r="C2184" i="6"/>
  <c r="E2184" i="6" s="1"/>
  <c r="F2184" i="6"/>
  <c r="C2188" i="6"/>
  <c r="E2188" i="6" s="1"/>
  <c r="F2188" i="6"/>
  <c r="C2192" i="6"/>
  <c r="E2192" i="6" s="1"/>
  <c r="F2192" i="6"/>
  <c r="C2196" i="6"/>
  <c r="E2196" i="6" s="1"/>
  <c r="F2196" i="6"/>
  <c r="C2200" i="6"/>
  <c r="E2200" i="6" s="1"/>
  <c r="F2200" i="6"/>
  <c r="C2204" i="6"/>
  <c r="E2204" i="6" s="1"/>
  <c r="F2204" i="6"/>
  <c r="C2208" i="6"/>
  <c r="E2208" i="6" s="1"/>
  <c r="F2208" i="6"/>
  <c r="C2212" i="6"/>
  <c r="E2212" i="6" s="1"/>
  <c r="F2212" i="6"/>
  <c r="C2216" i="6"/>
  <c r="E2216" i="6" s="1"/>
  <c r="F2216" i="6"/>
  <c r="C2220" i="6"/>
  <c r="E2220" i="6" s="1"/>
  <c r="F2220" i="6"/>
  <c r="C2224" i="6"/>
  <c r="E2224" i="6" s="1"/>
  <c r="F2224" i="6"/>
  <c r="C2228" i="6"/>
  <c r="E2228" i="6" s="1"/>
  <c r="F2228" i="6"/>
  <c r="C2232" i="6"/>
  <c r="E2232" i="6"/>
  <c r="F2232" i="6"/>
  <c r="C2236" i="6"/>
  <c r="E2236" i="6" s="1"/>
  <c r="F2236" i="6"/>
  <c r="C2240" i="6"/>
  <c r="E2240" i="6" s="1"/>
  <c r="F2240" i="6"/>
  <c r="C2244" i="6"/>
  <c r="E2244" i="6" s="1"/>
  <c r="F2244" i="6"/>
  <c r="C2248" i="6"/>
  <c r="E2248" i="6" s="1"/>
  <c r="F2248" i="6"/>
  <c r="C2252" i="6"/>
  <c r="E2252" i="6" s="1"/>
  <c r="F2252" i="6"/>
  <c r="C2256" i="6"/>
  <c r="E2256" i="6" s="1"/>
  <c r="F2256" i="6"/>
  <c r="C2260" i="6"/>
  <c r="E2260" i="6" s="1"/>
  <c r="F2260" i="6"/>
  <c r="C2264" i="6"/>
  <c r="E2264" i="6" s="1"/>
  <c r="F2264" i="6"/>
  <c r="C2268" i="6"/>
  <c r="E2268" i="6" s="1"/>
  <c r="F2268" i="6"/>
  <c r="C2272" i="6"/>
  <c r="E2272" i="6" s="1"/>
  <c r="F2272" i="6"/>
  <c r="C2276" i="6"/>
  <c r="E2276" i="6" s="1"/>
  <c r="F2276" i="6"/>
  <c r="C2280" i="6"/>
  <c r="E2280" i="6" s="1"/>
  <c r="F2280" i="6"/>
  <c r="C2284" i="6"/>
  <c r="E2284" i="6" s="1"/>
  <c r="F2284" i="6"/>
  <c r="C2288" i="6"/>
  <c r="E2288" i="6" s="1"/>
  <c r="F2288" i="6"/>
  <c r="C2292" i="6"/>
  <c r="E2292" i="6" s="1"/>
  <c r="F2292" i="6"/>
  <c r="C2296" i="6"/>
  <c r="E2296" i="6" s="1"/>
  <c r="F2296" i="6"/>
  <c r="C2300" i="6"/>
  <c r="E2300" i="6" s="1"/>
  <c r="F2300" i="6"/>
  <c r="C2304" i="6"/>
  <c r="E2304" i="6" s="1"/>
  <c r="F2304" i="6"/>
  <c r="C2308" i="6"/>
  <c r="E2308" i="6" s="1"/>
  <c r="F2308" i="6"/>
  <c r="C2312" i="6"/>
  <c r="E2312" i="6" s="1"/>
  <c r="F2312" i="6"/>
  <c r="C2316" i="6"/>
  <c r="E2316" i="6" s="1"/>
  <c r="F2316" i="6"/>
  <c r="C2320" i="6"/>
  <c r="E2320" i="6" s="1"/>
  <c r="F2320" i="6"/>
  <c r="C2324" i="6"/>
  <c r="E2324" i="6" s="1"/>
  <c r="F2324" i="6"/>
  <c r="C2328" i="6"/>
  <c r="E2328" i="6" s="1"/>
  <c r="F2328" i="6"/>
  <c r="C2332" i="6"/>
  <c r="F2332" i="6" s="1"/>
  <c r="E2332" i="6"/>
  <c r="C2336" i="6"/>
  <c r="F2336" i="6" s="1"/>
  <c r="E2336" i="6"/>
  <c r="C2340" i="6"/>
  <c r="E2340" i="6" s="1"/>
  <c r="F2340" i="6"/>
  <c r="C2344" i="6"/>
  <c r="E2344" i="6" s="1"/>
  <c r="F2344" i="6"/>
  <c r="C2348" i="6"/>
  <c r="E2348" i="6" s="1"/>
  <c r="F2348" i="6"/>
  <c r="C2352" i="6"/>
  <c r="F2352" i="6" s="1"/>
  <c r="E2352" i="6"/>
  <c r="C2356" i="6"/>
  <c r="F2356" i="6" s="1"/>
  <c r="E2356" i="6"/>
  <c r="C2360" i="6"/>
  <c r="F2360" i="6" s="1"/>
  <c r="E2360" i="6"/>
  <c r="C2364" i="6"/>
  <c r="F2364" i="6" s="1"/>
  <c r="E2364" i="6"/>
  <c r="C2368" i="6"/>
  <c r="F2368" i="6" s="1"/>
  <c r="E2368" i="6"/>
  <c r="C2372" i="6"/>
  <c r="F2372" i="6" s="1"/>
  <c r="E2372" i="6"/>
  <c r="C2376" i="6"/>
  <c r="F2376" i="6" s="1"/>
  <c r="E2376" i="6"/>
  <c r="C2380" i="6"/>
  <c r="F2380" i="6" s="1"/>
  <c r="E2380" i="6"/>
  <c r="C2384" i="6"/>
  <c r="F2384" i="6" s="1"/>
  <c r="E2384" i="6"/>
  <c r="C2388" i="6"/>
  <c r="F2388" i="6" s="1"/>
  <c r="E2388" i="6"/>
  <c r="C2392" i="6"/>
  <c r="F2392" i="6" s="1"/>
  <c r="E2392" i="6"/>
  <c r="C2396" i="6"/>
  <c r="F2396" i="6" s="1"/>
  <c r="E2396" i="6"/>
  <c r="C2400" i="6"/>
  <c r="F2400" i="6" s="1"/>
  <c r="E2400" i="6"/>
  <c r="C2404" i="6"/>
  <c r="F2404" i="6" s="1"/>
  <c r="E2404" i="6"/>
  <c r="C2408" i="6"/>
  <c r="F2408" i="6" s="1"/>
  <c r="E2408" i="6"/>
  <c r="C2412" i="6"/>
  <c r="F2412" i="6" s="1"/>
  <c r="E2412" i="6"/>
  <c r="C2416" i="6"/>
  <c r="F2416" i="6" s="1"/>
  <c r="E2416" i="6"/>
  <c r="C2420" i="6"/>
  <c r="F2420" i="6" s="1"/>
  <c r="E2420" i="6"/>
  <c r="C2424" i="6"/>
  <c r="F2424" i="6" s="1"/>
  <c r="E2424" i="6"/>
  <c r="C2428" i="6"/>
  <c r="F2428" i="6" s="1"/>
  <c r="E2428" i="6"/>
  <c r="C2432" i="6"/>
  <c r="F2432" i="6" s="1"/>
  <c r="E2432" i="6"/>
  <c r="C2436" i="6"/>
  <c r="F2436" i="6" s="1"/>
  <c r="E2436" i="6"/>
  <c r="C2440" i="6"/>
  <c r="F2440" i="6" s="1"/>
  <c r="E2440" i="6"/>
  <c r="C2444" i="6"/>
  <c r="F2444" i="6" s="1"/>
  <c r="E2444" i="6"/>
  <c r="C2448" i="6"/>
  <c r="F2448" i="6" s="1"/>
  <c r="E2448" i="6"/>
  <c r="C2452" i="6"/>
  <c r="E2452" i="6" s="1"/>
  <c r="F2452" i="6"/>
  <c r="C2456" i="6"/>
  <c r="E2456" i="6" s="1"/>
  <c r="F2456" i="6"/>
  <c r="C2460" i="6"/>
  <c r="E2460" i="6" s="1"/>
  <c r="F2460" i="6"/>
  <c r="C2464" i="6"/>
  <c r="E2464" i="6" s="1"/>
  <c r="F2464" i="6"/>
  <c r="C2468" i="6"/>
  <c r="E2468" i="6" s="1"/>
  <c r="F2468" i="6"/>
  <c r="C2472" i="6"/>
  <c r="E2472" i="6" s="1"/>
  <c r="F2472" i="6"/>
  <c r="C2476" i="6"/>
  <c r="E2476" i="6" s="1"/>
  <c r="F2476" i="6"/>
  <c r="C2480" i="6"/>
  <c r="E2480" i="6" s="1"/>
  <c r="F2480" i="6"/>
  <c r="C2484" i="6"/>
  <c r="E2484" i="6" s="1"/>
  <c r="F2484" i="6"/>
  <c r="C2488" i="6"/>
  <c r="E2488" i="6" s="1"/>
  <c r="F2488" i="6"/>
  <c r="C2492" i="6"/>
  <c r="E2492" i="6" s="1"/>
  <c r="F2492" i="6"/>
  <c r="C2496" i="6"/>
  <c r="E2496" i="6" s="1"/>
  <c r="F2496" i="6"/>
  <c r="C2500" i="6"/>
  <c r="E2500" i="6" s="1"/>
  <c r="F2500" i="6"/>
  <c r="C2504" i="6"/>
  <c r="E2504" i="6" s="1"/>
  <c r="F2504" i="6"/>
  <c r="C2508" i="6"/>
  <c r="E2508" i="6" s="1"/>
  <c r="F2508" i="6"/>
  <c r="C2512" i="6"/>
  <c r="F2512" i="6" s="1"/>
  <c r="E2512" i="6"/>
  <c r="C2516" i="6"/>
  <c r="F2516" i="6" s="1"/>
  <c r="E2516" i="6"/>
  <c r="C2520" i="6"/>
  <c r="F2520" i="6" s="1"/>
  <c r="E2520" i="6"/>
  <c r="C2524" i="6"/>
  <c r="F2524" i="6" s="1"/>
  <c r="E2524" i="6"/>
  <c r="C2528" i="6"/>
  <c r="F2528" i="6" s="1"/>
  <c r="E2528" i="6"/>
  <c r="C2532" i="6"/>
  <c r="E2532" i="6" s="1"/>
  <c r="F2532" i="6"/>
  <c r="C2536" i="6"/>
  <c r="E2536" i="6" s="1"/>
  <c r="F2536" i="6"/>
  <c r="C2540" i="6"/>
  <c r="E2540" i="6" s="1"/>
  <c r="F2540" i="6"/>
  <c r="C2544" i="6"/>
  <c r="E2544" i="6" s="1"/>
  <c r="F2544" i="6"/>
  <c r="C2548" i="6"/>
  <c r="E2548" i="6" s="1"/>
  <c r="F2548" i="6"/>
  <c r="C2552" i="6"/>
  <c r="E2552" i="6" s="1"/>
  <c r="F2552" i="6"/>
  <c r="C2556" i="6"/>
  <c r="E2556" i="6" s="1"/>
  <c r="F2556" i="6"/>
  <c r="C2560" i="6"/>
  <c r="E2560" i="6" s="1"/>
  <c r="F2560" i="6"/>
  <c r="C2564" i="6"/>
  <c r="E2564" i="6" s="1"/>
  <c r="F2564" i="6"/>
  <c r="C2568" i="6"/>
  <c r="E2568" i="6" s="1"/>
  <c r="F2568" i="6"/>
  <c r="C2572" i="6"/>
  <c r="F2572" i="6" s="1"/>
  <c r="E2572" i="6"/>
  <c r="C2576" i="6"/>
  <c r="F2576" i="6" s="1"/>
  <c r="E2576" i="6"/>
  <c r="C2580" i="6"/>
  <c r="F2580" i="6" s="1"/>
  <c r="E2580" i="6"/>
  <c r="C2584" i="6"/>
  <c r="F2584" i="6" s="1"/>
  <c r="E2584" i="6"/>
  <c r="C2588" i="6"/>
  <c r="F2588" i="6" s="1"/>
  <c r="E2588" i="6"/>
  <c r="C2592" i="6"/>
  <c r="F2592" i="6" s="1"/>
  <c r="E2592" i="6"/>
  <c r="C2596" i="6"/>
  <c r="F2596" i="6" s="1"/>
  <c r="E2596" i="6"/>
  <c r="C2600" i="6"/>
  <c r="F2600" i="6" s="1"/>
  <c r="E2600" i="6"/>
  <c r="C2604" i="6"/>
  <c r="F2604" i="6" s="1"/>
  <c r="E2604" i="6"/>
  <c r="C2608" i="6"/>
  <c r="F2608" i="6" s="1"/>
  <c r="E2608" i="6"/>
  <c r="C2612" i="6"/>
  <c r="E2612" i="6" s="1"/>
  <c r="F2612" i="6"/>
  <c r="C2616" i="6"/>
  <c r="E2616" i="6" s="1"/>
  <c r="F2616" i="6"/>
  <c r="C2620" i="6"/>
  <c r="E2620" i="6" s="1"/>
  <c r="F2620" i="6"/>
  <c r="C2624" i="6"/>
  <c r="E2624" i="6" s="1"/>
  <c r="F2624" i="6"/>
  <c r="C2628" i="6"/>
  <c r="E2628" i="6" s="1"/>
  <c r="F2628" i="6"/>
  <c r="C2632" i="6"/>
  <c r="E2632" i="6" s="1"/>
  <c r="F2632" i="6"/>
  <c r="C2636" i="6"/>
  <c r="E2636" i="6" s="1"/>
  <c r="F2636" i="6"/>
  <c r="C2640" i="6"/>
  <c r="E2640" i="6" s="1"/>
  <c r="F2640" i="6"/>
  <c r="C2644" i="6"/>
  <c r="E2644" i="6" s="1"/>
  <c r="F2644" i="6"/>
  <c r="C2648" i="6"/>
  <c r="E2648" i="6" s="1"/>
  <c r="F2648" i="6"/>
  <c r="C2652" i="6"/>
  <c r="F2652" i="6" s="1"/>
  <c r="E2652" i="6"/>
  <c r="C2656" i="6"/>
  <c r="F2656" i="6" s="1"/>
  <c r="E2656" i="6"/>
  <c r="C2660" i="6"/>
  <c r="F2660" i="6" s="1"/>
  <c r="E2660" i="6"/>
  <c r="C2664" i="6"/>
  <c r="F2664" i="6" s="1"/>
  <c r="E2664" i="6"/>
  <c r="C2668" i="6"/>
  <c r="F2668" i="6" s="1"/>
  <c r="E2668" i="6"/>
  <c r="C2672" i="6"/>
  <c r="E2672" i="6" s="1"/>
  <c r="F2672" i="6"/>
  <c r="C2676" i="6"/>
  <c r="E2676" i="6" s="1"/>
  <c r="F2676" i="6"/>
  <c r="C2680" i="6"/>
  <c r="E2680" i="6" s="1"/>
  <c r="F2680" i="6"/>
  <c r="C2684" i="6"/>
  <c r="F2684" i="6" s="1"/>
  <c r="E2684" i="6"/>
  <c r="C2688" i="6"/>
  <c r="F2688" i="6" s="1"/>
  <c r="E2688" i="6"/>
  <c r="C2692" i="6"/>
  <c r="F2692" i="6" s="1"/>
  <c r="E2692" i="6"/>
  <c r="C2696" i="6"/>
  <c r="F2696" i="6" s="1"/>
  <c r="E2696" i="6"/>
  <c r="C2700" i="6"/>
  <c r="F2700" i="6" s="1"/>
  <c r="E2700" i="6"/>
  <c r="C2704" i="6"/>
  <c r="F2704" i="6" s="1"/>
  <c r="E2704" i="6"/>
  <c r="C2708" i="6"/>
  <c r="F2708" i="6" s="1"/>
  <c r="E2708" i="6"/>
  <c r="C2712" i="6"/>
  <c r="F2712" i="6" s="1"/>
  <c r="E2712" i="6"/>
  <c r="C2716" i="6"/>
  <c r="F2716" i="6" s="1"/>
  <c r="E2716" i="6"/>
  <c r="C2720" i="6"/>
  <c r="E2720" i="6" s="1"/>
  <c r="F2720" i="6"/>
  <c r="C2724" i="6"/>
  <c r="E2724" i="6" s="1"/>
  <c r="F2724" i="6"/>
  <c r="C2728" i="6"/>
  <c r="E2728" i="6" s="1"/>
  <c r="F2728" i="6"/>
  <c r="C2732" i="6"/>
  <c r="E2732" i="6" s="1"/>
  <c r="F2732" i="6"/>
  <c r="C2736" i="6"/>
  <c r="E2736" i="6" s="1"/>
  <c r="F2736" i="6"/>
  <c r="C2740" i="6"/>
  <c r="E2740" i="6" s="1"/>
  <c r="F2740" i="6"/>
  <c r="C2744" i="6"/>
  <c r="E2744" i="6" s="1"/>
  <c r="F2744" i="6"/>
  <c r="C2748" i="6"/>
  <c r="E2748" i="6" s="1"/>
  <c r="F2748" i="6"/>
  <c r="C2752" i="6"/>
  <c r="F2752" i="6" s="1"/>
  <c r="E2752" i="6"/>
  <c r="C2756" i="6"/>
  <c r="F2756" i="6" s="1"/>
  <c r="E2756" i="6"/>
  <c r="C2760" i="6"/>
  <c r="F2760" i="6" s="1"/>
  <c r="E2760" i="6"/>
  <c r="C2764" i="6"/>
  <c r="F2764" i="6" s="1"/>
  <c r="E2764" i="6"/>
  <c r="C2768" i="6"/>
  <c r="F2768" i="6" s="1"/>
  <c r="E2768" i="6"/>
  <c r="C2772" i="6"/>
  <c r="F2772" i="6" s="1"/>
  <c r="E2772" i="6"/>
  <c r="C2776" i="6"/>
  <c r="F2776" i="6" s="1"/>
  <c r="E2776" i="6"/>
  <c r="C2780" i="6"/>
  <c r="F2780" i="6" s="1"/>
  <c r="E2780" i="6"/>
  <c r="C2784" i="6"/>
  <c r="F2784" i="6" s="1"/>
  <c r="E2784" i="6"/>
  <c r="C2788" i="6"/>
  <c r="F2788" i="6" s="1"/>
  <c r="E2788" i="6"/>
  <c r="C2792" i="6"/>
  <c r="E2792" i="6" s="1"/>
  <c r="F2792" i="6"/>
  <c r="C2796" i="6"/>
  <c r="E2796" i="6" s="1"/>
  <c r="F2796" i="6"/>
  <c r="C2800" i="6"/>
  <c r="E2800" i="6" s="1"/>
  <c r="F2800" i="6"/>
  <c r="C2804" i="6"/>
  <c r="E2804" i="6" s="1"/>
  <c r="F2804" i="6"/>
  <c r="C2808" i="6"/>
  <c r="E2808" i="6" s="1"/>
  <c r="F2808" i="6"/>
  <c r="C2812" i="6"/>
  <c r="E2812" i="6" s="1"/>
  <c r="F2812" i="6"/>
  <c r="C2816" i="6"/>
  <c r="E2816" i="6" s="1"/>
  <c r="F2816" i="6"/>
  <c r="C2820" i="6"/>
  <c r="E2820" i="6" s="1"/>
  <c r="F2820" i="6"/>
  <c r="C2824" i="6"/>
  <c r="E2824" i="6" s="1"/>
  <c r="F2824" i="6"/>
  <c r="C2828" i="6"/>
  <c r="E2828" i="6" s="1"/>
  <c r="F2828" i="6"/>
  <c r="C2832" i="6"/>
  <c r="E2832" i="6" s="1"/>
  <c r="F2832" i="6"/>
  <c r="C2836" i="6"/>
  <c r="E2836" i="6" s="1"/>
  <c r="F2836" i="6"/>
  <c r="C2840" i="6"/>
  <c r="E2840" i="6" s="1"/>
  <c r="F2840" i="6"/>
  <c r="C2844" i="6"/>
  <c r="E2844" i="6" s="1"/>
  <c r="F2844" i="6"/>
  <c r="C2848" i="6"/>
  <c r="E2848" i="6" s="1"/>
  <c r="F2848" i="6"/>
  <c r="C2852" i="6"/>
  <c r="F2852" i="6" s="1"/>
  <c r="E2852" i="6"/>
  <c r="C2856" i="6"/>
  <c r="F2856" i="6" s="1"/>
  <c r="E2856" i="6"/>
  <c r="C2860" i="6"/>
  <c r="F2860" i="6" s="1"/>
  <c r="E2860" i="6"/>
  <c r="C2864" i="6"/>
  <c r="F2864" i="6" s="1"/>
  <c r="E2864" i="6"/>
  <c r="C2868" i="6"/>
  <c r="F2868" i="6" s="1"/>
  <c r="E2868" i="6"/>
  <c r="C2872" i="6"/>
  <c r="F2872" i="6" s="1"/>
  <c r="E2872" i="6"/>
  <c r="C2876" i="6"/>
  <c r="F2876" i="6" s="1"/>
  <c r="E2876" i="6"/>
  <c r="C2880" i="6"/>
  <c r="F2880" i="6" s="1"/>
  <c r="E2880" i="6"/>
  <c r="C2884" i="6"/>
  <c r="F2884" i="6" s="1"/>
  <c r="E2884" i="6"/>
  <c r="C2888" i="6"/>
  <c r="F2888" i="6" s="1"/>
  <c r="E2888" i="6"/>
  <c r="C2892" i="6"/>
  <c r="F2892" i="6" s="1"/>
  <c r="E2892" i="6"/>
  <c r="C2896" i="6"/>
  <c r="F2896" i="6" s="1"/>
  <c r="E2896" i="6"/>
  <c r="C2900" i="6"/>
  <c r="F2900" i="6" s="1"/>
  <c r="E2900" i="6"/>
  <c r="C2904" i="6"/>
  <c r="F2904" i="6" s="1"/>
  <c r="E2904" i="6"/>
  <c r="C2908" i="6"/>
  <c r="F2908" i="6" s="1"/>
  <c r="E2908" i="6"/>
  <c r="C2912" i="6"/>
  <c r="F2912" i="6" s="1"/>
  <c r="E2912" i="6"/>
  <c r="C2916" i="6"/>
  <c r="F2916" i="6" s="1"/>
  <c r="E2916" i="6"/>
  <c r="C2920" i="6"/>
  <c r="F2920" i="6" s="1"/>
  <c r="E2920" i="6"/>
  <c r="C2924" i="6"/>
  <c r="F2924" i="6" s="1"/>
  <c r="E2924" i="6"/>
  <c r="C2928" i="6"/>
  <c r="F2928" i="6" s="1"/>
  <c r="E2928" i="6"/>
  <c r="C2932" i="6"/>
  <c r="E2932" i="6" s="1"/>
  <c r="F2932" i="6"/>
  <c r="C2936" i="6"/>
  <c r="E2936" i="6" s="1"/>
  <c r="F2936" i="6"/>
  <c r="C2940" i="6"/>
  <c r="E2940" i="6" s="1"/>
  <c r="F2940" i="6"/>
  <c r="C2944" i="6"/>
  <c r="E2944" i="6" s="1"/>
  <c r="F2944" i="6"/>
  <c r="C2948" i="6"/>
  <c r="E2948" i="6" s="1"/>
  <c r="F2948" i="6"/>
  <c r="C2952" i="6"/>
  <c r="F2952" i="6" s="1"/>
  <c r="E2952" i="6"/>
  <c r="C2956" i="6"/>
  <c r="F2956" i="6" s="1"/>
  <c r="E2956" i="6"/>
  <c r="C2960" i="6"/>
  <c r="F2960" i="6" s="1"/>
  <c r="E2960" i="6"/>
  <c r="C2964" i="6"/>
  <c r="F2964" i="6" s="1"/>
  <c r="E2964" i="6"/>
  <c r="C2968" i="6"/>
  <c r="F2968" i="6" s="1"/>
  <c r="E2968" i="6"/>
  <c r="C2972" i="6"/>
  <c r="E2972" i="6" s="1"/>
  <c r="F2972" i="6"/>
  <c r="C2976" i="6"/>
  <c r="E2976" i="6" s="1"/>
  <c r="F2976" i="6"/>
  <c r="C2980" i="6"/>
  <c r="E2980" i="6" s="1"/>
  <c r="F2980" i="6"/>
  <c r="C2984" i="6"/>
  <c r="E2984" i="6" s="1"/>
  <c r="F2984" i="6"/>
  <c r="C2988" i="6"/>
  <c r="E2988" i="6" s="1"/>
  <c r="F2988" i="6"/>
  <c r="C2992" i="6"/>
  <c r="E2992" i="6" s="1"/>
  <c r="F2992" i="6"/>
  <c r="C2996" i="6"/>
  <c r="E2996" i="6" s="1"/>
  <c r="F2996" i="6"/>
  <c r="C3000" i="6"/>
  <c r="E3000" i="6" s="1"/>
  <c r="F3000" i="6"/>
  <c r="C3004" i="6"/>
  <c r="E3004" i="6" s="1"/>
  <c r="F3004" i="6"/>
  <c r="C3008" i="6"/>
  <c r="E3008" i="6" s="1"/>
  <c r="F3008" i="6"/>
  <c r="C3012" i="6"/>
  <c r="E3012" i="6" s="1"/>
  <c r="F3012" i="6"/>
  <c r="C3016" i="6"/>
  <c r="E3016" i="6" s="1"/>
  <c r="F3016" i="6"/>
  <c r="C3020" i="6"/>
  <c r="E3020" i="6" s="1"/>
  <c r="F3020" i="6"/>
  <c r="C3024" i="6"/>
  <c r="E3024" i="6" s="1"/>
  <c r="F3024" i="6"/>
  <c r="C3028" i="6"/>
  <c r="E3028" i="6" s="1"/>
  <c r="F3028" i="6"/>
  <c r="C3032" i="6"/>
  <c r="E3032" i="6" s="1"/>
  <c r="F3032" i="6"/>
  <c r="C3036" i="6"/>
  <c r="E3036" i="6" s="1"/>
  <c r="F3036" i="6"/>
  <c r="C3040" i="6"/>
  <c r="E3040" i="6" s="1"/>
  <c r="F3040" i="6"/>
  <c r="C3044" i="6"/>
  <c r="E3044" i="6" s="1"/>
  <c r="F3044" i="6"/>
  <c r="C3048" i="6"/>
  <c r="E3048" i="6" s="1"/>
  <c r="F3048" i="6"/>
  <c r="C3052" i="6"/>
  <c r="E3052" i="6" s="1"/>
  <c r="F3052" i="6"/>
  <c r="C3056" i="6"/>
  <c r="E3056" i="6" s="1"/>
  <c r="F3056" i="6"/>
  <c r="C3060" i="6"/>
  <c r="E3060" i="6" s="1"/>
  <c r="F3060" i="6"/>
  <c r="C3064" i="6"/>
  <c r="F3064" i="6" s="1"/>
  <c r="E3064" i="6"/>
  <c r="C3068" i="6"/>
  <c r="F3068" i="6" s="1"/>
  <c r="E3068" i="6"/>
  <c r="C3072" i="6"/>
  <c r="F3072" i="6" s="1"/>
  <c r="E3072" i="6"/>
  <c r="C3076" i="6"/>
  <c r="F3076" i="6" s="1"/>
  <c r="E3076" i="6"/>
  <c r="C3080" i="6"/>
  <c r="F3080" i="6" s="1"/>
  <c r="E3080" i="6"/>
  <c r="C3084" i="6"/>
  <c r="F3084" i="6" s="1"/>
  <c r="E3084" i="6"/>
  <c r="C3088" i="6"/>
  <c r="F3088" i="6" s="1"/>
  <c r="E3088" i="6"/>
  <c r="C3092" i="6"/>
  <c r="F3092" i="6" s="1"/>
  <c r="E3092" i="6"/>
  <c r="C3096" i="6"/>
  <c r="F3096" i="6" s="1"/>
  <c r="E3096" i="6"/>
  <c r="C3100" i="6"/>
  <c r="F3100" i="6" s="1"/>
  <c r="E3100" i="6"/>
  <c r="C3104" i="6"/>
  <c r="F3104" i="6" s="1"/>
  <c r="E3104" i="6"/>
  <c r="C3108" i="6"/>
  <c r="F3108" i="6" s="1"/>
  <c r="E3108" i="6"/>
  <c r="C3112" i="6"/>
  <c r="F3112" i="6" s="1"/>
  <c r="E3112" i="6"/>
  <c r="C3116" i="6"/>
  <c r="F3116" i="6" s="1"/>
  <c r="E3116" i="6"/>
  <c r="C3120" i="6"/>
  <c r="F3120" i="6" s="1"/>
  <c r="E3120" i="6"/>
  <c r="C3124" i="6"/>
  <c r="F3124" i="6" s="1"/>
  <c r="E3124" i="6"/>
  <c r="C3128" i="6"/>
  <c r="F3128" i="6" s="1"/>
  <c r="E3128" i="6"/>
  <c r="C3132" i="6"/>
  <c r="F3132" i="6" s="1"/>
  <c r="E3132" i="6"/>
  <c r="C3136" i="6"/>
  <c r="F3136" i="6" s="1"/>
  <c r="E3136" i="6"/>
  <c r="C3140" i="6"/>
  <c r="F3140" i="6" s="1"/>
  <c r="E3140" i="6"/>
  <c r="C3144" i="6"/>
  <c r="F3144" i="6" s="1"/>
  <c r="E3144" i="6"/>
  <c r="C3148" i="6"/>
  <c r="F3148" i="6" s="1"/>
  <c r="E3148" i="6"/>
  <c r="C3152" i="6"/>
  <c r="F3152" i="6" s="1"/>
  <c r="E3152" i="6"/>
  <c r="C3156" i="6"/>
  <c r="F3156" i="6" s="1"/>
  <c r="E3156" i="6"/>
  <c r="C3160" i="6"/>
  <c r="E3160" i="6" s="1"/>
  <c r="F3160" i="6"/>
  <c r="C3164" i="6"/>
  <c r="E3164" i="6" s="1"/>
  <c r="F3164" i="6"/>
  <c r="C3168" i="6"/>
  <c r="E3168" i="6" s="1"/>
  <c r="F3168" i="6"/>
  <c r="C3172" i="6"/>
  <c r="E3172" i="6" s="1"/>
  <c r="F3172" i="6"/>
  <c r="C3176" i="6"/>
  <c r="E3176" i="6" s="1"/>
  <c r="F3176" i="6"/>
  <c r="C3180" i="6"/>
  <c r="E3180" i="6" s="1"/>
  <c r="F3180" i="6"/>
  <c r="C3184" i="6"/>
  <c r="E3184" i="6" s="1"/>
  <c r="F3184" i="6"/>
  <c r="C3188" i="6"/>
  <c r="E3188" i="6" s="1"/>
  <c r="F3188" i="6"/>
  <c r="C3192" i="6"/>
  <c r="E3192" i="6" s="1"/>
  <c r="F3192" i="6"/>
  <c r="C3196" i="6"/>
  <c r="E3196" i="6" s="1"/>
  <c r="F3196" i="6"/>
  <c r="C3200" i="6"/>
  <c r="F3200" i="6" s="1"/>
  <c r="E3200" i="6"/>
  <c r="C3204" i="6"/>
  <c r="F3204" i="6" s="1"/>
  <c r="E3204" i="6"/>
  <c r="C3208" i="6"/>
  <c r="F3208" i="6" s="1"/>
  <c r="E3208" i="6"/>
  <c r="C3212" i="6"/>
  <c r="F3212" i="6" s="1"/>
  <c r="E3212" i="6"/>
  <c r="C3216" i="6"/>
  <c r="F3216" i="6" s="1"/>
  <c r="E3216" i="6"/>
  <c r="C3220" i="6"/>
  <c r="E3220" i="6" s="1"/>
  <c r="F3220" i="6"/>
  <c r="C3224" i="6"/>
  <c r="E3224" i="6" s="1"/>
  <c r="F3224" i="6"/>
  <c r="C3228" i="6"/>
  <c r="E3228" i="6" s="1"/>
  <c r="F3228" i="6"/>
  <c r="C3232" i="6"/>
  <c r="E3232" i="6" s="1"/>
  <c r="F3232" i="6"/>
  <c r="C3236" i="6"/>
  <c r="E3236" i="6" s="1"/>
  <c r="F3236" i="6"/>
  <c r="C3240" i="6"/>
  <c r="E3240" i="6" s="1"/>
  <c r="F3240" i="6"/>
  <c r="C3244" i="6"/>
  <c r="E3244" i="6" s="1"/>
  <c r="F3244" i="6"/>
  <c r="C3248" i="6"/>
  <c r="E3248" i="6" s="1"/>
  <c r="F3248" i="6"/>
  <c r="C3252" i="6"/>
  <c r="E3252" i="6" s="1"/>
  <c r="F3252" i="6"/>
  <c r="C3256" i="6"/>
  <c r="E3256" i="6" s="1"/>
  <c r="F3256" i="6"/>
  <c r="C3260" i="6"/>
  <c r="E3260" i="6" s="1"/>
  <c r="F3260" i="6"/>
  <c r="C3264" i="6"/>
  <c r="E3264" i="6" s="1"/>
  <c r="F3264" i="6"/>
  <c r="C3268" i="6"/>
  <c r="E3268" i="6" s="1"/>
  <c r="F3268" i="6"/>
  <c r="C3272" i="6"/>
  <c r="E3272" i="6" s="1"/>
  <c r="F3272" i="6"/>
  <c r="C3276" i="6"/>
  <c r="E3276" i="6" s="1"/>
  <c r="F3276" i="6"/>
  <c r="C3280" i="6"/>
  <c r="E3280" i="6" s="1"/>
  <c r="F3280" i="6"/>
  <c r="C3284" i="6"/>
  <c r="E3284" i="6" s="1"/>
  <c r="F3284" i="6"/>
  <c r="C3288" i="6"/>
  <c r="E3288" i="6" s="1"/>
  <c r="F3288" i="6"/>
  <c r="C3292" i="6"/>
  <c r="E3292" i="6" s="1"/>
  <c r="F3292" i="6"/>
  <c r="C3296" i="6"/>
  <c r="E3296" i="6" s="1"/>
  <c r="F3296" i="6"/>
  <c r="C3300" i="6"/>
  <c r="E3300" i="6" s="1"/>
  <c r="F3300" i="6"/>
  <c r="C3304" i="6"/>
  <c r="E3304" i="6" s="1"/>
  <c r="F3304" i="6"/>
  <c r="C3308" i="6"/>
  <c r="E3308" i="6" s="1"/>
  <c r="F3308" i="6"/>
  <c r="C3312" i="6"/>
  <c r="E3312" i="6" s="1"/>
  <c r="F3312" i="6"/>
  <c r="C3316" i="6"/>
  <c r="E3316" i="6" s="1"/>
  <c r="F3316" i="6"/>
  <c r="C3320" i="6"/>
  <c r="E3320" i="6" s="1"/>
  <c r="F3320" i="6"/>
  <c r="C3324" i="6"/>
  <c r="E3324" i="6" s="1"/>
  <c r="F3324" i="6"/>
  <c r="C3328" i="6"/>
  <c r="E3328" i="6" s="1"/>
  <c r="F3328" i="6"/>
  <c r="C3332" i="6"/>
  <c r="E3332" i="6" s="1"/>
  <c r="F3332" i="6"/>
  <c r="C3336" i="6"/>
  <c r="E3336" i="6" s="1"/>
  <c r="F3336" i="6"/>
  <c r="C3340" i="6"/>
  <c r="E3340" i="6" s="1"/>
  <c r="F3340" i="6"/>
  <c r="C3344" i="6"/>
  <c r="E3344" i="6" s="1"/>
  <c r="F3344" i="6"/>
  <c r="C3348" i="6"/>
  <c r="E3348" i="6" s="1"/>
  <c r="F3348" i="6"/>
  <c r="C3352" i="6"/>
  <c r="E3352" i="6" s="1"/>
  <c r="F3352" i="6"/>
  <c r="C3356" i="6"/>
  <c r="F3356" i="6"/>
  <c r="E3356" i="6"/>
  <c r="C3360" i="6"/>
  <c r="E3360" i="6" s="1"/>
  <c r="F3360" i="6"/>
  <c r="C3364" i="6"/>
  <c r="E3364" i="6" s="1"/>
  <c r="F3364" i="6"/>
  <c r="C3368" i="6"/>
  <c r="F3368" i="6"/>
  <c r="E3368" i="6"/>
  <c r="C3372" i="6"/>
  <c r="E3372" i="6" s="1"/>
  <c r="F3372" i="6"/>
  <c r="C3376" i="6"/>
  <c r="E3376" i="6" s="1"/>
  <c r="F3376" i="6"/>
  <c r="C3380" i="6"/>
  <c r="E3380" i="6" s="1"/>
  <c r="F3380" i="6"/>
  <c r="C3384" i="6"/>
  <c r="E3384" i="6" s="1"/>
  <c r="F3384" i="6"/>
  <c r="C3388" i="6"/>
  <c r="E3388" i="6" s="1"/>
  <c r="F3388" i="6"/>
  <c r="C3392" i="6"/>
  <c r="E3392" i="6" s="1"/>
  <c r="F3392" i="6"/>
  <c r="C3396" i="6"/>
  <c r="E3396" i="6" s="1"/>
  <c r="F3396" i="6"/>
  <c r="C3400" i="6"/>
  <c r="E3400" i="6" s="1"/>
  <c r="F3400" i="6"/>
  <c r="C3404" i="6"/>
  <c r="E3404" i="6" s="1"/>
  <c r="F3404" i="6"/>
  <c r="C3408" i="6"/>
  <c r="E3408" i="6" s="1"/>
  <c r="F3408" i="6"/>
  <c r="C3412" i="6"/>
  <c r="E3412" i="6" s="1"/>
  <c r="F3412" i="6"/>
  <c r="C3416" i="6"/>
  <c r="E3416" i="6" s="1"/>
  <c r="F3416" i="6"/>
  <c r="C3420" i="6"/>
  <c r="E3420" i="6" s="1"/>
  <c r="F3420" i="6"/>
  <c r="C3424" i="6"/>
  <c r="E3424" i="6" s="1"/>
  <c r="F3424" i="6"/>
  <c r="C3428" i="6"/>
  <c r="E3428" i="6" s="1"/>
  <c r="F3428" i="6"/>
  <c r="C3432" i="6"/>
  <c r="E3432" i="6" s="1"/>
  <c r="F3432" i="6"/>
  <c r="C3436" i="6"/>
  <c r="E3436" i="6" s="1"/>
  <c r="F3436" i="6"/>
  <c r="C3440" i="6"/>
  <c r="E3440" i="6" s="1"/>
  <c r="F3440" i="6"/>
  <c r="C3444" i="6"/>
  <c r="E3444" i="6" s="1"/>
  <c r="F3444" i="6"/>
  <c r="C3448" i="6"/>
  <c r="E3448" i="6" s="1"/>
  <c r="F3448" i="6"/>
  <c r="C3452" i="6"/>
  <c r="E3452" i="6" s="1"/>
  <c r="F3452" i="6"/>
  <c r="C3456" i="6"/>
  <c r="F3456" i="6"/>
  <c r="E3456" i="6"/>
  <c r="C3460" i="6"/>
  <c r="E3460" i="6" s="1"/>
  <c r="F3460" i="6"/>
  <c r="C3464" i="6"/>
  <c r="E3464" i="6" s="1"/>
  <c r="F3464" i="6"/>
  <c r="C3468" i="6"/>
  <c r="F3468" i="6"/>
  <c r="E3468" i="6"/>
  <c r="C3472" i="6"/>
  <c r="E3472" i="6" s="1"/>
  <c r="F3472" i="6"/>
  <c r="C3476" i="6"/>
  <c r="E3476" i="6" s="1"/>
  <c r="F3476" i="6"/>
  <c r="C3480" i="6"/>
  <c r="E3480" i="6" s="1"/>
  <c r="F3480" i="6"/>
  <c r="C3484" i="6"/>
  <c r="E3484" i="6" s="1"/>
  <c r="F3484" i="6"/>
  <c r="C3488" i="6"/>
  <c r="E3488" i="6" s="1"/>
  <c r="F3488" i="6"/>
  <c r="C3492" i="6"/>
  <c r="E3492" i="6" s="1"/>
  <c r="F3492" i="6"/>
  <c r="C3496" i="6"/>
  <c r="E3496" i="6" s="1"/>
  <c r="F3496" i="6"/>
  <c r="C3500" i="6"/>
  <c r="E3500" i="6" s="1"/>
  <c r="F3500" i="6"/>
  <c r="C3504" i="6"/>
  <c r="E3504" i="6" s="1"/>
  <c r="F3504" i="6"/>
  <c r="C3508" i="6"/>
  <c r="E3508" i="6" s="1"/>
  <c r="F3508" i="6"/>
  <c r="C3512" i="6"/>
  <c r="E3512" i="6" s="1"/>
  <c r="F3512" i="6"/>
  <c r="C3516" i="6"/>
  <c r="E3516" i="6" s="1"/>
  <c r="F3516" i="6"/>
  <c r="C3520" i="6"/>
  <c r="E3520" i="6" s="1"/>
  <c r="F3520" i="6"/>
  <c r="C3524" i="6"/>
  <c r="E3524" i="6" s="1"/>
  <c r="F3524" i="6"/>
  <c r="C3528" i="6"/>
  <c r="E3528" i="6" s="1"/>
  <c r="F3528" i="6"/>
  <c r="C3532" i="6"/>
  <c r="E3532" i="6" s="1"/>
  <c r="F3532" i="6"/>
  <c r="C3536" i="6"/>
  <c r="E3536" i="6" s="1"/>
  <c r="F3536" i="6"/>
  <c r="C3540" i="6"/>
  <c r="E3540" i="6" s="1"/>
  <c r="F3540" i="6"/>
  <c r="C3544" i="6"/>
  <c r="E3544" i="6" s="1"/>
  <c r="F3544" i="6"/>
  <c r="C3548" i="6"/>
  <c r="E3548" i="6" s="1"/>
  <c r="F3548" i="6"/>
  <c r="C3552" i="6"/>
  <c r="E3552" i="6" s="1"/>
  <c r="F3552" i="6"/>
  <c r="C3556" i="6"/>
  <c r="E3556" i="6" s="1"/>
  <c r="F3556" i="6"/>
  <c r="C3560" i="6"/>
  <c r="E3560" i="6" s="1"/>
  <c r="F3560" i="6"/>
  <c r="C3564" i="6"/>
  <c r="E3564" i="6" s="1"/>
  <c r="F3564" i="6"/>
  <c r="C3568" i="6"/>
  <c r="E3568" i="6" s="1"/>
  <c r="F3568" i="6"/>
  <c r="C3572" i="6"/>
  <c r="E3572" i="6" s="1"/>
  <c r="F3572" i="6"/>
  <c r="C3576" i="6"/>
  <c r="E3576" i="6" s="1"/>
  <c r="F3576" i="6"/>
  <c r="C3580" i="6"/>
  <c r="E3580" i="6" s="1"/>
  <c r="F3580" i="6"/>
  <c r="C3584" i="6"/>
  <c r="E3584" i="6" s="1"/>
  <c r="F3584" i="6"/>
  <c r="C3588" i="6"/>
  <c r="E3588" i="6" s="1"/>
  <c r="F3588" i="6"/>
  <c r="C3592" i="6"/>
  <c r="E3592" i="6" s="1"/>
  <c r="F3592" i="6"/>
  <c r="C3596" i="6"/>
  <c r="E3596" i="6" s="1"/>
  <c r="F3596" i="6"/>
  <c r="C3600" i="6"/>
  <c r="E3600" i="6" s="1"/>
  <c r="F3600" i="6"/>
  <c r="C3604" i="6"/>
  <c r="E3604" i="6" s="1"/>
  <c r="F3604" i="6"/>
  <c r="C3608" i="6"/>
  <c r="E3608" i="6" s="1"/>
  <c r="F3608" i="6"/>
  <c r="C3612" i="6"/>
  <c r="E3612" i="6" s="1"/>
  <c r="F3612" i="6"/>
  <c r="C3616" i="6"/>
  <c r="E3616" i="6" s="1"/>
  <c r="F3616" i="6"/>
  <c r="C3620" i="6"/>
  <c r="E3620" i="6" s="1"/>
  <c r="F3620" i="6"/>
  <c r="C3624" i="6"/>
  <c r="E3624" i="6" s="1"/>
  <c r="F3624" i="6"/>
  <c r="C3628" i="6"/>
  <c r="E3628" i="6" s="1"/>
  <c r="F3628" i="6"/>
  <c r="C3632" i="6"/>
  <c r="E3632" i="6" s="1"/>
  <c r="F3632" i="6"/>
  <c r="C3636" i="6"/>
  <c r="E3636" i="6" s="1"/>
  <c r="F3636" i="6"/>
  <c r="C3640" i="6"/>
  <c r="F3640" i="6" s="1"/>
  <c r="E3640" i="6"/>
  <c r="C3644" i="6"/>
  <c r="F3644" i="6" s="1"/>
  <c r="E3644" i="6"/>
  <c r="C3648" i="6"/>
  <c r="F3648" i="6" s="1"/>
  <c r="E3648" i="6"/>
  <c r="C3652" i="6"/>
  <c r="F3652" i="6" s="1"/>
  <c r="E3652" i="6"/>
  <c r="C3656" i="6"/>
  <c r="F3656" i="6" s="1"/>
  <c r="E3656" i="6"/>
  <c r="C3660" i="6"/>
  <c r="E3660" i="6" s="1"/>
  <c r="F3660" i="6"/>
  <c r="C3664" i="6"/>
  <c r="E3664" i="6" s="1"/>
  <c r="F3664" i="6"/>
  <c r="C3668" i="6"/>
  <c r="E3668" i="6" s="1"/>
  <c r="F3668" i="6"/>
  <c r="C3672" i="6"/>
  <c r="E3672" i="6" s="1"/>
  <c r="F3672" i="6"/>
  <c r="C3676" i="6"/>
  <c r="E3676" i="6" s="1"/>
  <c r="F3676" i="6"/>
  <c r="C3680" i="6"/>
  <c r="E3680" i="6" s="1"/>
  <c r="F3680" i="6"/>
  <c r="C3684" i="6"/>
  <c r="E3684" i="6" s="1"/>
  <c r="F3684" i="6"/>
  <c r="C3688" i="6"/>
  <c r="E3688" i="6" s="1"/>
  <c r="F3688" i="6"/>
  <c r="C3692" i="6"/>
  <c r="E3692" i="6" s="1"/>
  <c r="F3692" i="6"/>
  <c r="C3696" i="6"/>
  <c r="E3696" i="6" s="1"/>
  <c r="F3696" i="6"/>
  <c r="C3700" i="6"/>
  <c r="E3700" i="6" s="1"/>
  <c r="F3700" i="6"/>
  <c r="C3704" i="6"/>
  <c r="E3704" i="6" s="1"/>
  <c r="F3704" i="6"/>
  <c r="C3708" i="6"/>
  <c r="E3708" i="6" s="1"/>
  <c r="F3708" i="6"/>
  <c r="C3712" i="6"/>
  <c r="E3712" i="6" s="1"/>
  <c r="F3712" i="6"/>
  <c r="C3716" i="6"/>
  <c r="E3716" i="6" s="1"/>
  <c r="F3716" i="6"/>
  <c r="C3720" i="6"/>
  <c r="E3720" i="6" s="1"/>
  <c r="F3720" i="6"/>
  <c r="C3724" i="6"/>
  <c r="E3724" i="6" s="1"/>
  <c r="F3724" i="6"/>
  <c r="C3728" i="6"/>
  <c r="E3728" i="6" s="1"/>
  <c r="F3728" i="6"/>
  <c r="C3732" i="6"/>
  <c r="E3732" i="6" s="1"/>
  <c r="F3732" i="6"/>
  <c r="C3736" i="6"/>
  <c r="E3736" i="6" s="1"/>
  <c r="F3736" i="6"/>
  <c r="C3740" i="6"/>
  <c r="F3740" i="6" s="1"/>
  <c r="E3740" i="6"/>
  <c r="C3744" i="6"/>
  <c r="F3744" i="6" s="1"/>
  <c r="E3744" i="6"/>
  <c r="C3748" i="6"/>
  <c r="F3748" i="6" s="1"/>
  <c r="E3748" i="6"/>
  <c r="C3752" i="6"/>
  <c r="F3752" i="6" s="1"/>
  <c r="E3752" i="6"/>
  <c r="C3756" i="6"/>
  <c r="F3756" i="6" s="1"/>
  <c r="E3756" i="6"/>
  <c r="C3760" i="6"/>
  <c r="E3760" i="6" s="1"/>
  <c r="F3760" i="6"/>
  <c r="C3764" i="6"/>
  <c r="E3764" i="6" s="1"/>
  <c r="F3764" i="6"/>
  <c r="C3768" i="6"/>
  <c r="E3768" i="6" s="1"/>
  <c r="F3768" i="6"/>
  <c r="C3772" i="6"/>
  <c r="E3772" i="6" s="1"/>
  <c r="F3772" i="6"/>
  <c r="C3776" i="6"/>
  <c r="E3776" i="6" s="1"/>
  <c r="F3776" i="6"/>
  <c r="C3780" i="6"/>
  <c r="E3780" i="6" s="1"/>
  <c r="F3780" i="6"/>
  <c r="C3784" i="6"/>
  <c r="E3784" i="6" s="1"/>
  <c r="F3784" i="6"/>
  <c r="C3788" i="6"/>
  <c r="E3788" i="6" s="1"/>
  <c r="F3788" i="6"/>
  <c r="C3792" i="6"/>
  <c r="E3792" i="6" s="1"/>
  <c r="F3792" i="6"/>
  <c r="C3796" i="6"/>
  <c r="E3796" i="6" s="1"/>
  <c r="F3796" i="6"/>
  <c r="C3800" i="6"/>
  <c r="F3800" i="6" s="1"/>
  <c r="E3800" i="6"/>
  <c r="C3804" i="6"/>
  <c r="F3804" i="6" s="1"/>
  <c r="E3804" i="6"/>
  <c r="C3808" i="6"/>
  <c r="F3808" i="6" s="1"/>
  <c r="E3808" i="6"/>
  <c r="C3812" i="6"/>
  <c r="F3812" i="6" s="1"/>
  <c r="E3812" i="6"/>
  <c r="C3816" i="6"/>
  <c r="F3816" i="6" s="1"/>
  <c r="E3816" i="6"/>
  <c r="C3820" i="6"/>
  <c r="E3820" i="6" s="1"/>
  <c r="F3820" i="6"/>
  <c r="C3824" i="6"/>
  <c r="E3824" i="6" s="1"/>
  <c r="F3824" i="6"/>
  <c r="C3828" i="6"/>
  <c r="E3828" i="6" s="1"/>
  <c r="F3828" i="6"/>
  <c r="C3832" i="6"/>
  <c r="E3832" i="6" s="1"/>
  <c r="F3832" i="6"/>
  <c r="C3836" i="6"/>
  <c r="E3836" i="6" s="1"/>
  <c r="F3836" i="6"/>
  <c r="C3840" i="6"/>
  <c r="E3840" i="6" s="1"/>
  <c r="F3840" i="6"/>
  <c r="C3844" i="6"/>
  <c r="E3844" i="6" s="1"/>
  <c r="F3844" i="6"/>
  <c r="C3848" i="6"/>
  <c r="E3848" i="6" s="1"/>
  <c r="F3848" i="6"/>
  <c r="C3852" i="6"/>
  <c r="F3852" i="6" s="1"/>
  <c r="E3852" i="6"/>
  <c r="C3856" i="6"/>
  <c r="F3856" i="6" s="1"/>
  <c r="E3856" i="6"/>
  <c r="C3860" i="6"/>
  <c r="F3860" i="6" s="1"/>
  <c r="E3860" i="6"/>
  <c r="C3864" i="6"/>
  <c r="F3864" i="6" s="1"/>
  <c r="E3864" i="6"/>
  <c r="C3868" i="6"/>
  <c r="F3868" i="6" s="1"/>
  <c r="E3868" i="6"/>
  <c r="C3872" i="6"/>
  <c r="F3872" i="6" s="1"/>
  <c r="E3872" i="6"/>
  <c r="C3876" i="6"/>
  <c r="F3876" i="6" s="1"/>
  <c r="E3876" i="6"/>
  <c r="C3880" i="6"/>
  <c r="F3880" i="6" s="1"/>
  <c r="E3880" i="6"/>
  <c r="C3884" i="6"/>
  <c r="F3884" i="6" s="1"/>
  <c r="E3884" i="6"/>
  <c r="C3888" i="6"/>
  <c r="F3888" i="6" s="1"/>
  <c r="E3888" i="6"/>
  <c r="C3892" i="6"/>
  <c r="F3892" i="6" s="1"/>
  <c r="E3892" i="6"/>
  <c r="C3896" i="6"/>
  <c r="F3896" i="6" s="1"/>
  <c r="E3896" i="6"/>
  <c r="C3900" i="6"/>
  <c r="F3900" i="6" s="1"/>
  <c r="E3900" i="6"/>
  <c r="C3904" i="6"/>
  <c r="F3904" i="6" s="1"/>
  <c r="E3904" i="6"/>
  <c r="C3908" i="6"/>
  <c r="F3908" i="6" s="1"/>
  <c r="E3908" i="6"/>
  <c r="C3912" i="6"/>
  <c r="F3912" i="6" s="1"/>
  <c r="E3912" i="6"/>
  <c r="C3916" i="6"/>
  <c r="F3916" i="6" s="1"/>
  <c r="E3916" i="6"/>
  <c r="C3920" i="6"/>
  <c r="F3920" i="6" s="1"/>
  <c r="E3920" i="6"/>
  <c r="C3924" i="6"/>
  <c r="F3924" i="6" s="1"/>
  <c r="E3924" i="6"/>
  <c r="C3928" i="6"/>
  <c r="F3928" i="6" s="1"/>
  <c r="E3928" i="6"/>
  <c r="C3932" i="6"/>
  <c r="F3932" i="6" s="1"/>
  <c r="E3932" i="6"/>
  <c r="C3936" i="6"/>
  <c r="F3936" i="6" s="1"/>
  <c r="E3936" i="6"/>
  <c r="C3940" i="6"/>
  <c r="F3940" i="6" s="1"/>
  <c r="E3940" i="6"/>
  <c r="C3944" i="6"/>
  <c r="F3944" i="6" s="1"/>
  <c r="E3944" i="6"/>
  <c r="C3948" i="6"/>
  <c r="F3948" i="6" s="1"/>
  <c r="E3948" i="6"/>
  <c r="C3952" i="6"/>
  <c r="F3952" i="6" s="1"/>
  <c r="E3952" i="6"/>
  <c r="C3956" i="6"/>
  <c r="F3956" i="6" s="1"/>
  <c r="E3956" i="6"/>
  <c r="C3960" i="6"/>
  <c r="F3960" i="6" s="1"/>
  <c r="E3960" i="6"/>
  <c r="C3964" i="6"/>
  <c r="F3964" i="6" s="1"/>
  <c r="E3964" i="6"/>
  <c r="C3968" i="6"/>
  <c r="F3968" i="6" s="1"/>
  <c r="E3968" i="6"/>
  <c r="C3972" i="6"/>
  <c r="F3972" i="6" s="1"/>
  <c r="E3972" i="6"/>
  <c r="C3976" i="6"/>
  <c r="F3976" i="6" s="1"/>
  <c r="E3976" i="6"/>
  <c r="C3980" i="6"/>
  <c r="F3980" i="6" s="1"/>
  <c r="E3980" i="6"/>
  <c r="C3984" i="6"/>
  <c r="F3984" i="6" s="1"/>
  <c r="E3984" i="6"/>
  <c r="C3988" i="6"/>
  <c r="F3988" i="6" s="1"/>
  <c r="E3988" i="6"/>
  <c r="C3992" i="6"/>
  <c r="F3992" i="6" s="1"/>
  <c r="E3992" i="6"/>
  <c r="C3996" i="6"/>
  <c r="F3996" i="6" s="1"/>
  <c r="E3996" i="6"/>
  <c r="C4000" i="6"/>
  <c r="F4000" i="6" s="1"/>
  <c r="E4000" i="6"/>
  <c r="C4004" i="6"/>
  <c r="F4004" i="6" s="1"/>
  <c r="E4004" i="6"/>
  <c r="C4008" i="6"/>
  <c r="F4008" i="6" s="1"/>
  <c r="E4008" i="6"/>
  <c r="C4012" i="6"/>
  <c r="F4012" i="6" s="1"/>
  <c r="E4012" i="6"/>
  <c r="C4016" i="6"/>
  <c r="F4016" i="6" s="1"/>
  <c r="E4016" i="6"/>
  <c r="C4020" i="6"/>
  <c r="F4020" i="6" s="1"/>
  <c r="E4020" i="6"/>
  <c r="C4024" i="6"/>
  <c r="F4024" i="6" s="1"/>
  <c r="E4024" i="6"/>
  <c r="C4028" i="6"/>
  <c r="F4028" i="6" s="1"/>
  <c r="E4028" i="6"/>
  <c r="C4032" i="6"/>
  <c r="F4032" i="6" s="1"/>
  <c r="E4032" i="6"/>
  <c r="C4036" i="6"/>
  <c r="F4036" i="6" s="1"/>
  <c r="E4036" i="6"/>
  <c r="C4040" i="6"/>
  <c r="F4040" i="6" s="1"/>
  <c r="E4040" i="6"/>
  <c r="C4044" i="6"/>
  <c r="F4044" i="6" s="1"/>
  <c r="E4044" i="6"/>
  <c r="C4048" i="6"/>
  <c r="F4048" i="6" s="1"/>
  <c r="E4048" i="6"/>
  <c r="C4052" i="6"/>
  <c r="F4052" i="6" s="1"/>
  <c r="E4052" i="6"/>
  <c r="C4056" i="6"/>
  <c r="F4056" i="6" s="1"/>
  <c r="E4056" i="6"/>
  <c r="C4060" i="6"/>
  <c r="F4060" i="6" s="1"/>
  <c r="E4060" i="6"/>
  <c r="C4064" i="6"/>
  <c r="F4064" i="6" s="1"/>
  <c r="E4064" i="6"/>
  <c r="C4068" i="6"/>
  <c r="F4068" i="6" s="1"/>
  <c r="E4068" i="6"/>
  <c r="C4072" i="6"/>
  <c r="F4072" i="6" s="1"/>
  <c r="E4072" i="6"/>
  <c r="C4076" i="6"/>
  <c r="F4076" i="6" s="1"/>
  <c r="E4076" i="6"/>
  <c r="C4080" i="6"/>
  <c r="F4080" i="6" s="1"/>
  <c r="E4080" i="6"/>
  <c r="C4084" i="6"/>
  <c r="F4084" i="6" s="1"/>
  <c r="E4084" i="6"/>
  <c r="C4088" i="6"/>
  <c r="F4088" i="6" s="1"/>
  <c r="E4088" i="6"/>
  <c r="C4092" i="6"/>
  <c r="F4092" i="6" s="1"/>
  <c r="E4092" i="6"/>
  <c r="C4096" i="6"/>
  <c r="F4096" i="6" s="1"/>
  <c r="E4096" i="6"/>
  <c r="C4100" i="6"/>
  <c r="F4100" i="6" s="1"/>
  <c r="E4100" i="6"/>
  <c r="C4104" i="6"/>
  <c r="F4104" i="6" s="1"/>
  <c r="E4104" i="6"/>
  <c r="C4108" i="6"/>
  <c r="F4108" i="6" s="1"/>
  <c r="E4108" i="6"/>
  <c r="C4112" i="6"/>
  <c r="F4112" i="6" s="1"/>
  <c r="E4112" i="6"/>
  <c r="C4116" i="6"/>
  <c r="F4116" i="6" s="1"/>
  <c r="E4116" i="6"/>
  <c r="C4120" i="6"/>
  <c r="F4120" i="6" s="1"/>
  <c r="E4120" i="6"/>
  <c r="C4124" i="6"/>
  <c r="F4124" i="6"/>
  <c r="E4124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F7" i="6" l="1"/>
  <c r="F8" i="6"/>
  <c r="E7" i="6"/>
  <c r="E8" i="6"/>
  <c r="F6" i="6"/>
  <c r="E6" i="6"/>
  <c r="F5" i="6"/>
  <c r="E5" i="6"/>
  <c r="E4" i="6"/>
  <c r="F4" i="6"/>
  <c r="E3" i="6"/>
  <c r="F3" i="6"/>
  <c r="E2" i="6"/>
  <c r="F2" i="6"/>
  <c r="D2" i="5"/>
  <c r="D13" i="5"/>
  <c r="D12" i="5"/>
  <c r="D11" i="5"/>
  <c r="D10" i="5"/>
  <c r="D9" i="5"/>
  <c r="D8" i="5"/>
  <c r="D7" i="5"/>
  <c r="D6" i="5"/>
  <c r="D5" i="5"/>
  <c r="D4" i="5"/>
  <c r="D3" i="5"/>
  <c r="C10" i="5"/>
  <c r="C13" i="5"/>
  <c r="C12" i="5"/>
  <c r="C11" i="5"/>
  <c r="C9" i="5"/>
  <c r="C8" i="5"/>
  <c r="C7" i="5"/>
  <c r="C6" i="5"/>
  <c r="C5" i="5"/>
  <c r="C4" i="5"/>
  <c r="C3" i="5"/>
  <c r="C2" i="5"/>
  <c r="B2" i="5"/>
  <c r="B13" i="5"/>
  <c r="B12" i="5"/>
  <c r="B11" i="5"/>
  <c r="E11" i="5" s="1"/>
  <c r="B10" i="5"/>
  <c r="B9" i="5"/>
  <c r="B8" i="5"/>
  <c r="B7" i="5"/>
  <c r="E7" i="5" s="1"/>
  <c r="B6" i="5"/>
  <c r="B3" i="5"/>
  <c r="E3" i="5" s="1"/>
  <c r="B5" i="5"/>
  <c r="B4" i="5"/>
  <c r="H3" i="5" l="1"/>
  <c r="H7" i="5"/>
  <c r="H11" i="5"/>
  <c r="G11" i="5"/>
  <c r="G3" i="5"/>
  <c r="G7" i="5"/>
  <c r="E2" i="5"/>
  <c r="H2" i="5" s="1"/>
  <c r="E10" i="5"/>
  <c r="F10" i="5" s="1"/>
  <c r="E6" i="5"/>
  <c r="F6" i="5" s="1"/>
  <c r="E13" i="5"/>
  <c r="F13" i="5" s="1"/>
  <c r="E9" i="5"/>
  <c r="G9" i="5" s="1"/>
  <c r="E5" i="5"/>
  <c r="H5" i="5" s="1"/>
  <c r="F3" i="5"/>
  <c r="F7" i="5"/>
  <c r="F11" i="5"/>
  <c r="E12" i="5"/>
  <c r="F12" i="5" s="1"/>
  <c r="E8" i="5"/>
  <c r="H8" i="5" s="1"/>
  <c r="E4" i="5"/>
  <c r="F4" i="5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2" i="1"/>
  <c r="H10" i="5" l="1"/>
  <c r="G5" i="5"/>
  <c r="G6" i="5"/>
  <c r="G13" i="5"/>
  <c r="F9" i="5"/>
  <c r="G12" i="5"/>
  <c r="F8" i="5"/>
  <c r="H6" i="5"/>
  <c r="F2" i="5"/>
  <c r="H13" i="5"/>
  <c r="G8" i="5"/>
  <c r="H12" i="5"/>
  <c r="F5" i="5"/>
  <c r="G10" i="5"/>
  <c r="H9" i="5"/>
  <c r="G4" i="5"/>
  <c r="G2" i="5"/>
  <c r="H4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<sst xmlns="http://schemas.openxmlformats.org/spreadsheetml/2006/main" count="37149" uniqueCount="8412">
  <si>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</si>
  <si>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</si>
  <si>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</si>
  <si>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</si>
  <si>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</si>
  <si>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</si>
  <si>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</si>
  <si>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</si>
  <si>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</si>
  <si>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</si>
  <si>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</si>
  <si>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</si>
  <si>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</si>
  <si>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</si>
  <si>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</si>
  <si>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</si>
  <si>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</si>
  <si>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</si>
  <si>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</si>
  <si>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</si>
  <si>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</si>
  <si>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</si>
  <si>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</si>
  <si>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</si>
  <si>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</si>
  <si>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</si>
  <si>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</si>
  <si>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</si>
  <si>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</si>
  <si>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</si>
  <si>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</si>
  <si>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</si>
  <si>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</si>
  <si>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</si>
  <si>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</si>
  <si>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</si>
  <si>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</si>
  <si>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</si>
  <si>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</si>
  <si>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</si>
  <si>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</si>
  <si>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</si>
  <si>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</si>
  <si>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</si>
  <si>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</si>
  <si>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</si>
  <si>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</si>
  <si>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</si>
  <si>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</si>
  <si>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</si>
  <si>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</si>
  <si>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</si>
  <si>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</si>
  <si>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</si>
  <si>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</si>
  <si>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</si>
  <si>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</si>
  <si>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</si>
  <si>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</si>
  <si>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</si>
  <si>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</si>
  <si>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</si>
  <si>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</si>
  <si>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</si>
  <si>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</si>
  <si>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</si>
  <si>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</si>
  <si>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</si>
  <si>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</si>
  <si>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</si>
  <si>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</si>
  <si>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</si>
  <si>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</si>
  <si>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</si>
  <si>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</si>
  <si>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</si>
  <si>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</si>
  <si>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</si>
  <si>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</si>
  <si>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</si>
  <si>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</si>
  <si>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</si>
  <si>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</si>
  <si>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</si>
  <si>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</si>
  <si>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</si>
  <si>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</si>
  <si>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</si>
  <si>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</si>
  <si>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</si>
  <si>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</si>
  <si>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</si>
  <si>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</si>
  <si>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</si>
  <si>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</si>
  <si>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</si>
  <si>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</si>
  <si>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</si>
  <si>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</si>
  <si>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</si>
  <si>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</si>
  <si>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</si>
  <si>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</si>
  <si>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</si>
  <si>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</si>
  <si>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</si>
  <si>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</si>
  <si>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</si>
  <si>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</si>
  <si>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</si>
  <si>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</si>
  <si>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</si>
  <si>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</si>
  <si>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</si>
  <si>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</si>
  <si>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</si>
  <si>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</si>
  <si>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</si>
  <si>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</si>
  <si>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</si>
  <si>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</si>
  <si>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</si>
  <si>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</si>
  <si>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</si>
  <si>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</si>
  <si>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</si>
  <si>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</si>
  <si>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</si>
  <si>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</si>
  <si>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</si>
  <si>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</si>
  <si>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</si>
  <si>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</si>
  <si>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</si>
  <si>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</si>
  <si>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</si>
  <si>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</si>
  <si>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</si>
  <si>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</si>
  <si>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</si>
  <si>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</si>
  <si>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</si>
  <si>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</si>
  <si>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</si>
  <si>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</si>
  <si>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</si>
  <si>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</si>
  <si>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</si>
  <si>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</si>
  <si>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</si>
  <si>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</si>
  <si>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</si>
  <si>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</si>
  <si>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</si>
  <si>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</si>
  <si>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</si>
  <si>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</si>
  <si>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</si>
  <si>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</si>
  <si>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</si>
  <si>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</si>
  <si>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</si>
  <si>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</si>
  <si>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</si>
  <si>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</si>
  <si>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</si>
  <si>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</si>
  <si>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</si>
  <si>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</si>
  <si>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</si>
  <si>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</si>
  <si>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</si>
  <si>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</si>
  <si>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</si>
  <si>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</si>
  <si>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</si>
  <si>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</si>
  <si>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</si>
  <si>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</si>
  <si>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</si>
  <si>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</si>
  <si>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</si>
  <si>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</si>
  <si>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</si>
  <si>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</si>
  <si>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</si>
  <si>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</si>
  <si>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</si>
  <si>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</si>
  <si>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</si>
  <si>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</si>
  <si>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</si>
  <si>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</si>
  <si>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</si>
  <si>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</si>
  <si>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</si>
  <si>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</si>
  <si>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</si>
  <si>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</si>
  <si>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</si>
  <si>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</si>
  <si>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</si>
  <si>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</si>
  <si>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</si>
  <si>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</si>
  <si>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</si>
  <si>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</si>
  <si>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</si>
  <si>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</si>
  <si>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</si>
  <si>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</si>
  <si>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</si>
  <si>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</si>
  <si>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</si>
  <si>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</si>
  <si>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</si>
  <si>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</si>
  <si>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</si>
  <si>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</si>
  <si>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</si>
  <si>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</si>
  <si>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</si>
  <si>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</si>
  <si>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</si>
  <si>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</si>
  <si>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</si>
  <si>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</si>
  <si>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</si>
  <si>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</si>
  <si>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</si>
  <si>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</si>
  <si>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</si>
  <si>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</si>
  <si>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</si>
  <si>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</si>
  <si>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</si>
  <si>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</si>
  <si>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</si>
  <si>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</si>
  <si>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</si>
  <si>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</si>
  <si>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</si>
  <si>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</si>
  <si>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</si>
  <si>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</si>
  <si>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</si>
  <si>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</si>
  <si>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</si>
  <si>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</si>
  <si>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</si>
  <si>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</si>
  <si>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</si>
  <si>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</si>
  <si>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</si>
  <si>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</si>
  <si>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</si>
  <si>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</si>
  <si>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</si>
  <si>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</si>
  <si>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</si>
  <si>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</si>
  <si>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</si>
  <si>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</si>
  <si>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</si>
  <si>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</si>
  <si>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</si>
  <si>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</si>
  <si>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</si>
  <si>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</si>
  <si>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</si>
  <si>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</si>
  <si>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</si>
  <si>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</si>
  <si>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</si>
  <si>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</si>
  <si>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</si>
  <si>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</si>
  <si>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</si>
  <si>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</si>
  <si>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</si>
  <si>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</si>
  <si>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</si>
  <si>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</si>
  <si>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</si>
  <si>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</si>
  <si>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</si>
  <si>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</si>
  <si>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</si>
  <si>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</si>
  <si>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</si>
  <si>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</si>
  <si>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</si>
  <si>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</si>
  <si>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</si>
  <si>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</si>
  <si>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</si>
  <si>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</si>
  <si>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</si>
  <si>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</si>
  <si>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</si>
  <si>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</si>
  <si>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</si>
  <si>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</si>
  <si>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</si>
  <si>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</si>
  <si>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</si>
  <si>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</si>
  <si>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</si>
  <si>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</si>
  <si>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</si>
  <si>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</si>
  <si>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</si>
  <si>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</si>
  <si>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</si>
  <si>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</si>
  <si>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</si>
  <si>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</si>
  <si>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</si>
  <si>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</si>
  <si>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</si>
  <si>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</si>
  <si>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</si>
  <si>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</si>
  <si>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</si>
  <si>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</si>
  <si>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</si>
  <si>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</si>
  <si>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</si>
  <si>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</si>
  <si>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</si>
  <si>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</si>
  <si>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</si>
  <si>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</si>
  <si>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</si>
  <si>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</si>
  <si>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</si>
  <si>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</si>
  <si>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</si>
  <si>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</si>
  <si>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</si>
  <si>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</si>
  <si>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</si>
  <si>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</si>
  <si>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</si>
  <si>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</si>
  <si>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</si>
  <si>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</si>
  <si>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</si>
  <si>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</si>
  <si>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</si>
  <si>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</si>
  <si>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</si>
  <si>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</si>
  <si>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</si>
  <si>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</si>
  <si>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</si>
  <si>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</si>
  <si>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</si>
  <si>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</si>
  <si>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</si>
  <si>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</si>
  <si>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</si>
  <si>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</si>
  <si>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</si>
  <si>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</si>
  <si>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</si>
  <si>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</si>
  <si>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</si>
  <si>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</si>
  <si>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</si>
  <si>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</si>
  <si>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</si>
  <si>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</si>
  <si>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</si>
  <si>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</si>
  <si>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</si>
  <si>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</si>
  <si>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</si>
  <si>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</si>
  <si>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</si>
  <si>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</si>
  <si>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</si>
  <si>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</si>
  <si>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</si>
  <si>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</si>
  <si>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</si>
  <si>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</si>
  <si>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</si>
  <si>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</si>
  <si>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</si>
  <si>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</si>
  <si>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</si>
  <si>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</si>
  <si>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</si>
  <si>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</si>
  <si>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</si>
  <si>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</si>
  <si>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</si>
  <si>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</si>
  <si>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</si>
  <si>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</si>
  <si>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</si>
  <si>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</si>
  <si>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</si>
  <si>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</si>
  <si>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</si>
  <si>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</si>
  <si>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</si>
  <si>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</si>
  <si>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</si>
  <si>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</si>
  <si>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</si>
  <si>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</si>
  <si>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</si>
  <si>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</si>
  <si>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</si>
  <si>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</si>
  <si>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</si>
  <si>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</si>
  <si>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</si>
  <si>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</si>
  <si>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</si>
  <si>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</si>
  <si>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</si>
  <si>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</si>
  <si>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</si>
  <si>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</si>
  <si>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</si>
  <si>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</si>
  <si>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</si>
  <si>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</si>
  <si>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</si>
  <si>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</si>
  <si>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</si>
  <si>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</si>
  <si>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</si>
  <si>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</si>
  <si>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</si>
  <si>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</si>
  <si>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</si>
  <si>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</si>
  <si>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</si>
  <si>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</si>
  <si>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</si>
  <si>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</si>
  <si>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</si>
  <si>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</si>
  <si>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</si>
  <si>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</si>
  <si>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</si>
  <si>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</si>
  <si>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</si>
  <si>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</si>
  <si>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</si>
  <si>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</si>
  <si>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</si>
  <si>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</si>
  <si>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</si>
  <si>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</si>
  <si>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</si>
  <si>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</si>
  <si>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</si>
  <si>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</si>
  <si>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</si>
  <si>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</si>
  <si>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</si>
  <si>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</si>
  <si>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</si>
  <si>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</si>
  <si>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</si>
  <si>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</si>
  <si>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</si>
  <si>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</si>
  <si>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</si>
  <si>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</si>
  <si>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</si>
  <si>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</si>
  <si>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</si>
  <si>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</si>
  <si>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</si>
  <si>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</si>
  <si>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</si>
  <si>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</si>
  <si>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</si>
  <si>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</si>
  <si>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</si>
  <si>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</si>
  <si>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</si>
  <si>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</si>
  <si>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</si>
  <si>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</si>
  <si>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</si>
  <si>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</si>
  <si>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</si>
  <si>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</si>
  <si>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</si>
  <si>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</si>
  <si>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</si>
  <si>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</si>
  <si>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</si>
  <si>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</si>
  <si>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</si>
  <si>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</si>
  <si>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</si>
  <si>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</si>
  <si>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</si>
  <si>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</si>
  <si>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</si>
  <si>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</si>
  <si>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</si>
  <si>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</si>
  <si>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</si>
  <si>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</si>
  <si>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</si>
  <si>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</si>
  <si>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</si>
  <si>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</si>
  <si>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</si>
  <si>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</si>
  <si>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</si>
  <si>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</si>
  <si>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</si>
  <si>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</si>
  <si>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</si>
  <si>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</si>
  <si>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</si>
  <si>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</si>
  <si>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</si>
  <si>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</si>
  <si>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</si>
  <si>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</si>
  <si>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</si>
  <si>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</si>
  <si>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</si>
  <si>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</si>
  <si>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</si>
  <si>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</si>
  <si>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</si>
  <si>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</si>
  <si>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</si>
  <si>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</si>
  <si>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</si>
  <si>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</si>
  <si>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</si>
  <si>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</si>
  <si>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</si>
  <si>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</si>
  <si>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</si>
  <si>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</si>
  <si>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</si>
  <si>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</si>
  <si>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</si>
  <si>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</si>
  <si>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</si>
  <si>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</si>
  <si>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</si>
  <si>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</si>
  <si>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</si>
  <si>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</si>
  <si>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</si>
  <si>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</si>
  <si>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</si>
  <si>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</si>
  <si>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</si>
  <si>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</si>
  <si>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</si>
  <si>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</si>
  <si>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</si>
  <si>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</si>
  <si>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</si>
  <si>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</si>
  <si>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</si>
  <si>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</si>
  <si>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</si>
  <si>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</si>
  <si>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</si>
  <si>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</si>
  <si>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</si>
  <si>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</si>
  <si>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</si>
  <si>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</si>
  <si>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</si>
  <si>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</si>
  <si>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</si>
  <si>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</si>
  <si>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</si>
  <si>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</si>
  <si>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</si>
  <si>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</si>
  <si>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</si>
  <si>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</si>
  <si>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</si>
  <si>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</si>
  <si>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</si>
  <si>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</si>
  <si>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</si>
  <si>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</si>
  <si>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</si>
  <si>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</si>
  <si>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</si>
  <si>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</si>
  <si>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</si>
  <si>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</si>
  <si>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</si>
  <si>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</si>
  <si>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</si>
  <si>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</si>
  <si>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</si>
  <si>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</si>
  <si>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</si>
  <si>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</si>
  <si>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</si>
  <si>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</si>
  <si>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</si>
  <si>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</si>
  <si>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</si>
  <si>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</si>
  <si>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</si>
  <si>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</si>
  <si>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</si>
  <si>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</si>
  <si>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</si>
  <si>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</si>
  <si>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</si>
  <si>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</si>
  <si>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</si>
  <si>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</si>
  <si>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</si>
  <si>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</si>
  <si>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</si>
  <si>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</si>
  <si>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</si>
  <si>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</si>
  <si>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</si>
  <si>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</si>
  <si>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</si>
  <si>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</si>
  <si>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</si>
  <si>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</si>
  <si>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</si>
  <si>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</si>
  <si>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</si>
  <si>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</si>
  <si>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</si>
  <si>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</si>
  <si>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</si>
  <si>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</si>
  <si>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</si>
  <si>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</si>
  <si>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</si>
  <si>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</si>
  <si>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</si>
  <si>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</si>
  <si>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</si>
  <si>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</si>
  <si>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</si>
  <si>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</si>
  <si>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</si>
  <si>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</si>
  <si>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</si>
  <si>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</si>
  <si>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</si>
  <si>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</si>
  <si>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</si>
  <si>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</si>
  <si>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</si>
  <si>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</si>
  <si>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</si>
  <si>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</si>
  <si>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</si>
  <si>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</si>
  <si>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</si>
  <si>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</si>
  <si>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</si>
  <si>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</si>
  <si>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</si>
  <si>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</si>
  <si>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</si>
  <si>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</si>
  <si>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</si>
  <si>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</si>
  <si>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</si>
  <si>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</si>
  <si>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</si>
  <si>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</si>
  <si>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</si>
  <si>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</si>
  <si>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</si>
  <si>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</si>
  <si>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</si>
  <si>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</si>
  <si>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</si>
  <si>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</si>
  <si>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</si>
  <si>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</si>
  <si>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</si>
  <si>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</si>
  <si>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</si>
  <si>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</si>
  <si>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</si>
  <si>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</si>
  <si>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</si>
  <si>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</si>
  <si>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</si>
  <si>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</si>
  <si>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</si>
  <si>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</si>
  <si>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</si>
  <si>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</si>
  <si>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</si>
  <si>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</si>
  <si>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</si>
  <si>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</si>
  <si>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</si>
  <si>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</si>
  <si>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</si>
  <si>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</si>
  <si>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</si>
  <si>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</si>
  <si>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</si>
  <si>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</si>
  <si>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</si>
  <si>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</si>
  <si>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</si>
  <si>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</si>
  <si>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</si>
  <si>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</si>
  <si>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</si>
  <si>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</si>
  <si>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</si>
  <si>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</si>
  <si>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</si>
  <si>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</si>
  <si>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</si>
  <si>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</si>
  <si>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</si>
  <si>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</si>
  <si>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</si>
  <si>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</si>
  <si>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</si>
  <si>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</si>
  <si>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</si>
  <si>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</si>
  <si>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</si>
  <si>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</si>
  <si>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</si>
  <si>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</si>
  <si>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</si>
  <si>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</si>
  <si>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</si>
  <si>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</si>
  <si>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</si>
  <si>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</si>
  <si>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</si>
  <si>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</si>
  <si>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</si>
  <si>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</si>
  <si>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</si>
  <si>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</si>
  <si>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</si>
  <si>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</si>
  <si>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</si>
  <si>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</si>
  <si>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</si>
  <si>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</si>
  <si>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</si>
  <si>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</si>
  <si>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</si>
  <si>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</si>
  <si>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</si>
  <si>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</si>
  <si>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</si>
  <si>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</si>
  <si>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</si>
  <si>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</si>
  <si>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</si>
  <si>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</si>
  <si>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</si>
  <si>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</si>
  <si>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</si>
  <si>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</si>
  <si>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</si>
  <si>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</si>
  <si>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</si>
  <si>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</si>
  <si>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</si>
  <si>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</si>
  <si>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</si>
  <si>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</si>
  <si>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</si>
  <si>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</si>
  <si>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</si>
  <si>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</si>
  <si>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</si>
  <si>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</si>
  <si>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</si>
  <si>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</si>
  <si>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</si>
  <si>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</si>
  <si>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</si>
  <si>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</si>
  <si>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</si>
  <si>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</si>
  <si>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</si>
  <si>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</si>
  <si>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</si>
  <si>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</si>
  <si>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</si>
  <si>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</si>
  <si>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</si>
  <si>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</si>
  <si>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</si>
  <si>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</si>
  <si>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</si>
  <si>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</si>
  <si>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</si>
  <si>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</si>
  <si>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</si>
  <si>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</si>
  <si>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</si>
  <si>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</si>
  <si>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</si>
  <si>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</si>
  <si>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</si>
  <si>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</si>
  <si>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</si>
  <si>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</si>
  <si>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</si>
  <si>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</si>
  <si>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</si>
  <si>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</si>
  <si>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</si>
  <si>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</si>
  <si>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</si>
  <si>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</si>
  <si>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</si>
  <si>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</si>
  <si>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</si>
  <si>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</si>
  <si>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</si>
  <si>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</si>
  <si>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</si>
  <si>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</si>
  <si>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</si>
  <si>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</si>
  <si>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</si>
  <si>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</si>
  <si>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</si>
  <si>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</si>
  <si>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</si>
  <si>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</si>
  <si>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</si>
  <si>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</si>
  <si>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</si>
  <si>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</si>
  <si>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</si>
  <si>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</si>
  <si>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</si>
  <si>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</si>
  <si>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</si>
  <si>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</si>
  <si>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</si>
  <si>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</si>
  <si>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</si>
  <si>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</si>
  <si>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</si>
  <si>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</si>
  <si>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</si>
  <si>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</si>
  <si>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</si>
  <si>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</si>
  <si>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</si>
  <si>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</si>
  <si>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</si>
  <si>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</si>
  <si>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</si>
  <si>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</si>
  <si>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</si>
  <si>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</si>
  <si>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</si>
  <si>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</si>
  <si>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</si>
  <si>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</si>
  <si>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</si>
  <si>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</si>
  <si>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</si>
  <si>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</si>
  <si>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</si>
  <si>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</si>
  <si>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</si>
  <si>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</si>
  <si>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</si>
  <si>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</si>
  <si>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</si>
  <si>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</si>
  <si>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</si>
  <si>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</si>
  <si>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</si>
  <si>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</si>
  <si>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</si>
  <si>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</si>
  <si>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</si>
  <si>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</si>
  <si>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</si>
  <si>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</si>
  <si>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</si>
  <si>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</si>
  <si>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</si>
  <si>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</si>
  <si>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</si>
  <si>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</si>
  <si>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</si>
  <si>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</si>
  <si>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</si>
  <si>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</si>
  <si>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</si>
  <si>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</si>
  <si>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</si>
  <si>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</si>
  <si>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</si>
  <si>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</si>
  <si>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</si>
  <si>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</si>
  <si>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</si>
  <si>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</si>
  <si>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</si>
  <si>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</si>
  <si>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</si>
  <si>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</si>
  <si>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</si>
  <si>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</si>
  <si>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</si>
  <si>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</si>
  <si>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</si>
  <si>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</si>
  <si>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</si>
  <si>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</si>
  <si>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</si>
  <si>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</si>
  <si>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</si>
  <si>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</si>
  <si>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</si>
  <si>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</si>
  <si>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</si>
  <si>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</si>
  <si>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</si>
  <si>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</si>
  <si>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</si>
  <si>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</si>
  <si>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</si>
  <si>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</si>
  <si>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</si>
  <si>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</si>
  <si>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</si>
  <si>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</si>
  <si>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</si>
  <si>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</si>
  <si>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</si>
  <si>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</si>
  <si>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</si>
  <si>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</si>
  <si>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</si>
  <si>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</si>
  <si>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</si>
  <si>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</si>
  <si>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</si>
  <si>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</si>
  <si>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</si>
  <si>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</si>
  <si>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</si>
  <si>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</si>
  <si>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</si>
  <si>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</si>
  <si>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</si>
  <si>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</si>
  <si>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</si>
  <si>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</si>
  <si>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</si>
  <si>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</si>
  <si>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</si>
  <si>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</si>
  <si>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</si>
  <si>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</si>
  <si>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</si>
  <si>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</si>
  <si>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</si>
  <si>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</si>
  <si>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</si>
  <si>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</si>
  <si>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</si>
  <si>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</si>
  <si>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</si>
  <si>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</si>
  <si>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</si>
  <si>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</si>
  <si>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</si>
  <si>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</si>
  <si>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</si>
  <si>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</si>
  <si>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</si>
  <si>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</si>
  <si>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</si>
  <si>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</si>
  <si>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</si>
  <si>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</si>
  <si>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</si>
  <si>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</si>
  <si>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</si>
  <si>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</si>
  <si>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</si>
  <si>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</si>
  <si>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</si>
  <si>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</si>
  <si>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</si>
  <si>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</si>
  <si>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</si>
  <si>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</si>
  <si>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</si>
  <si>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</si>
  <si>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</si>
  <si>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</si>
  <si>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</si>
  <si>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</si>
  <si>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</si>
  <si>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</si>
  <si>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</si>
  <si>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</si>
  <si>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</si>
  <si>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</si>
  <si>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</si>
  <si>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</si>
  <si>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</si>
  <si>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</si>
  <si>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</si>
  <si>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</si>
  <si>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</si>
  <si>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</si>
  <si>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</si>
  <si>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</si>
  <si>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</si>
  <si>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</si>
  <si>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</si>
  <si>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</si>
  <si>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</si>
  <si>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</si>
  <si>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</si>
  <si>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</si>
  <si>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</si>
  <si>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</si>
  <si>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</si>
  <si>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</si>
  <si>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</si>
  <si>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</si>
  <si>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</si>
  <si>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</si>
  <si>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</si>
  <si>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</si>
  <si>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</si>
  <si>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</si>
  <si>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</si>
  <si>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</si>
  <si>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</si>
  <si>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</si>
  <si>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</si>
  <si>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</si>
  <si>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</si>
  <si>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</si>
  <si>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</si>
  <si>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</si>
  <si>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</si>
  <si>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</si>
  <si>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</si>
  <si>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</si>
  <si>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</si>
  <si>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</si>
  <si>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</si>
  <si>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</si>
  <si>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</si>
  <si>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</si>
  <si>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</si>
  <si>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</si>
  <si>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</si>
  <si>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</si>
  <si>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</si>
  <si>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</si>
  <si>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</si>
  <si>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</si>
  <si>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</si>
  <si>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</si>
  <si>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</si>
  <si>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</si>
  <si>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</si>
  <si>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</si>
  <si>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</si>
  <si>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</si>
  <si>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</si>
  <si>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</si>
  <si>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</si>
  <si>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</si>
  <si>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</si>
  <si>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</si>
  <si>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</si>
  <si>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</si>
  <si>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</si>
  <si>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</si>
  <si>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</si>
  <si>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</si>
  <si>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</si>
  <si>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</si>
  <si>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</si>
  <si>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</si>
  <si>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</si>
  <si>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</si>
  <si>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</si>
  <si>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</si>
  <si>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</si>
  <si>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</si>
  <si>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</si>
  <si>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</si>
  <si>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</si>
  <si>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</si>
  <si>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</si>
  <si>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</si>
  <si>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</si>
  <si>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</si>
  <si>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</si>
  <si>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</si>
  <si>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</si>
  <si>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</si>
  <si>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</si>
  <si>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</si>
  <si>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</si>
  <si>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</si>
  <si>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</si>
  <si>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</si>
  <si>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</si>
  <si>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</si>
  <si>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</si>
  <si>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</si>
  <si>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</si>
  <si>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</si>
  <si>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</si>
  <si>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</si>
  <si>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</si>
  <si>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</si>
  <si>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</si>
  <si>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</si>
  <si>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</si>
  <si>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</si>
  <si>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</si>
  <si>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</si>
  <si>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</si>
  <si>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</si>
  <si>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</si>
  <si>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</si>
  <si>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</si>
  <si>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</si>
  <si>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</si>
  <si>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</si>
  <si>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</si>
  <si>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</si>
  <si>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</si>
  <si>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</si>
  <si>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</si>
  <si>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</si>
  <si>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</si>
  <si>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</si>
  <si>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</si>
  <si>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</si>
  <si>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</si>
  <si>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</si>
  <si>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</si>
  <si>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</si>
  <si>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</si>
  <si>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</si>
  <si>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</si>
  <si>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</si>
  <si>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</si>
  <si>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</si>
  <si>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</si>
  <si>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</si>
  <si>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</si>
  <si>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</si>
  <si>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</si>
  <si>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</si>
  <si>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</si>
  <si>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</si>
  <si>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</si>
  <si>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</si>
  <si>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</si>
  <si>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</si>
  <si>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</si>
  <si>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</si>
  <si>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</si>
  <si>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</si>
  <si>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</si>
  <si>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</si>
  <si>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</si>
  <si>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</si>
  <si>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</si>
  <si>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</si>
  <si>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</si>
  <si>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</si>
  <si>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</si>
  <si>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</si>
  <si>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</si>
  <si>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</si>
  <si>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</si>
  <si>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</si>
  <si>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</si>
  <si>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</si>
  <si>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</si>
  <si>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</si>
  <si>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</si>
  <si>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</si>
  <si>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</si>
  <si>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</si>
  <si>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</si>
  <si>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</si>
  <si>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</si>
  <si>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</si>
  <si>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</si>
  <si>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</si>
  <si>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</si>
  <si>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</si>
  <si>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</si>
  <si>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</si>
  <si>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</si>
  <si>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</si>
  <si>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</si>
  <si>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</si>
  <si>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</si>
  <si>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</si>
  <si>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</si>
  <si>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</si>
  <si>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</si>
  <si>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</si>
  <si>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</si>
  <si>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</si>
  <si>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</si>
  <si>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</si>
  <si>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</si>
  <si>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</si>
  <si>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</si>
  <si>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</si>
  <si>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</si>
  <si>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</si>
  <si>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</si>
  <si>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</si>
  <si>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</si>
  <si>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</si>
  <si>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</si>
  <si>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</si>
  <si>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</si>
  <si>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</si>
  <si>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</si>
  <si>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</si>
  <si>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</si>
  <si>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</si>
  <si>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</si>
  <si>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</si>
  <si>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</si>
  <si>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</si>
  <si>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</si>
  <si>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</si>
  <si>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</si>
  <si>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</si>
  <si>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</si>
  <si>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</si>
  <si>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</si>
  <si>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</si>
  <si>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</si>
  <si>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</si>
  <si>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</si>
  <si>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</si>
  <si>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</si>
  <si>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</si>
  <si>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</si>
  <si>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</si>
  <si>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</si>
  <si>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</si>
  <si>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</si>
  <si>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</si>
  <si>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</si>
  <si>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</si>
  <si>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</si>
  <si>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</si>
  <si>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</si>
  <si>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</si>
  <si>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</si>
  <si>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</si>
  <si>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</si>
  <si>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</si>
  <si>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</si>
  <si>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</si>
  <si>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</si>
  <si>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</si>
  <si>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</si>
  <si>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</si>
  <si>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</si>
  <si>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</si>
  <si>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</si>
  <si>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</si>
  <si>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</si>
  <si>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</si>
  <si>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</si>
  <si>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</si>
  <si>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</si>
  <si>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</si>
  <si>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</si>
  <si>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</si>
  <si>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</si>
  <si>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</si>
  <si>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</si>
  <si>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</si>
  <si>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</si>
  <si>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</si>
  <si>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</si>
  <si>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</si>
  <si>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</si>
  <si>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</si>
  <si>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</si>
  <si>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</si>
  <si>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</si>
  <si>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</si>
  <si>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</si>
  <si>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</si>
  <si>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</si>
  <si>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</si>
  <si>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</si>
  <si>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</si>
  <si>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</si>
  <si>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</si>
  <si>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</si>
  <si>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</si>
  <si>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</si>
  <si>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</si>
  <si>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</si>
  <si>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</si>
  <si>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</si>
  <si>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</si>
  <si>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</si>
  <si>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</si>
  <si>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</si>
  <si>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</si>
  <si>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</si>
  <si>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</si>
  <si>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</si>
  <si>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</si>
  <si>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</si>
  <si>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</si>
  <si>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</si>
  <si>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</si>
  <si>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</si>
  <si>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</si>
  <si>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</si>
  <si>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</si>
  <si>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</si>
  <si>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</si>
  <si>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</si>
  <si>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</si>
  <si>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</si>
  <si>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</si>
  <si>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</si>
  <si>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</si>
  <si>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</si>
  <si>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</si>
  <si>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</si>
  <si>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</si>
  <si>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</si>
  <si>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</si>
  <si>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</si>
  <si>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</si>
  <si>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</si>
  <si>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</si>
  <si>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</si>
  <si>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</si>
  <si>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</si>
  <si>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</si>
  <si>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</si>
  <si>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</si>
  <si>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</si>
  <si>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</si>
  <si>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</si>
  <si>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</si>
  <si>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</si>
  <si>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</si>
  <si>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</si>
  <si>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</si>
  <si>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</si>
  <si>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</si>
  <si>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</si>
  <si>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</si>
  <si>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</si>
  <si>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</si>
  <si>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</si>
  <si>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</si>
  <si>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</si>
  <si>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</si>
  <si>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</si>
  <si>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</si>
  <si>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</si>
  <si>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</si>
  <si>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</si>
  <si>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</si>
  <si>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</si>
  <si>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</si>
  <si>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</si>
  <si>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</si>
  <si>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</si>
  <si>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</si>
  <si>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</si>
  <si>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</si>
  <si>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</si>
  <si>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</si>
  <si>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</si>
  <si>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</si>
  <si>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</si>
  <si>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</si>
  <si>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</si>
  <si>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</si>
  <si>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</si>
  <si>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</si>
  <si>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</si>
  <si>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</si>
  <si>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</si>
  <si>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</si>
  <si>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</si>
  <si>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</si>
  <si>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</si>
  <si>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</si>
  <si>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</si>
  <si>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</si>
  <si>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</si>
  <si>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</si>
  <si>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</si>
  <si>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</si>
  <si>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</si>
  <si>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</si>
  <si>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</si>
  <si>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</si>
  <si>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</si>
  <si>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</si>
  <si>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</si>
  <si>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</si>
  <si>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</si>
  <si>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</si>
  <si>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</si>
  <si>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</si>
  <si>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</si>
  <si>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</si>
  <si>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</si>
  <si>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</si>
  <si>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</si>
  <si>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</si>
  <si>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</si>
  <si>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</si>
  <si>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</si>
  <si>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</si>
  <si>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</si>
  <si>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</si>
  <si>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</si>
  <si>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</si>
  <si>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</si>
  <si>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</si>
  <si>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</si>
  <si>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</si>
  <si>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</si>
  <si>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</si>
  <si>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</si>
  <si>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</si>
  <si>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</si>
  <si>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</si>
  <si>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</si>
  <si>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</si>
  <si>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</si>
  <si>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</si>
  <si>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</si>
  <si>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</si>
  <si>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</si>
  <si>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</si>
  <si>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</si>
  <si>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</si>
  <si>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</si>
  <si>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</si>
  <si>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</si>
  <si>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</si>
  <si>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</si>
  <si>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</si>
  <si>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</si>
  <si>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</si>
  <si>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</si>
  <si>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</si>
  <si>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</si>
  <si>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</si>
  <si>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</si>
  <si>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</si>
  <si>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</si>
  <si>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</si>
  <si>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</si>
  <si>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</si>
  <si>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</si>
  <si>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</si>
  <si>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</si>
  <si>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</si>
  <si>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</si>
  <si>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</si>
  <si>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</si>
  <si>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</si>
  <si>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</si>
  <si>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</si>
  <si>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</si>
  <si>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</si>
  <si>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</si>
  <si>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</si>
  <si>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</si>
  <si>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</si>
  <si>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</si>
  <si>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</si>
  <si>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</si>
  <si>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</si>
  <si>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</si>
  <si>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</si>
  <si>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</si>
  <si>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</si>
  <si>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</si>
  <si>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</si>
  <si>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</si>
  <si>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</si>
  <si>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</si>
  <si>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</si>
  <si>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</si>
  <si>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</si>
  <si>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</si>
  <si>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</si>
  <si>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</si>
  <si>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</si>
  <si>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</si>
  <si>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</si>
  <si>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</si>
  <si>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</si>
  <si>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</si>
  <si>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</si>
  <si>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</si>
  <si>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</si>
  <si>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</si>
  <si>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</si>
  <si>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</si>
  <si>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</si>
  <si>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</si>
  <si>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</si>
  <si>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</si>
  <si>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</si>
  <si>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</si>
  <si>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</si>
  <si>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</si>
  <si>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</si>
  <si>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</si>
  <si>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</si>
  <si>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</si>
  <si>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</si>
  <si>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</si>
  <si>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</si>
  <si>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</si>
  <si>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</si>
  <si>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</si>
  <si>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</si>
  <si>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</si>
  <si>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</si>
  <si>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</si>
  <si>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</si>
  <si>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</si>
  <si>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</si>
  <si>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</si>
  <si>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</si>
  <si>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</si>
  <si>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</si>
  <si>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</si>
  <si>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</si>
  <si>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</si>
  <si>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</si>
  <si>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</si>
  <si>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</si>
  <si>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</si>
  <si>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</si>
  <si>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</si>
  <si>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</si>
  <si>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</si>
  <si>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</si>
  <si>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</si>
  <si>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</si>
  <si>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</si>
  <si>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</si>
  <si>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</si>
  <si>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</si>
  <si>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</si>
  <si>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</si>
  <si>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</si>
  <si>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</si>
  <si>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</si>
  <si>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</si>
  <si>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</si>
  <si>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</si>
  <si>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</si>
  <si>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</si>
  <si>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</si>
  <si>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</si>
  <si>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</si>
  <si>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</si>
  <si>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</si>
  <si>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</si>
  <si>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</si>
  <si>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</si>
  <si>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</si>
  <si>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</si>
  <si>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</si>
  <si>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</si>
  <si>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</si>
  <si>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</si>
  <si>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</si>
  <si>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</si>
  <si>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</si>
  <si>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</si>
  <si>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</si>
  <si>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</si>
  <si>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</si>
  <si>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</si>
  <si>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</si>
  <si>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</si>
  <si>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</si>
  <si>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</si>
  <si>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</si>
  <si>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</si>
  <si>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</si>
  <si>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</si>
  <si>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</si>
  <si>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</si>
  <si>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</si>
  <si>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</si>
  <si>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</si>
  <si>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</si>
  <si>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</si>
  <si>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</si>
  <si>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</si>
  <si>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</si>
  <si>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</si>
  <si>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</si>
  <si>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</si>
  <si>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</si>
  <si>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</si>
  <si>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</si>
  <si>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</si>
  <si>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</si>
  <si>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</si>
  <si>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</si>
  <si>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</si>
  <si>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</si>
  <si>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</si>
  <si>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</si>
  <si>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</si>
  <si>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</si>
  <si>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</si>
  <si>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</si>
  <si>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</si>
  <si>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</si>
  <si>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</si>
  <si>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</si>
  <si>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</si>
  <si>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</si>
  <si>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</si>
  <si>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</si>
  <si>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</si>
  <si>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</si>
  <si>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</si>
  <si>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</si>
  <si>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</si>
  <si>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</si>
  <si>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</si>
  <si>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</si>
  <si>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</si>
  <si>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</si>
  <si>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</si>
  <si>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</si>
  <si>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</si>
  <si>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</si>
  <si>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</si>
  <si>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</si>
  <si>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</si>
  <si>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</si>
  <si>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</si>
  <si>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</si>
  <si>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</si>
  <si>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</si>
  <si>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</si>
  <si>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</si>
  <si>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</si>
  <si>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</si>
  <si>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</si>
  <si>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</si>
  <si>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</si>
  <si>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</si>
  <si>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</si>
  <si>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</si>
  <si>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</si>
  <si>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</si>
  <si>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</si>
  <si>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</si>
  <si>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</si>
  <si>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</si>
  <si>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</si>
  <si>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</si>
  <si>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</si>
  <si>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</si>
  <si>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</si>
  <si>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</si>
  <si>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</si>
  <si>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</si>
  <si>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</si>
  <si>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</si>
  <si>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</si>
  <si>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</si>
  <si>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</si>
  <si>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</si>
  <si>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</si>
  <si>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</si>
  <si>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</si>
  <si>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</si>
  <si>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</si>
  <si>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</si>
  <si>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</si>
  <si>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</si>
  <si>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</si>
  <si>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</si>
  <si>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</si>
  <si>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</si>
  <si>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</si>
  <si>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</si>
  <si>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</si>
  <si>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</si>
  <si>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</si>
  <si>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</si>
  <si>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</si>
  <si>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</si>
  <si>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</si>
  <si>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</si>
  <si>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</si>
  <si>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</si>
  <si>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</si>
  <si>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</si>
  <si>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</si>
  <si>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</si>
  <si>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</si>
  <si>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</si>
  <si>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</si>
  <si>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</si>
  <si>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</si>
  <si>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</si>
  <si>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</si>
  <si>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</si>
  <si>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</si>
  <si>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</si>
  <si>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</si>
  <si>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</si>
  <si>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</si>
  <si>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</si>
  <si>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</si>
  <si>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</si>
  <si>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</si>
  <si>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</si>
  <si>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</si>
  <si>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</si>
  <si>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</si>
  <si>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</si>
  <si>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</si>
  <si>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</si>
  <si>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</si>
  <si>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</si>
  <si>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</si>
  <si>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</si>
  <si>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</si>
  <si>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</si>
  <si>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</si>
  <si>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</si>
  <si>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</si>
  <si>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</si>
  <si>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</si>
  <si>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</si>
  <si>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</si>
  <si>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</si>
  <si>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</si>
  <si>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</si>
  <si>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</si>
  <si>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</si>
  <si>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</si>
  <si>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</si>
  <si>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</si>
  <si>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</si>
  <si>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</si>
  <si>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</si>
  <si>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</si>
  <si>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</si>
  <si>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</si>
  <si>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</si>
  <si>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</si>
  <si>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</si>
  <si>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</si>
  <si>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</si>
  <si>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</si>
  <si>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</si>
  <si>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</si>
  <si>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</si>
  <si>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</si>
  <si>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</si>
  <si>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</si>
  <si>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</si>
  <si>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</si>
  <si>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</si>
  <si>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</si>
  <si>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</si>
  <si>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</si>
  <si>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</si>
  <si>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</si>
  <si>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</si>
  <si>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</si>
  <si>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</si>
  <si>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</si>
  <si>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</si>
  <si>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</si>
  <si>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</si>
  <si>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</si>
  <si>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</si>
  <si>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</si>
  <si>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</si>
  <si>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</si>
  <si>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</si>
  <si>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</si>
  <si>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</si>
  <si>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</si>
  <si>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</si>
  <si>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</si>
  <si>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</si>
  <si>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</si>
  <si>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</si>
  <si>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</si>
  <si>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</si>
  <si>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</si>
  <si>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</si>
  <si>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</si>
  <si>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</si>
  <si>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</si>
  <si>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</si>
  <si>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</si>
  <si>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</si>
  <si>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</si>
  <si>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</si>
  <si>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</si>
  <si>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</si>
  <si>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</si>
  <si>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</si>
  <si>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</si>
  <si>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</si>
  <si>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</si>
  <si>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</si>
  <si>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</si>
  <si>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</si>
  <si>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</si>
  <si>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</si>
  <si>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</si>
  <si>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</si>
  <si>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</si>
  <si>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</si>
  <si>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</si>
  <si>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</si>
  <si>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</si>
  <si>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</si>
  <si>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</si>
  <si>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</si>
  <si>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</si>
  <si>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</si>
  <si>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</si>
  <si>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</si>
  <si>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</si>
  <si>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</si>
  <si>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</si>
  <si>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</si>
  <si>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</si>
  <si>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</si>
  <si>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</si>
  <si>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</si>
  <si>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</si>
  <si>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</si>
  <si>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</si>
  <si>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</si>
  <si>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</si>
  <si>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</si>
  <si>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</si>
  <si>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</si>
  <si>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</si>
  <si>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</si>
  <si>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</si>
  <si>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</si>
  <si>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</si>
  <si>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</si>
  <si>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</si>
  <si>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</si>
  <si>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</si>
  <si>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</si>
  <si>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</si>
  <si>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</si>
  <si>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</si>
  <si>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</si>
  <si>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</si>
  <si>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</si>
  <si>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</si>
  <si>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</si>
  <si>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</si>
  <si>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</si>
  <si>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</si>
  <si>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</si>
  <si>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</si>
  <si>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</si>
  <si>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</si>
  <si>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</si>
  <si>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</si>
  <si>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</si>
  <si>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</si>
  <si>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</si>
  <si>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</si>
  <si>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</si>
  <si>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</si>
  <si>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</si>
  <si>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</si>
  <si>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</si>
  <si>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</si>
  <si>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</si>
  <si>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</si>
  <si>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</si>
  <si>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</si>
  <si>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</si>
  <si>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</si>
  <si>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</si>
  <si>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</si>
  <si>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</si>
  <si>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</si>
  <si>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</si>
  <si>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</si>
  <si>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</si>
  <si>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</si>
  <si>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</si>
  <si>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</si>
  <si>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</si>
  <si>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</si>
  <si>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</si>
  <si>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</si>
  <si>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</si>
  <si>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</si>
  <si>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</si>
  <si>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</si>
  <si>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</si>
  <si>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</si>
  <si>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</si>
  <si>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</si>
  <si>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</si>
  <si>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</si>
  <si>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</si>
  <si>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</si>
  <si>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</si>
  <si>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</si>
  <si>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</si>
  <si>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</si>
  <si>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</si>
  <si>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</si>
  <si>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</si>
  <si>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</si>
  <si>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</si>
  <si>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</si>
  <si>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</si>
  <si>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</si>
  <si>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</si>
  <si>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</si>
  <si>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</si>
  <si>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</si>
  <si>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</si>
  <si>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</si>
  <si>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</si>
  <si>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</si>
  <si>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</si>
  <si>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</si>
  <si>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</si>
  <si>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</si>
  <si>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</si>
  <si>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</si>
  <si>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</si>
  <si>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</si>
  <si>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</si>
  <si>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</si>
  <si>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</si>
  <si>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</si>
  <si>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</si>
  <si>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</si>
  <si>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</si>
  <si>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</si>
  <si>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</si>
  <si>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</si>
  <si>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</si>
  <si>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</si>
  <si>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</si>
  <si>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</si>
  <si>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</si>
  <si>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</si>
  <si>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</si>
  <si>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</si>
  <si>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</si>
  <si>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</si>
  <si>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</si>
  <si>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</si>
  <si>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</si>
  <si>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</si>
  <si>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</si>
  <si>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</si>
  <si>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</si>
  <si>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</si>
  <si>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</si>
  <si>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</si>
  <si>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</si>
  <si>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</si>
  <si>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</si>
  <si>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</si>
  <si>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</si>
  <si>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</si>
  <si>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</si>
  <si>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</si>
  <si>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</si>
  <si>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</si>
  <si>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</si>
  <si>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</si>
  <si>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</si>
  <si>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</si>
  <si>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</si>
  <si>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</si>
  <si>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</si>
  <si>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</si>
  <si>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</si>
  <si>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</si>
  <si>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</si>
  <si>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</si>
  <si>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</si>
  <si>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</si>
  <si>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</si>
  <si>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</si>
  <si>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</si>
  <si>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</si>
  <si>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</si>
  <si>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</si>
  <si>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</si>
  <si>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</si>
  <si>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</si>
  <si>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</si>
  <si>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</si>
  <si>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</si>
  <si>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</si>
  <si>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</si>
  <si>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</si>
  <si>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</si>
  <si>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</si>
  <si>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</si>
  <si>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</si>
  <si>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</si>
  <si>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</si>
  <si>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</si>
  <si>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</si>
  <si>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</si>
  <si>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</si>
  <si>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</si>
  <si>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</si>
  <si>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</si>
  <si>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</si>
  <si>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</si>
  <si>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</si>
  <si>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</si>
  <si>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</si>
  <si>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</si>
  <si>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</si>
  <si>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</si>
  <si>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</si>
  <si>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</si>
  <si>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</si>
  <si>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</si>
  <si>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</si>
  <si>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</si>
  <si>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</si>
  <si>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</si>
  <si>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</si>
  <si>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</si>
  <si>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</si>
  <si>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</si>
  <si>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</si>
  <si>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</si>
  <si>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</si>
  <si>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</si>
  <si>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</si>
  <si>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</si>
  <si>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</si>
  <si>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</si>
  <si>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</si>
  <si>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</si>
  <si>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</si>
  <si>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</si>
  <si>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</si>
  <si>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</si>
  <si>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</si>
  <si>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</si>
  <si>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</si>
  <si>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</si>
  <si>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</si>
  <si>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</si>
  <si>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</si>
  <si>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</si>
  <si>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</si>
  <si>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</si>
  <si>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</si>
  <si>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</si>
  <si>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</si>
  <si>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</si>
  <si>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</si>
  <si>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</si>
  <si>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</si>
  <si>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</si>
  <si>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</si>
  <si>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</si>
  <si>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</si>
  <si>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</si>
  <si>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</si>
  <si>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</si>
  <si>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</si>
  <si>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</si>
  <si>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</si>
  <si>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</si>
  <si>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</si>
  <si>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</si>
  <si>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</si>
  <si>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</si>
  <si>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</si>
  <si>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</si>
  <si>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</si>
  <si>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</si>
  <si>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</si>
  <si>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</si>
  <si>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</si>
  <si>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</si>
  <si>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</si>
  <si>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</si>
  <si>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</si>
  <si>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</si>
  <si>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</si>
  <si>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</si>
  <si>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</si>
  <si>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</si>
  <si>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</si>
  <si>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</si>
  <si>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</si>
  <si>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</si>
  <si>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</si>
  <si>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</si>
  <si>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</si>
  <si>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</si>
  <si>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</si>
  <si>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</si>
  <si>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</si>
  <si>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</si>
  <si>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</si>
  <si>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</si>
  <si>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</si>
  <si>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</si>
  <si>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</si>
  <si>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</si>
  <si>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</si>
  <si>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</si>
  <si>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</si>
  <si>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</si>
  <si>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</si>
  <si>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</si>
  <si>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</si>
  <si>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</si>
  <si>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</si>
  <si>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</si>
  <si>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</si>
  <si>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</si>
  <si>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</si>
  <si>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</si>
  <si>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</si>
  <si>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</si>
  <si>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</si>
  <si>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</si>
  <si>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</si>
  <si>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</si>
  <si>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</si>
  <si>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</si>
  <si>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</si>
  <si>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</si>
  <si>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</si>
  <si>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</si>
  <si>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</si>
  <si>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</si>
  <si>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</si>
  <si>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</si>
  <si>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</si>
  <si>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</si>
  <si>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</si>
  <si>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</si>
  <si>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</si>
  <si>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</si>
  <si>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</si>
  <si>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</si>
  <si>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</si>
  <si>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</si>
  <si>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</si>
  <si>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</si>
  <si>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</si>
  <si>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</si>
  <si>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</si>
  <si>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</si>
  <si>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</si>
  <si>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</si>
  <si>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</si>
  <si>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</si>
  <si>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</si>
  <si>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</si>
  <si>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</si>
  <si>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</si>
  <si>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</si>
  <si>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</si>
  <si>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</si>
  <si>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</si>
  <si>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</si>
  <si>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</si>
  <si>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</si>
  <si>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</si>
  <si>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</si>
  <si>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</si>
  <si>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</si>
  <si>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</si>
  <si>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</si>
  <si>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</si>
  <si>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</si>
  <si>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</si>
  <si>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</si>
  <si>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</si>
  <si>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</si>
  <si>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</si>
  <si>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</si>
  <si>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</si>
  <si>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</si>
  <si>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</si>
  <si>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</si>
  <si>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</si>
  <si>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</si>
  <si>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</si>
  <si>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</si>
  <si>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</si>
  <si>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</si>
  <si>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</si>
  <si>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</si>
  <si>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</si>
  <si>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</si>
  <si>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</si>
  <si>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</si>
  <si>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</si>
  <si>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</si>
  <si>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</si>
  <si>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</si>
  <si>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</si>
  <si>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</si>
  <si>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</si>
  <si>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</si>
  <si>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</si>
  <si>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</si>
  <si>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</si>
  <si>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</si>
  <si>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</si>
  <si>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</si>
  <si>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</si>
  <si>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</si>
  <si>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</si>
  <si>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</si>
  <si>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</si>
  <si>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</si>
  <si>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</si>
  <si>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</si>
  <si>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</si>
  <si>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</si>
  <si>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</si>
  <si>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</si>
  <si>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</si>
  <si>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</si>
  <si>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</si>
  <si>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</si>
  <si>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</si>
  <si>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</si>
  <si>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</si>
  <si>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</si>
  <si>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</si>
  <si>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</si>
  <si>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</si>
  <si>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</si>
  <si>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</si>
  <si>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</si>
  <si>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</si>
  <si>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</si>
  <si>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</si>
  <si>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</si>
  <si>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</si>
  <si>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</si>
  <si>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</si>
  <si>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</si>
  <si>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</si>
  <si>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</si>
  <si>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</si>
  <si>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</si>
  <si>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</si>
  <si>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</si>
  <si>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</si>
  <si>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</si>
  <si>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</si>
  <si>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</si>
  <si>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</si>
  <si>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</si>
  <si>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</si>
  <si>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</si>
  <si>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</si>
  <si>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</si>
  <si>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</si>
  <si>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</si>
  <si>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</si>
  <si>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</si>
  <si>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</si>
  <si>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</si>
  <si>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</si>
  <si>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</si>
  <si>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</si>
  <si>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</si>
  <si>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</si>
  <si>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</si>
  <si>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</si>
  <si>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</si>
  <si>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</si>
  <si>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</si>
  <si>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</si>
  <si>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</si>
  <si>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</si>
  <si>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</si>
  <si>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</si>
  <si>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</si>
  <si>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</si>
  <si>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</si>
  <si>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</si>
  <si>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</si>
  <si>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</si>
  <si>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</si>
  <si>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</si>
  <si>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</si>
  <si>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</si>
  <si>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</si>
  <si>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</si>
  <si>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</si>
  <si>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</si>
  <si>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</si>
  <si>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</si>
  <si>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</si>
  <si>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</si>
  <si>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</si>
  <si>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</si>
  <si>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</si>
  <si>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</si>
  <si>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</si>
  <si>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</si>
  <si>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</si>
  <si>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</si>
  <si>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</si>
  <si>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</si>
  <si>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</si>
  <si>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</si>
  <si>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</si>
  <si>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</si>
  <si>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</si>
  <si>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</si>
  <si>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</si>
  <si>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</si>
  <si>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</si>
  <si>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</si>
  <si>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</si>
  <si>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</si>
  <si>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</si>
  <si>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</si>
  <si>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</si>
  <si>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</si>
  <si>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</si>
  <si>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</si>
  <si>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</si>
  <si>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</si>
  <si>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</si>
  <si>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</si>
  <si>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</si>
  <si>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</si>
  <si>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</si>
  <si>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</si>
  <si>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</si>
  <si>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</si>
  <si>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</si>
  <si>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</si>
  <si>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</si>
  <si>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</si>
  <si>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</si>
  <si>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</si>
  <si>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</si>
  <si>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</si>
  <si>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</si>
  <si>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</si>
  <si>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</si>
  <si>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</si>
  <si>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</si>
  <si>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</si>
  <si>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</si>
  <si>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</si>
  <si>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</si>
  <si>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</si>
  <si>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</si>
  <si>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</si>
  <si>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</si>
  <si>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</si>
  <si>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</si>
  <si>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</si>
  <si>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</si>
  <si>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</si>
  <si>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</si>
  <si>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</si>
  <si>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</si>
  <si>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</si>
  <si>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</si>
  <si>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</si>
  <si>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</si>
  <si>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</si>
  <si>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</si>
  <si>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</si>
  <si>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</si>
  <si>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</si>
  <si>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</si>
  <si>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</si>
  <si>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</si>
  <si>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</si>
  <si>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</si>
  <si>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</si>
  <si>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</si>
  <si>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</si>
  <si>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</si>
  <si>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</si>
  <si>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</si>
  <si>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</si>
  <si>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</si>
  <si>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</si>
  <si>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</si>
  <si>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</si>
  <si>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</si>
  <si>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</si>
  <si>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</si>
  <si>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</si>
  <si>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</si>
  <si>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</si>
  <si>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</si>
  <si>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</si>
  <si>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</si>
  <si>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</si>
  <si>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</si>
  <si>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</si>
  <si>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</si>
  <si>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</si>
  <si>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</si>
  <si>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</si>
  <si>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</si>
  <si>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</si>
  <si>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</si>
  <si>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</si>
  <si>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</si>
  <si>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</si>
  <si>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</si>
  <si>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</si>
  <si>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</si>
  <si>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</si>
  <si>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</si>
  <si>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</si>
  <si>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</si>
  <si>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</si>
  <si>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</si>
  <si>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</si>
  <si>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</si>
  <si>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</si>
  <si>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</si>
  <si>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</si>
  <si>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</si>
  <si>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</si>
  <si>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</si>
  <si>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</si>
  <si>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</si>
  <si>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</si>
  <si>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</si>
  <si>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</si>
  <si>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</si>
  <si>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</si>
  <si>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</si>
  <si>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</si>
  <si>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</si>
  <si>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</si>
  <si>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</si>
  <si>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</si>
  <si>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</si>
  <si>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</si>
  <si>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</si>
  <si>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</si>
  <si>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</si>
  <si>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</si>
  <si>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</si>
  <si>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</si>
  <si>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</si>
  <si>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</si>
  <si>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</si>
  <si>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</si>
  <si>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</si>
  <si>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</si>
  <si>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</si>
  <si>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</si>
  <si>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</si>
  <si>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</si>
  <si>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</si>
  <si>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</si>
  <si>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</si>
  <si>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</si>
  <si>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</si>
  <si>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</si>
  <si>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</si>
  <si>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</si>
  <si>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</si>
  <si>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</si>
  <si>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</si>
  <si>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</si>
  <si>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</si>
  <si>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</si>
  <si>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</si>
  <si>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</si>
  <si>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</si>
  <si>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</si>
  <si>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</si>
  <si>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</si>
  <si>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</si>
  <si>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</si>
  <si>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</si>
  <si>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</si>
  <si>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</si>
  <si>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</si>
  <si>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</si>
  <si>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</si>
  <si>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</si>
  <si>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</si>
  <si>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</si>
  <si>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</si>
  <si>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</si>
  <si>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</si>
  <si>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</si>
  <si>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</si>
  <si>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</si>
  <si>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</si>
  <si>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</si>
  <si>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</si>
  <si>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</si>
  <si>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</si>
  <si>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</si>
  <si>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</si>
  <si>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</si>
  <si>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</si>
  <si>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</si>
  <si>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</si>
  <si>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</si>
  <si>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</si>
  <si>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</si>
  <si>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</si>
  <si>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</si>
  <si>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</si>
  <si>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</si>
  <si>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</si>
  <si>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</si>
  <si>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</si>
  <si>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</si>
  <si>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</si>
  <si>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</si>
  <si>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</si>
  <si>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</si>
  <si>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</si>
  <si>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</si>
  <si>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</si>
  <si>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</si>
  <si>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</si>
  <si>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</si>
  <si>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</si>
  <si>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</si>
  <si>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</si>
  <si>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</si>
  <si>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</si>
  <si>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</si>
  <si>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</si>
  <si>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</si>
  <si>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</si>
  <si>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</si>
  <si>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</si>
  <si>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</si>
  <si>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</si>
  <si>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</si>
  <si>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</si>
  <si>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</si>
  <si>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</si>
  <si>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</si>
  <si>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</si>
  <si>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</si>
  <si>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</si>
  <si>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</si>
  <si>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</si>
  <si>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</si>
  <si>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</si>
  <si>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</si>
  <si>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</si>
  <si>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</si>
  <si>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</si>
  <si>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</si>
  <si>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</si>
  <si>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</si>
  <si>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</si>
  <si>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</si>
  <si>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</si>
  <si>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</si>
  <si>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</si>
  <si>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</si>
  <si>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</si>
  <si>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</si>
  <si>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</si>
  <si>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</si>
  <si>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</si>
  <si>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</si>
  <si>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</si>
  <si>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</si>
  <si>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</si>
  <si>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</si>
  <si>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</si>
  <si>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</si>
  <si>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</si>
  <si>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</si>
  <si>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</si>
  <si>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</si>
  <si>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</si>
  <si>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</si>
  <si>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</si>
  <si>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</si>
  <si>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</si>
  <si>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</si>
  <si>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</si>
  <si>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</si>
  <si>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</si>
  <si>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</si>
  <si>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</si>
  <si>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</si>
  <si>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</si>
  <si>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</si>
  <si>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</si>
  <si>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</si>
  <si>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</si>
  <si>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</si>
  <si>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</si>
  <si>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</si>
  <si>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</si>
  <si>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</si>
  <si>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</si>
  <si>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</si>
  <si>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</si>
  <si>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</si>
  <si>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</si>
  <si>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</si>
  <si>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</si>
  <si>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</si>
  <si>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</si>
  <si>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</si>
  <si>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</si>
  <si>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</si>
  <si>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</si>
  <si>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</si>
  <si>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</si>
  <si>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</si>
  <si>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</si>
  <si>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</si>
  <si>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</si>
  <si>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</si>
  <si>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</si>
  <si>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</si>
  <si>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</si>
  <si>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</si>
  <si>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</si>
  <si>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</si>
  <si>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</si>
  <si>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</si>
  <si>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</si>
  <si>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</si>
  <si>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</si>
  <si>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</si>
  <si>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</si>
  <si>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</si>
  <si>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</si>
  <si>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</si>
  <si>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</si>
  <si>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</si>
  <si>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</si>
  <si>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</si>
  <si>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</si>
  <si>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</si>
  <si>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</si>
  <si>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</si>
  <si>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</si>
  <si>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</si>
  <si>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</si>
  <si>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</si>
  <si>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</si>
  <si>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</si>
  <si>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</si>
  <si>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</si>
  <si>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</si>
  <si>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</si>
  <si>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</si>
  <si>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</si>
  <si>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</si>
  <si>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</si>
  <si>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</si>
  <si>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</si>
  <si>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</si>
  <si>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</si>
  <si>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</si>
  <si>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</si>
  <si>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</si>
  <si>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</si>
  <si>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</si>
  <si>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</si>
  <si>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</si>
  <si>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</si>
  <si>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</si>
  <si>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</si>
  <si>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</si>
  <si>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</si>
  <si>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</si>
  <si>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</si>
  <si>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</si>
  <si>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</si>
  <si>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</si>
  <si>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</si>
  <si>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</si>
  <si>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</si>
  <si>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</si>
  <si>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</si>
  <si>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</si>
  <si>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</si>
  <si>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</si>
  <si>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</si>
  <si>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</si>
  <si>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</si>
  <si>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</si>
  <si>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</si>
  <si>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</si>
  <si>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</si>
  <si>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</si>
  <si>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</si>
  <si>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</si>
  <si>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</si>
  <si>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</si>
  <si>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</si>
  <si>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</si>
  <si>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</si>
  <si>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</si>
  <si>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</si>
  <si>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</si>
  <si>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</si>
  <si>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</si>
  <si>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</si>
  <si>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</si>
  <si>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</si>
  <si>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</si>
  <si>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</si>
  <si>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</si>
  <si>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</si>
  <si>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</si>
  <si>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</si>
  <si>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</si>
  <si>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</si>
  <si>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</si>
  <si>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</si>
  <si>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</si>
  <si>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</si>
  <si>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</si>
  <si>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</si>
  <si>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</si>
  <si>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</si>
  <si>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</si>
  <si>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</si>
  <si>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</si>
  <si>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</si>
  <si>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</si>
  <si>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</si>
  <si>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</si>
  <si>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</si>
  <si>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</si>
  <si>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</si>
  <si>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</si>
  <si>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</si>
  <si>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</si>
  <si>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</si>
  <si>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</si>
  <si>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</si>
  <si>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</si>
  <si>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</si>
  <si>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</si>
  <si>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</si>
  <si>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</si>
  <si>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</si>
  <si>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</si>
  <si>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</si>
  <si>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</si>
  <si>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</si>
  <si>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</si>
  <si>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</si>
  <si>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</si>
  <si>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</si>
  <si>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</si>
  <si>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</si>
  <si>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</si>
  <si>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</si>
  <si>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</si>
  <si>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</si>
  <si>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</si>
  <si>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</si>
  <si>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</si>
  <si>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</si>
  <si>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</si>
  <si>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</si>
  <si>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</si>
  <si>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</si>
  <si>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</si>
  <si>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</si>
  <si>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</si>
  <si>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</si>
  <si>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</si>
  <si>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</si>
  <si>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</si>
  <si>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</si>
  <si>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</si>
  <si>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</si>
  <si>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</si>
  <si>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</si>
  <si>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</si>
  <si>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</si>
  <si>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</si>
  <si>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</si>
  <si>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</si>
  <si>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</si>
  <si>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</si>
  <si>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</si>
  <si>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</si>
  <si>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</si>
  <si>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</si>
  <si>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</si>
  <si>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</si>
  <si>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</si>
  <si>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</si>
  <si>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</si>
  <si>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</si>
  <si>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</si>
  <si>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</si>
  <si>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</si>
  <si>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</si>
  <si>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</si>
  <si>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</si>
  <si>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</si>
  <si>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</si>
  <si>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</si>
  <si>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</si>
  <si>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</si>
  <si>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</si>
  <si>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</si>
  <si>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</si>
  <si>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</si>
  <si>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</si>
  <si>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</si>
  <si>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</si>
  <si>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</si>
  <si>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</si>
  <si>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</si>
  <si>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</si>
  <si>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</si>
  <si>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</si>
  <si>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</si>
  <si>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</si>
  <si>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</si>
  <si>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</si>
  <si>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</si>
  <si>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</si>
  <si>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</si>
  <si>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</si>
  <si>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</si>
  <si>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</si>
  <si>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</si>
  <si>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</si>
  <si>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</si>
  <si>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</si>
  <si>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</si>
  <si>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</si>
  <si>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</si>
  <si>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</si>
  <si>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</si>
  <si>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</si>
  <si>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</si>
  <si>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</si>
  <si>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</si>
  <si>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</si>
  <si>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</si>
  <si>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</si>
  <si>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</si>
  <si>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</si>
  <si>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</si>
  <si>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</si>
  <si>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</si>
  <si>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</si>
  <si>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</si>
  <si>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</si>
  <si>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</si>
  <si>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</si>
  <si>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</si>
  <si>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</si>
  <si>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</si>
  <si>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</si>
  <si>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</si>
  <si>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</si>
  <si>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</si>
  <si>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</si>
  <si>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</si>
  <si>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</si>
  <si>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</si>
  <si>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</si>
  <si>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</si>
  <si>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</si>
  <si>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</si>
  <si>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</si>
  <si>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</si>
  <si>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</si>
  <si>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</si>
  <si>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</si>
  <si>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</si>
  <si>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</si>
  <si>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</si>
  <si>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</si>
  <si>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</si>
  <si>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</si>
  <si>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</si>
  <si>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</si>
  <si>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</si>
  <si>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</si>
  <si>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</si>
  <si>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</si>
  <si>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</si>
  <si>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</si>
  <si>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</si>
  <si>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</si>
  <si>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</si>
  <si>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</si>
  <si>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</si>
  <si>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</si>
  <si>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</si>
  <si>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</si>
  <si>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</si>
  <si>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</si>
  <si>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</si>
  <si>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</si>
  <si>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</si>
  <si>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</si>
  <si>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</si>
  <si>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</si>
  <si>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</si>
  <si>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</si>
  <si>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</si>
  <si>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</si>
  <si>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</si>
  <si>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</si>
  <si>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</si>
  <si>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</si>
  <si>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</si>
  <si>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</si>
  <si>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</si>
  <si>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</si>
  <si>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</si>
  <si>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</si>
  <si>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</si>
  <si>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</si>
  <si>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</si>
  <si>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</si>
  <si>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</si>
  <si>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</si>
  <si>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</si>
  <si>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</si>
  <si>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</si>
  <si>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</si>
  <si>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</si>
  <si>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</si>
  <si>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</si>
  <si>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</si>
  <si>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</si>
  <si>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</si>
  <si>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</si>
  <si>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</si>
  <si>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</si>
  <si>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</si>
  <si>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</si>
  <si>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</si>
  <si>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</si>
  <si>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</si>
  <si>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</si>
  <si>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</si>
  <si>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</si>
  <si>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</si>
  <si>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</si>
  <si>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</si>
  <si>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</si>
  <si>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</si>
  <si>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</si>
  <si>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</si>
  <si>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</si>
  <si>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</si>
  <si>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</si>
  <si>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</si>
  <si>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</si>
  <si>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</si>
  <si>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</si>
  <si>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</si>
  <si>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</si>
  <si>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</si>
  <si>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</si>
  <si>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</si>
  <si>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</si>
  <si>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</si>
  <si>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</si>
  <si>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</si>
  <si>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</si>
  <si>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</si>
  <si>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</si>
  <si>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</si>
  <si>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</si>
  <si>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</si>
  <si>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</si>
  <si>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</si>
  <si>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</si>
  <si>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</si>
  <si>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</si>
  <si>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</si>
  <si>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</si>
  <si>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</si>
  <si>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</si>
  <si>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</si>
  <si>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</si>
  <si>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</si>
  <si>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</si>
  <si>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</si>
  <si>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</si>
  <si>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</si>
  <si>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</si>
  <si>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</si>
  <si>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</si>
  <si>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</si>
  <si>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</si>
  <si>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</si>
  <si>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</si>
  <si>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</si>
  <si>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</si>
  <si>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</si>
  <si>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</si>
  <si>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</si>
  <si>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</si>
  <si>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</si>
  <si>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</si>
  <si>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</si>
  <si>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</si>
  <si>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</si>
  <si>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</si>
  <si>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</si>
  <si>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</si>
  <si>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</si>
  <si>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</si>
  <si>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</si>
  <si>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</si>
  <si>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</si>
  <si>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</si>
  <si>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</si>
  <si>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</si>
  <si>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</si>
  <si>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</si>
  <si>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</si>
  <si>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</si>
  <si>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</si>
  <si>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</si>
  <si>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</si>
  <si>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</si>
  <si>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</si>
  <si>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</si>
  <si>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</si>
  <si>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</si>
  <si>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</si>
  <si>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</si>
  <si>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</si>
  <si>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</si>
  <si>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</si>
  <si>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</si>
  <si>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</si>
  <si>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</si>
  <si>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</si>
  <si>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</si>
  <si>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</si>
  <si>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</si>
  <si>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</si>
  <si>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</si>
  <si>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</si>
  <si>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</si>
  <si>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</si>
  <si>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</si>
  <si>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</si>
  <si>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</si>
  <si>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</si>
  <si>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</si>
  <si>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</si>
  <si>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</si>
  <si>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</si>
  <si>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</si>
  <si>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</si>
  <si>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</si>
  <si>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</si>
  <si>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</si>
  <si>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</si>
  <si>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</si>
  <si>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</si>
  <si>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</si>
  <si>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</si>
  <si>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</si>
  <si>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</si>
  <si>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</si>
  <si>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</si>
  <si>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</si>
  <si>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</si>
  <si>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</si>
  <si>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</si>
  <si>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</si>
  <si>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</si>
  <si>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</si>
  <si>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</si>
  <si>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</si>
  <si>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</si>
  <si>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</si>
  <si>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</si>
  <si>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</si>
  <si>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</si>
  <si>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</si>
  <si>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</si>
  <si>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</si>
  <si>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</si>
  <si>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</si>
  <si>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</si>
  <si>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</si>
  <si>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</si>
  <si>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</si>
  <si>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</si>
  <si>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</si>
  <si>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</si>
  <si>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</si>
  <si>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</si>
  <si>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</si>
  <si>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</si>
  <si>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</si>
  <si>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</si>
  <si>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</si>
  <si>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</si>
  <si>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</si>
  <si>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</si>
  <si>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</si>
  <si>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</si>
  <si>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</si>
  <si>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</si>
  <si>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</si>
  <si>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</si>
  <si>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</si>
  <si>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</si>
  <si>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</si>
  <si>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</si>
  <si>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</si>
  <si>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</si>
  <si>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</si>
  <si>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</si>
  <si>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</si>
  <si>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</si>
  <si>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</si>
  <si>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</si>
  <si>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</si>
  <si>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</si>
  <si>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</si>
  <si>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</si>
  <si>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</si>
  <si>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</si>
  <si>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</si>
  <si>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</si>
  <si>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</si>
  <si>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</si>
  <si>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</si>
  <si>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</si>
  <si>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</si>
  <si>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</si>
  <si>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</si>
  <si>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</si>
  <si>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</si>
  <si>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</si>
  <si>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</si>
  <si>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</si>
  <si>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</si>
  <si>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</si>
  <si>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</si>
  <si>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</si>
  <si>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</si>
  <si>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</si>
  <si>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</si>
  <si>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</si>
  <si>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</si>
  <si>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</si>
  <si>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</si>
  <si>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</si>
  <si>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</si>
  <si>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</si>
  <si>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</si>
  <si>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</si>
  <si>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</si>
  <si>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</si>
  <si>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</si>
  <si>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</si>
  <si>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</si>
  <si>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</si>
  <si>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</si>
  <si>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</si>
  <si>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</si>
  <si>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</si>
  <si>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</si>
  <si>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</si>
  <si>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</si>
  <si>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</si>
  <si>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</si>
  <si>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</si>
  <si>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</si>
  <si>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</si>
  <si>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</si>
  <si>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</si>
  <si>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</si>
  <si>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</si>
  <si>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</si>
  <si>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</si>
  <si>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</si>
  <si>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</si>
  <si>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</si>
  <si>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</si>
  <si>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</si>
  <si>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</si>
  <si>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</si>
  <si>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</si>
  <si>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</si>
  <si>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</si>
  <si>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</si>
  <si>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</si>
  <si>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</si>
  <si>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</si>
  <si>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</si>
  <si>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</si>
  <si>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</si>
  <si>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</si>
  <si>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</si>
  <si>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</si>
  <si>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</si>
  <si>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</si>
  <si>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</si>
  <si>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</si>
  <si>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</si>
  <si>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</si>
  <si>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</si>
  <si>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</si>
  <si>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</si>
  <si>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</si>
  <si>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</si>
  <si>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</si>
  <si>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</si>
  <si>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</si>
  <si>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</si>
  <si>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</si>
  <si>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</si>
  <si>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</si>
  <si>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</si>
  <si>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</si>
  <si>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</si>
  <si>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</si>
  <si>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</si>
  <si>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</si>
  <si>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</si>
  <si>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</si>
  <si>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</si>
  <si>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</si>
  <si>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</si>
  <si>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</si>
  <si>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</si>
  <si>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</si>
  <si>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</si>
  <si>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</si>
  <si>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</si>
  <si>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</si>
  <si>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</si>
  <si>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</si>
  <si>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</si>
  <si>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</si>
  <si>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</si>
  <si>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</si>
  <si>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</si>
  <si>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</si>
  <si>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</si>
  <si>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</si>
  <si>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</si>
  <si>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</si>
  <si>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</si>
  <si>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</si>
  <si>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</si>
  <si>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</si>
  <si>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</si>
  <si>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</si>
  <si>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</si>
  <si>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</si>
  <si>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</si>
  <si>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</si>
  <si>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</si>
  <si>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</si>
  <si>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</si>
  <si>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</si>
  <si>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</si>
  <si>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</si>
  <si>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</si>
  <si>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</si>
  <si>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</si>
  <si>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</si>
  <si>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</si>
  <si>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</si>
  <si>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</si>
  <si>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</si>
  <si>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</si>
  <si>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</si>
  <si>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</si>
  <si>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</si>
  <si>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</si>
  <si>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</si>
  <si>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</si>
  <si>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</si>
  <si>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</si>
  <si>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</si>
  <si>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</si>
  <si>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</si>
  <si>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</si>
  <si>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</si>
  <si>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</si>
  <si>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</si>
  <si>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</si>
  <si>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</si>
  <si>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</si>
  <si>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</si>
  <si>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</si>
  <si>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</si>
  <si>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</si>
  <si>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</si>
  <si>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</si>
  <si>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</si>
  <si>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</si>
  <si>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</si>
  <si>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</si>
  <si>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</si>
  <si>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</si>
  <si>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</si>
  <si>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</si>
  <si>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</si>
  <si>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</si>
  <si>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</si>
  <si>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</si>
  <si>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</si>
  <si>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</si>
  <si>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</si>
  <si>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</si>
  <si>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</si>
  <si>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</si>
  <si>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</si>
  <si>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</si>
  <si>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</si>
  <si>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</si>
  <si>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</si>
  <si>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</si>
  <si>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</si>
  <si>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</si>
  <si>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</si>
  <si>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</si>
  <si>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</si>
  <si>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</si>
  <si>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</si>
  <si>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</si>
  <si>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</si>
  <si>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</si>
  <si>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</si>
  <si>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</si>
  <si>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</si>
  <si>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</si>
  <si>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</si>
  <si>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</si>
  <si>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</si>
  <si>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</si>
  <si>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</si>
  <si>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</si>
  <si>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</si>
  <si>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</si>
  <si>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</si>
  <si>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</si>
  <si>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</si>
  <si>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</si>
  <si>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</si>
  <si>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</si>
  <si>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</si>
  <si>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</si>
  <si>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</si>
  <si>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</si>
  <si>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</si>
  <si>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</si>
  <si>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</si>
  <si>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</si>
  <si>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</si>
  <si>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</si>
  <si>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</si>
  <si>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</si>
  <si>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</si>
  <si>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</si>
  <si>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</si>
  <si>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</si>
  <si>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</si>
  <si>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</si>
  <si>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</si>
  <si>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</si>
  <si>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</si>
  <si>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</si>
  <si>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</si>
  <si>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</si>
  <si>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</si>
  <si>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</si>
  <si>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</si>
  <si>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</si>
  <si>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</si>
  <si>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</si>
  <si>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</si>
  <si>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</si>
  <si>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</si>
  <si>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</si>
  <si>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</si>
  <si>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</si>
  <si>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</si>
  <si>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</si>
  <si>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</si>
  <si>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</si>
  <si>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</si>
  <si>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</si>
  <si>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</si>
  <si>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</si>
  <si>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</si>
  <si>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</si>
  <si>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</si>
  <si>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</si>
  <si>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</si>
  <si>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</si>
  <si>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</si>
  <si>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</si>
  <si>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</si>
  <si>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</si>
  <si>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</si>
  <si>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</si>
  <si>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</si>
  <si>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</si>
  <si>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</si>
  <si>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</si>
  <si>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</si>
  <si>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</si>
  <si>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</si>
  <si>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</si>
  <si>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</si>
  <si>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</si>
  <si>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</si>
  <si>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</si>
  <si>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</si>
  <si>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</si>
  <si>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</si>
  <si>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</si>
  <si>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</si>
  <si>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</si>
  <si>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</si>
  <si>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</si>
  <si>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</si>
  <si>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</si>
  <si>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</si>
  <si>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</si>
  <si>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</si>
  <si>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</si>
  <si>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</si>
  <si>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</si>
  <si>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</si>
  <si>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</si>
  <si>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</si>
  <si>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</si>
  <si>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</si>
  <si>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</si>
  <si>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</si>
  <si>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</si>
  <si>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</si>
  <si>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</si>
  <si>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</si>
  <si>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</si>
  <si>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</si>
  <si>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</si>
  <si>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</si>
  <si>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</si>
  <si>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</si>
  <si>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</si>
  <si>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</si>
  <si>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</si>
  <si>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</si>
  <si>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</si>
  <si>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</si>
  <si>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</si>
  <si>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</si>
  <si>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</si>
  <si>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</si>
  <si>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</si>
  <si>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</si>
  <si>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</si>
  <si>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</si>
  <si>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</si>
  <si>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</si>
  <si>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</si>
  <si>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</si>
  <si>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</si>
  <si>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</si>
  <si>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</si>
  <si>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</si>
  <si>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</si>
  <si>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</si>
  <si>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</si>
  <si>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</si>
  <si>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</si>
  <si>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</si>
  <si>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</si>
  <si>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</si>
  <si>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</si>
  <si>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</si>
  <si>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</si>
  <si>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</si>
  <si>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</si>
  <si>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</si>
  <si>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</si>
  <si>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</si>
  <si>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</si>
  <si>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</si>
  <si>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</si>
  <si>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</si>
  <si>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</si>
  <si>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</si>
  <si>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</si>
  <si>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</si>
  <si>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</si>
  <si>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</si>
  <si>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</si>
  <si>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</si>
  <si>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</si>
  <si>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</si>
  <si>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</si>
  <si>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</si>
  <si>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</si>
  <si>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</si>
  <si>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</si>
  <si>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</si>
  <si>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</si>
  <si>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</si>
  <si>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</si>
  <si>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</si>
  <si>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</si>
  <si>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</si>
  <si>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</si>
  <si>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</si>
  <si>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</si>
  <si>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</si>
  <si>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</si>
  <si>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</si>
  <si>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</si>
  <si>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</si>
  <si>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</si>
  <si>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</si>
  <si>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</si>
  <si>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</si>
  <si>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</si>
  <si>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</si>
  <si>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</si>
  <si>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</si>
  <si>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</si>
  <si>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</si>
  <si>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</si>
  <si>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</si>
  <si>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</si>
  <si>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</si>
  <si>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</si>
  <si>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</si>
  <si>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</si>
  <si>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</si>
  <si>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</si>
  <si>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</si>
  <si>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</si>
  <si>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</si>
  <si>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</si>
  <si>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</si>
  <si>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</si>
  <si>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</si>
  <si>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</si>
  <si>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</si>
  <si>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</si>
  <si>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</si>
  <si>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</si>
  <si>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</si>
  <si>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</si>
  <si>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</si>
  <si>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</si>
  <si>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</si>
  <si>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</si>
  <si>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</si>
  <si>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</si>
  <si>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</si>
  <si>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</si>
  <si>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</si>
  <si>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</si>
  <si>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</si>
  <si>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</si>
  <si>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</si>
  <si>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</si>
  <si>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</si>
  <si>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</si>
  <si>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</si>
  <si>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</si>
  <si>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</si>
  <si>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</si>
  <si>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</si>
  <si>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</si>
  <si>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</si>
  <si>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</si>
  <si>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</si>
  <si>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</si>
  <si>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</si>
  <si>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</si>
  <si>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</si>
  <si>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</si>
  <si>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</si>
  <si>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</si>
  <si>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</si>
  <si>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</si>
  <si>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</si>
  <si>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</si>
  <si>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</si>
  <si>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</si>
  <si>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</si>
  <si>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</si>
  <si>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</si>
  <si>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</si>
  <si>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</si>
  <si>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</si>
  <si>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</si>
  <si>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</si>
  <si>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</si>
  <si>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</si>
  <si>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</si>
  <si>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</si>
  <si>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</si>
  <si>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</si>
  <si>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</si>
  <si>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</si>
  <si>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</si>
  <si>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</si>
  <si>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</si>
  <si>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</si>
  <si>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</si>
  <si>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</si>
  <si>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</si>
  <si>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</si>
  <si>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</si>
  <si>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</si>
  <si>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</si>
  <si>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</si>
  <si>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</si>
  <si>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</si>
  <si>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</si>
  <si>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</si>
  <si>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</si>
  <si>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</si>
  <si>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</si>
  <si>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</si>
  <si>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</si>
  <si>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</si>
  <si>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</si>
  <si>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</si>
  <si>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</si>
  <si>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</si>
  <si>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</si>
  <si>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</si>
  <si>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</si>
  <si>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</si>
  <si>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</si>
  <si>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</si>
  <si>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</si>
  <si>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</si>
  <si>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</si>
  <si>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</si>
  <si>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</si>
  <si>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</si>
  <si>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</si>
  <si>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</si>
  <si>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</si>
  <si>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</si>
  <si>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</si>
  <si>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</si>
  <si>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</si>
  <si>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</si>
  <si>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</si>
  <si>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</si>
  <si>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</si>
  <si>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</si>
  <si>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</si>
  <si>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</si>
  <si>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</si>
  <si>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</si>
  <si>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</si>
  <si>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</si>
  <si>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</si>
  <si>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</si>
  <si>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</si>
  <si>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</si>
  <si>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</si>
  <si>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</si>
  <si>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</si>
  <si>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</si>
  <si>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</si>
  <si>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</si>
  <si>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</si>
  <si>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</si>
  <si>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</si>
  <si>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</si>
  <si>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</si>
  <si>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</si>
  <si>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</si>
  <si>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</si>
  <si>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</si>
  <si>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</si>
  <si>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</si>
  <si>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</si>
  <si>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</si>
  <si>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</si>
  <si>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</si>
  <si>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</si>
  <si>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</si>
  <si>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</si>
  <si>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</si>
  <si>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</si>
  <si>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</si>
  <si>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</si>
  <si>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</si>
  <si>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</si>
  <si>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</si>
  <si>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</si>
  <si>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</si>
  <si>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</si>
  <si>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</si>
  <si>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</si>
  <si>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</si>
  <si>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</si>
  <si>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</si>
  <si>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</si>
  <si>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</si>
  <si>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</si>
  <si>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</si>
  <si>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</si>
  <si>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</si>
  <si>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</si>
  <si>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</si>
  <si>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</si>
  <si>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</si>
  <si>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</si>
  <si>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</si>
  <si>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</si>
  <si>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</si>
  <si>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</si>
  <si>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</si>
  <si>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</si>
  <si>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</si>
  <si>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</si>
  <si>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</si>
  <si>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</si>
  <si>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</si>
  <si>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</si>
  <si>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</si>
  <si>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</si>
  <si>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</si>
  <si>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</si>
  <si>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</si>
  <si>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</si>
  <si>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</si>
  <si>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</si>
  <si>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</si>
  <si>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</si>
  <si>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</si>
  <si>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</si>
  <si>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</si>
  <si>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</si>
  <si>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</si>
  <si>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</si>
  <si>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</si>
  <si>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</si>
  <si>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</si>
  <si>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</si>
  <si>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</si>
  <si>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</si>
  <si>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</si>
  <si>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</si>
  <si>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</si>
  <si>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</si>
  <si>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</si>
  <si>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</si>
  <si>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</si>
  <si>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</si>
  <si>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</si>
  <si>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</si>
  <si>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</si>
  <si>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</si>
  <si>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</si>
  <si>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</si>
  <si>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</si>
  <si>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</si>
  <si>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</si>
  <si>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</si>
  <si>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</si>
  <si>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</si>
  <si>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</si>
  <si>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</si>
  <si>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</si>
  <si>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</si>
  <si>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</si>
  <si>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</si>
  <si>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</si>
  <si>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</si>
  <si>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</si>
  <si>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</si>
  <si>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</si>
  <si>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</si>
  <si>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</si>
  <si>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</si>
  <si>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</si>
  <si>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</si>
  <si>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</si>
  <si>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</si>
  <si>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</si>
  <si>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</si>
  <si>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</si>
  <si>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</si>
  <si>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</si>
  <si>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</si>
  <si>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</si>
  <si>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</si>
  <si>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</si>
  <si>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</si>
  <si>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</si>
  <si>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</si>
  <si>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</si>
  <si>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</si>
  <si>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</si>
  <si>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</si>
  <si>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</si>
  <si>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</si>
  <si>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</si>
  <si>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</si>
  <si>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</si>
  <si>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</si>
  <si>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</si>
  <si>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</si>
  <si>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</si>
  <si>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</si>
  <si>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</si>
  <si>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</si>
  <si>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</si>
  <si>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</si>
  <si>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</si>
  <si>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</si>
  <si>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</si>
  <si>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</si>
  <si>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</si>
  <si>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</si>
  <si>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</si>
  <si>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</si>
  <si>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</si>
  <si>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</si>
  <si>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</si>
  <si>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</si>
  <si>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</si>
  <si>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</si>
  <si>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</si>
  <si>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</si>
  <si>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</si>
  <si>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</si>
  <si>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</si>
  <si>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</si>
  <si>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</si>
  <si>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</si>
  <si>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</si>
  <si>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</si>
  <si>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</si>
  <si>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</si>
  <si>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</si>
  <si>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</si>
  <si>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</si>
  <si>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</si>
  <si>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</si>
  <si>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</si>
  <si>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</si>
  <si>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</si>
  <si>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</si>
  <si>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</si>
  <si>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</si>
  <si>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</si>
  <si>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</si>
  <si>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</si>
  <si>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</si>
  <si>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</si>
  <si>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</si>
  <si>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</si>
  <si>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</si>
  <si>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</si>
  <si>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</si>
  <si>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</si>
  <si>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</si>
  <si>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</si>
  <si>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</si>
  <si>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</si>
  <si>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</si>
  <si>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</si>
  <si>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</si>
  <si>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</si>
  <si>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</si>
  <si>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</si>
  <si>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</si>
  <si>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</si>
  <si>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</si>
  <si>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</si>
  <si>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</si>
  <si>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</si>
  <si>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</si>
  <si>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</si>
  <si>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</si>
  <si>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</si>
  <si>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</si>
  <si>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</si>
  <si>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</si>
  <si>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</si>
  <si>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</si>
  <si>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</si>
  <si>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</si>
  <si>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</si>
  <si>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</si>
  <si>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</si>
  <si>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</si>
  <si>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</si>
  <si>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</si>
  <si>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</si>
  <si>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</si>
  <si>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</si>
  <si>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</si>
  <si>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</si>
  <si>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</si>
  <si>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</si>
  <si>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</si>
  <si>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</si>
  <si>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</si>
  <si>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</si>
  <si>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</si>
  <si>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</si>
  <si>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</si>
  <si>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</si>
  <si>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</si>
  <si>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</si>
  <si>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</si>
  <si>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</si>
  <si>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</si>
  <si>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</si>
  <si>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</si>
  <si>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</si>
  <si>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</si>
  <si>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</si>
  <si>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</si>
  <si>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</si>
  <si>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</si>
  <si>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</si>
  <si>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</si>
  <si>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</si>
  <si>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</si>
  <si>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</si>
  <si>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</si>
  <si>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</si>
  <si>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</si>
  <si>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</si>
  <si>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</si>
  <si>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</si>
  <si>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</si>
  <si>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</si>
  <si>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</si>
  <si>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</si>
  <si>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</si>
  <si>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</si>
  <si>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</si>
  <si>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</si>
  <si>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</si>
  <si>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</si>
  <si>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</si>
  <si>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</si>
  <si>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</si>
  <si>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</si>
  <si>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</si>
  <si>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</si>
  <si>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</si>
  <si>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</si>
  <si>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</si>
  <si>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</si>
  <si>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</si>
  <si>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</si>
  <si>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</si>
  <si>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</si>
  <si>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</si>
  <si>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</si>
  <si>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</si>
  <si>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</si>
  <si>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</si>
  <si>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</si>
  <si>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</si>
  <si>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</si>
  <si>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</si>
  <si>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</si>
  <si>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</si>
  <si>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</si>
  <si>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</si>
  <si>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</si>
  <si>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</si>
  <si>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</si>
  <si>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</si>
  <si>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</si>
  <si>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</si>
  <si>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</si>
  <si>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</si>
  <si>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</si>
  <si>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</si>
  <si>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</si>
  <si>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</si>
  <si>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</si>
  <si>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</si>
  <si>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</si>
  <si>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</si>
  <si>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</si>
  <si>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</si>
  <si>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</si>
  <si>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</si>
  <si>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</si>
  <si>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</si>
  <si>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</si>
  <si>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</si>
  <si>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</si>
  <si>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</si>
  <si>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</si>
  <si>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</si>
  <si>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</si>
  <si>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</si>
  <si>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</si>
  <si>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</si>
  <si>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</si>
  <si>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</si>
  <si>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</si>
  <si>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</si>
  <si>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</si>
  <si>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</si>
  <si>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</si>
  <si>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</si>
  <si>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</si>
  <si>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</si>
  <si>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</si>
  <si>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</si>
  <si>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</si>
  <si>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</si>
  <si>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</si>
  <si>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</si>
  <si>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</si>
  <si>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</si>
  <si>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</si>
  <si>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</si>
  <si>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</si>
  <si>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</si>
  <si>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</si>
  <si>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</si>
  <si>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</si>
  <si>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</si>
  <si>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</si>
  <si>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</si>
  <si>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</si>
  <si>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</si>
  <si>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</si>
  <si>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</si>
  <si>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</si>
  <si>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</si>
  <si>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</si>
  <si>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</si>
  <si>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</si>
  <si>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</si>
  <si>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</si>
  <si>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</si>
  <si>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</si>
  <si>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</si>
  <si>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</si>
  <si>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</si>
  <si>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</si>
  <si>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</si>
  <si>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</si>
  <si>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</si>
  <si>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</si>
  <si>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</si>
  <si>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</si>
  <si>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</si>
  <si>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</si>
  <si>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</si>
  <si>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</si>
  <si>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</si>
  <si>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</si>
  <si>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</si>
  <si>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</si>
  <si>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</si>
  <si>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</si>
  <si>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</si>
  <si>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</si>
  <si>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</si>
  <si>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</si>
  <si>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</si>
  <si>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</si>
  <si>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</si>
  <si>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</si>
  <si>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</si>
  <si>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</si>
  <si>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</si>
  <si>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</si>
  <si>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</si>
  <si>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</si>
  <si>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</si>
  <si>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</si>
  <si>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</si>
  <si>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</si>
  <si>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</si>
  <si>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</si>
  <si>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</si>
  <si>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</si>
  <si>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</si>
  <si>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</si>
  <si>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</si>
  <si>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</si>
  <si>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</si>
  <si>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</si>
  <si>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</si>
  <si>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</si>
  <si>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</si>
  <si>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</si>
  <si>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</si>
  <si>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</si>
  <si>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</si>
  <si>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</si>
  <si>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</si>
  <si>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</si>
  <si>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</si>
  <si>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</si>
  <si>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</si>
  <si>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</si>
  <si>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</si>
  <si>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</si>
  <si>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</si>
  <si>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</si>
  <si>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</si>
  <si>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</si>
  <si>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</si>
  <si>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</si>
  <si>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</si>
  <si>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</si>
  <si>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</si>
  <si>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</si>
  <si>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</si>
  <si>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</si>
  <si>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</si>
  <si>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</si>
  <si>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</si>
  <si>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</si>
  <si>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</si>
  <si>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</si>
  <si>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</si>
  <si>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</si>
  <si>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</si>
  <si>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</si>
  <si>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</si>
  <si>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</si>
  <si>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</si>
  <si>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</si>
  <si>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</si>
  <si>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</si>
  <si>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</si>
  <si>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</si>
  <si>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</si>
  <si>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</si>
  <si>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</si>
  <si>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</si>
  <si>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</si>
  <si>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</si>
  <si>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</si>
  <si>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</si>
  <si>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</si>
  <si>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</si>
  <si>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</si>
  <si>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</si>
  <si>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</si>
  <si>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</si>
  <si>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</si>
  <si>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</si>
  <si>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</si>
  <si>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</si>
  <si>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</si>
  <si>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</si>
  <si>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</si>
  <si>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</si>
  <si>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</si>
  <si>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</si>
  <si>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</si>
  <si>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</si>
  <si>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</si>
  <si>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</si>
  <si>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</si>
  <si>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</si>
  <si>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</si>
  <si>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</si>
  <si>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</si>
  <si>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</si>
  <si>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</si>
  <si>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</si>
  <si>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</si>
  <si>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</si>
  <si>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</si>
  <si>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</si>
  <si>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</si>
  <si>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</si>
  <si>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</si>
  <si>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</si>
  <si>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</si>
  <si>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</si>
  <si>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</si>
  <si>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</si>
  <si>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</si>
  <si>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</si>
  <si>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</si>
  <si>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</si>
  <si>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</si>
  <si>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</si>
  <si>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</si>
  <si>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</si>
  <si>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</si>
  <si>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</si>
  <si>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</si>
  <si>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</si>
  <si>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</si>
  <si>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</si>
  <si>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</si>
  <si>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</si>
  <si>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</si>
  <si>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</si>
  <si>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</si>
  <si>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</si>
  <si>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</si>
  <si>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</si>
  <si>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</si>
  <si>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</si>
  <si>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</si>
  <si>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</si>
  <si>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</si>
  <si>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</si>
  <si>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</si>
  <si>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</si>
  <si>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</si>
  <si>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</si>
  <si>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</si>
  <si>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</si>
  <si>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</si>
  <si>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</si>
  <si>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</si>
  <si>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</si>
  <si>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</si>
  <si>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</si>
  <si>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</si>
  <si>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</si>
  <si>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</si>
  <si>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</si>
  <si>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</si>
  <si>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</si>
  <si>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</si>
  <si>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</si>
  <si>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</si>
  <si>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</si>
  <si>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</si>
  <si>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</si>
  <si>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</si>
  <si>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</si>
  <si>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</si>
  <si>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</si>
  <si>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</si>
  <si>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</si>
  <si>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</si>
  <si>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</si>
  <si>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</si>
  <si>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</si>
  <si>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</si>
  <si>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</si>
  <si>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</si>
  <si>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</si>
  <si>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</si>
  <si>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</si>
  <si>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</si>
  <si>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</si>
  <si>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</si>
  <si>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</si>
  <si>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</si>
  <si>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</si>
  <si>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</si>
  <si>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</si>
  <si>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</si>
  <si>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</si>
  <si>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</si>
  <si>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</si>
  <si>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</si>
  <si>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</si>
  <si>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</si>
  <si>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</si>
  <si>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</si>
  <si>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</si>
  <si>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</si>
  <si>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</si>
  <si>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</si>
  <si>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</si>
  <si>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</si>
  <si>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</si>
  <si>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</si>
  <si>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</si>
  <si>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</si>
  <si>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</si>
  <si>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</si>
  <si>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</si>
  <si>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</si>
  <si>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</si>
  <si>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</si>
  <si>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</si>
  <si>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</si>
  <si>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</si>
  <si>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</si>
  <si>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</si>
  <si>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</si>
  <si>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</si>
  <si>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</si>
  <si>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</si>
  <si>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</si>
  <si>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</si>
  <si>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</si>
  <si>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</si>
  <si>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</si>
  <si>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</si>
  <si>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</si>
  <si>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</si>
  <si>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</si>
  <si>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</si>
  <si>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</si>
  <si>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</si>
  <si>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</si>
  <si>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</si>
  <si>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</si>
  <si>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</si>
  <si>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</si>
  <si>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</si>
  <si>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</si>
  <si>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</si>
  <si>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</si>
  <si>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</si>
  <si>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</si>
  <si>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</si>
  <si>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</si>
  <si>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</si>
  <si>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</si>
  <si>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</si>
  <si>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</si>
  <si>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</si>
  <si>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</si>
  <si>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</si>
  <si>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</si>
  <si>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</si>
  <si>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</si>
  <si>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</si>
  <si>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</si>
  <si>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</si>
  <si>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</si>
  <si>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</si>
  <si>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</si>
  <si>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</si>
  <si>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</si>
  <si>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</si>
  <si>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</si>
  <si>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</si>
  <si>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</si>
  <si>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</si>
  <si>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</si>
  <si>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</si>
  <si>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</si>
  <si>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</si>
  <si>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</si>
  <si>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</si>
  <si>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</si>
  <si>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</si>
  <si>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</si>
  <si>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</si>
  <si>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</si>
  <si>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</si>
  <si>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</si>
  <si>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</si>
  <si>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</si>
  <si>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</si>
  <si>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</si>
  <si>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</si>
  <si>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</si>
  <si>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</si>
  <si>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</si>
  <si>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</si>
  <si>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</si>
  <si>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</si>
  <si>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</si>
  <si>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</si>
  <si>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</si>
  <si>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</si>
  <si>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</si>
  <si>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</si>
  <si>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</si>
  <si>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</si>
  <si>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</si>
  <si>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</si>
  <si>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</si>
  <si>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</si>
  <si>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</si>
  <si>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</si>
  <si>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</si>
  <si>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</si>
  <si>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</si>
  <si>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</si>
  <si>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</si>
  <si>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</si>
  <si>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</si>
  <si>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</si>
  <si>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</si>
  <si>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</si>
  <si>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</si>
  <si>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</si>
  <si>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</si>
  <si>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</si>
  <si>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</si>
  <si>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</si>
  <si>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</si>
  <si>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</si>
  <si>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</si>
  <si>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</si>
  <si>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</si>
  <si>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</si>
  <si>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</si>
  <si>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</si>
  <si>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</si>
  <si>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</si>
  <si>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</si>
  <si>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</si>
  <si>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</si>
  <si>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</si>
  <si>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</si>
  <si>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</si>
  <si>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</si>
  <si>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</si>
  <si>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</si>
  <si>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</si>
  <si>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</si>
  <si>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</si>
  <si>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</si>
  <si>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</si>
  <si>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</si>
  <si>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</si>
  <si>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</si>
  <si>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</si>
  <si>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</si>
  <si>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</si>
  <si>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</si>
  <si>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</si>
  <si>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</si>
  <si>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</si>
  <si>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</si>
  <si>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</si>
  <si>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</si>
  <si>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</si>
  <si>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</si>
  <si>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</si>
  <si>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</si>
  <si>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</si>
  <si>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</si>
  <si>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</si>
  <si>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</si>
  <si>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</si>
  <si>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</si>
  <si>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</si>
  <si>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</si>
  <si>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</si>
  <si>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</si>
  <si>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</si>
  <si>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</si>
  <si>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</si>
  <si>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</si>
  <si>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</si>
  <si>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</si>
  <si>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</si>
  <si>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</si>
  <si>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</si>
  <si>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</si>
  <si>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</si>
  <si>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</si>
  <si>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</si>
  <si>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</si>
  <si>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</si>
  <si>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</si>
  <si>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</si>
  <si>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</si>
  <si>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</si>
  <si>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</si>
  <si>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</si>
  <si>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</si>
  <si>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</si>
  <si>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</si>
  <si>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</si>
  <si>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</si>
  <si>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</si>
  <si>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</si>
  <si>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</si>
  <si>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</si>
  <si>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</si>
  <si>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</si>
  <si>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</si>
  <si>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</si>
  <si>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</si>
  <si>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</si>
  <si>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</si>
  <si>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</si>
  <si>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</si>
  <si>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</si>
  <si>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</si>
  <si>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</si>
  <si>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</si>
  <si>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</si>
  <si>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</si>
  <si>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</si>
  <si>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</si>
  <si>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</si>
  <si>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</si>
  <si>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</si>
  <si>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</si>
  <si>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</si>
  <si>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</si>
  <si>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</si>
  <si>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</si>
  <si>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</si>
  <si>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</si>
  <si>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</si>
  <si>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</si>
  <si>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</si>
  <si>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</si>
  <si>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</si>
  <si>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</si>
  <si>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</si>
  <si>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</si>
  <si>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</si>
  <si>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</si>
  <si>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</si>
  <si>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</si>
  <si>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</si>
  <si>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</si>
  <si>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</si>
  <si>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</si>
  <si>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</si>
  <si>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</si>
  <si>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</si>
  <si>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</si>
  <si>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</si>
  <si>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</si>
  <si>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</si>
  <si>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</si>
  <si>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</si>
  <si>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</si>
  <si>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</si>
  <si>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</si>
  <si>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</si>
  <si>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</si>
  <si>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</si>
  <si>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</si>
  <si>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</si>
  <si>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</si>
  <si>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</si>
  <si>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</si>
  <si>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</si>
  <si>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</si>
  <si>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</si>
  <si>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</si>
  <si>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</si>
  <si>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</si>
  <si>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</si>
  <si>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</si>
  <si>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</si>
  <si>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</si>
  <si>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</si>
  <si>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</si>
  <si>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</si>
  <si>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</si>
  <si>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</si>
  <si>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</si>
  <si>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</si>
  <si>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</si>
  <si>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</si>
  <si>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</si>
  <si>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</si>
  <si>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</si>
  <si>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</si>
  <si>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</si>
  <si>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</si>
  <si>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</si>
  <si>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</si>
  <si>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</si>
  <si>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</si>
  <si>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</si>
  <si>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</si>
  <si>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</si>
  <si>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</si>
  <si>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</si>
  <si>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</si>
  <si>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</si>
  <si>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</si>
  <si>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</si>
  <si>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</si>
  <si>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</si>
  <si>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</si>
  <si>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</si>
  <si>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</si>
  <si>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</si>
  <si>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</si>
  <si>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</si>
  <si>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</si>
  <si>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</si>
  <si>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</si>
  <si>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</si>
  <si>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</si>
  <si>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</si>
  <si>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</si>
  <si>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</si>
  <si>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</si>
  <si>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</si>
  <si>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</si>
  <si>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</si>
  <si>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</si>
  <si>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</si>
  <si>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</si>
  <si>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</si>
  <si>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</si>
  <si>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</si>
  <si>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</si>
  <si>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</si>
  <si>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</si>
  <si>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</si>
  <si>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</si>
  <si>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</si>
  <si>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</si>
  <si>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</si>
  <si>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</si>
  <si>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</si>
  <si>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</si>
  <si>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</si>
  <si>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</si>
  <si>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</si>
  <si>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</si>
  <si>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</si>
  <si>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</si>
  <si>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</si>
  <si>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</si>
  <si>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</si>
  <si>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</si>
  <si>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</si>
  <si>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</si>
  <si>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</si>
  <si>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</si>
  <si>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</si>
  <si>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</si>
  <si>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</si>
  <si>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</si>
  <si>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</si>
  <si>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</si>
  <si>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</si>
  <si>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</si>
  <si>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</si>
  <si>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</si>
  <si>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</si>
  <si>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</si>
  <si>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</si>
  <si>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</si>
  <si>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</si>
  <si>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</si>
  <si>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</si>
  <si>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</si>
  <si>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</si>
  <si>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</si>
  <si>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</si>
  <si>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</si>
  <si>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</si>
  <si>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</si>
  <si>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</si>
  <si>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</si>
  <si>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</si>
  <si>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</si>
  <si>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</si>
  <si>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</si>
  <si>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</si>
  <si>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</si>
  <si>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</si>
  <si>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</si>
  <si>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</si>
  <si>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</si>
  <si>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</si>
  <si>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</si>
  <si>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</si>
  <si>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</si>
  <si>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</si>
  <si>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</si>
  <si>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</si>
  <si>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</si>
  <si>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</si>
  <si>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</si>
  <si>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</si>
  <si>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</si>
  <si>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</si>
  <si>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</si>
  <si>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</si>
  <si>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</si>
  <si>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</si>
  <si>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</si>
  <si>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</si>
  <si>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</si>
  <si>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</si>
  <si>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</si>
  <si>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</si>
  <si>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</si>
  <si>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</si>
  <si>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</si>
  <si>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</si>
  <si>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</si>
  <si>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</si>
  <si>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</si>
  <si>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</si>
  <si>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</si>
  <si>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</si>
  <si>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</si>
  <si>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</si>
  <si>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</si>
  <si>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</si>
  <si>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</si>
  <si>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</si>
  <si>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</si>
  <si>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</si>
  <si>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</si>
  <si>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</si>
  <si>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</si>
  <si>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</si>
  <si>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</si>
  <si>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</si>
  <si>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</si>
  <si>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</si>
  <si>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</si>
  <si>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</si>
  <si>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</si>
  <si>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</si>
  <si>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</si>
  <si>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</si>
  <si>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</si>
  <si>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</si>
  <si>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</si>
  <si>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</si>
  <si>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</si>
  <si>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</si>
  <si>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</si>
  <si>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</si>
  <si>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</si>
  <si>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</si>
  <si>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</si>
  <si>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</si>
  <si>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</si>
  <si>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</si>
  <si>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</si>
  <si>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</si>
  <si>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</si>
  <si>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</si>
  <si>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</si>
  <si>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</si>
  <si>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</si>
  <si>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</si>
  <si>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</si>
  <si>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</si>
  <si>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</si>
  <si>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</si>
  <si>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</si>
  <si>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</si>
  <si>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</si>
  <si>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</si>
  <si>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</si>
  <si>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</si>
  <si>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</si>
  <si>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</si>
  <si>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</si>
  <si>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</si>
  <si>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</si>
  <si>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</si>
  <si>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</si>
  <si>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</si>
  <si>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</si>
  <si>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</si>
  <si>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</si>
  <si>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</si>
  <si>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</si>
  <si>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</si>
  <si>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</si>
  <si>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</si>
  <si>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</si>
  <si>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</si>
  <si>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</si>
  <si>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</si>
  <si>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</si>
  <si>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</si>
  <si>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</si>
  <si>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</si>
  <si>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</si>
  <si>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</si>
  <si>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</si>
  <si>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</si>
  <si>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</si>
  <si>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</si>
  <si>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</si>
  <si>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</si>
  <si>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</si>
  <si>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</si>
  <si>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</si>
  <si>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</si>
  <si>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</si>
  <si>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</si>
  <si>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</si>
  <si>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</si>
  <si>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</si>
  <si>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</si>
  <si>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</si>
  <si>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</si>
  <si>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</si>
  <si>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</si>
  <si>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</si>
  <si>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</si>
  <si>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</si>
  <si>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</si>
  <si>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</si>
  <si>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</si>
  <si>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</si>
  <si>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</si>
  <si>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</si>
  <si>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</si>
  <si>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</si>
  <si>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</si>
  <si>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</si>
  <si>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</si>
  <si>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</si>
  <si>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</si>
  <si>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</si>
  <si>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</si>
  <si>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</si>
  <si>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</si>
  <si>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</si>
  <si>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</si>
  <si>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</si>
  <si>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</si>
  <si>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</si>
  <si>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</si>
  <si>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</si>
  <si>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</si>
  <si>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</si>
  <si>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</si>
  <si>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</si>
  <si>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</si>
  <si>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</si>
  <si>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</si>
  <si>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</si>
  <si>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</si>
  <si>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</si>
  <si>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</si>
  <si>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</si>
  <si>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</si>
  <si>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</si>
  <si>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</si>
  <si>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</si>
  <si>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</si>
  <si>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</si>
  <si>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</si>
  <si>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</si>
  <si>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</si>
  <si>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</si>
  <si>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</si>
  <si>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</si>
  <si>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</si>
  <si>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</si>
  <si>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</si>
  <si>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</si>
  <si>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</si>
  <si>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</si>
  <si>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</si>
  <si>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</si>
  <si>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</si>
  <si>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</si>
  <si>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</si>
  <si>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</si>
  <si>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</si>
  <si>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</si>
  <si>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</si>
  <si>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</si>
  <si>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</si>
  <si>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</si>
  <si>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</si>
  <si>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</si>
  <si>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</si>
  <si>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</si>
  <si>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</si>
  <si>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</si>
  <si>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</si>
  <si>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</si>
  <si>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</si>
  <si>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</si>
  <si>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</si>
  <si>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</si>
  <si>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</si>
  <si>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</si>
  <si>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</si>
  <si>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</si>
  <si>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</si>
  <si>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</si>
  <si>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</si>
  <si>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</si>
  <si>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</si>
  <si>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</si>
  <si>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</si>
  <si>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</si>
  <si>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</si>
  <si>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</si>
  <si>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</si>
  <si>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</si>
  <si>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</si>
  <si>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</si>
  <si>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</si>
  <si>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</si>
  <si>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</si>
  <si>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</si>
  <si>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</si>
  <si>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</si>
  <si>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</si>
  <si>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</si>
  <si>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</si>
  <si>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</si>
  <si>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</si>
  <si>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</si>
  <si>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</si>
  <si>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</si>
  <si>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</si>
  <si>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</si>
  <si>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</si>
  <si>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</si>
  <si>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</si>
  <si>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</si>
  <si>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</si>
  <si>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</si>
  <si>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</si>
  <si>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</si>
  <si>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</si>
  <si>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</si>
  <si>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</si>
  <si>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</si>
  <si>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</si>
  <si>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</si>
  <si>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</si>
  <si>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</si>
  <si>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</si>
  <si>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</si>
  <si>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</si>
  <si>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</si>
  <si>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</si>
  <si>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</si>
  <si>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</si>
  <si>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</si>
  <si>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</si>
  <si>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</si>
  <si>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</si>
  <si>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</si>
  <si>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</si>
  <si>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</si>
  <si>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</si>
  <si>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</si>
  <si>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</si>
  <si>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</si>
  <si>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</si>
  <si>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</si>
  <si>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</si>
  <si>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</si>
  <si>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</si>
  <si>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</si>
  <si>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</si>
  <si>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</si>
  <si>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</si>
  <si>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</si>
  <si>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</si>
  <si>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</si>
  <si>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</si>
  <si>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</si>
  <si>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</si>
  <si>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</si>
  <si>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</si>
  <si>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</si>
  <si>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</si>
  <si>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</si>
  <si>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</si>
  <si>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</si>
  <si>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</si>
  <si>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</si>
  <si>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</si>
  <si>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</si>
  <si>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</si>
  <si>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</si>
  <si>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</si>
  <si>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</si>
  <si>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</si>
  <si>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</si>
  <si>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</si>
  <si>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</si>
  <si>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</si>
  <si>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</si>
  <si>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</si>
  <si>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</si>
  <si>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</si>
  <si>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</si>
  <si>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</si>
  <si>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</si>
  <si>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</si>
  <si>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</si>
  <si>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</si>
  <si>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</si>
  <si>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</si>
  <si>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</si>
  <si>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</si>
  <si>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</si>
  <si>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</si>
  <si>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</si>
  <si>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</si>
  <si>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</si>
  <si>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</si>
  <si>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</si>
  <si>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</si>
  <si>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</si>
  <si>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</si>
  <si>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</si>
  <si>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</si>
  <si>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</si>
  <si>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</si>
  <si>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</si>
  <si>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</si>
  <si>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</si>
  <si>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</si>
  <si>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</si>
  <si>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</si>
  <si>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</si>
  <si>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</si>
  <si>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</si>
  <si>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</si>
  <si>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</si>
  <si>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</si>
  <si>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</si>
  <si>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</si>
  <si>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</si>
  <si>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</si>
  <si>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</si>
  <si>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</si>
  <si>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</si>
  <si>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</si>
  <si>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</si>
  <si>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</si>
  <si>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</si>
  <si>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</si>
  <si>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</si>
  <si>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</si>
  <si>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</si>
  <si>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</si>
  <si>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</si>
  <si>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</si>
  <si>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</si>
  <si>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</si>
  <si>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</si>
  <si>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</si>
  <si>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</si>
  <si>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</si>
  <si>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</si>
  <si>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</si>
  <si>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</si>
  <si>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</si>
  <si>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</si>
  <si>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</si>
  <si>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</si>
  <si>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</si>
  <si>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</si>
  <si>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</si>
  <si>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</si>
  <si>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</si>
  <si>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</si>
  <si>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</si>
  <si>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</si>
  <si>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</si>
  <si>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</si>
  <si>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</si>
  <si>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</si>
  <si>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</si>
  <si>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</si>
  <si>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</si>
  <si>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</si>
  <si>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</si>
  <si>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</si>
  <si>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</si>
  <si>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</si>
  <si>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</si>
  <si>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</si>
  <si>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</si>
  <si>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</si>
  <si>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</si>
  <si>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</si>
  <si>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</si>
  <si>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</si>
  <si>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</si>
  <si>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</si>
  <si>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</si>
  <si>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</si>
  <si>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</si>
  <si>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</si>
  <si>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</si>
  <si>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</si>
  <si>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</si>
  <si>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</si>
  <si>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</si>
  <si>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</si>
  <si>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</si>
  <si>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</si>
  <si>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</si>
  <si>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</si>
  <si>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</si>
  <si>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</si>
  <si>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</si>
  <si>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</si>
  <si>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</si>
  <si>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</si>
  <si>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</si>
  <si>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</si>
  <si>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</si>
  <si>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</si>
  <si>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</si>
  <si>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</si>
  <si>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</si>
  <si>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</si>
  <si>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</si>
  <si>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</si>
  <si>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</si>
  <si>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</si>
  <si>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</si>
  <si>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</si>
  <si>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</si>
  <si>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</si>
  <si>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</si>
  <si>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</si>
  <si>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</si>
  <si>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</si>
  <si>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</si>
  <si>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</si>
  <si>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</si>
  <si>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</si>
  <si>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</si>
  <si>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</si>
  <si>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</si>
  <si>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</si>
  <si>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</si>
  <si>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</si>
  <si>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</si>
  <si>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</si>
  <si>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</si>
  <si>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</si>
  <si>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</si>
  <si>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</si>
  <si>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</si>
  <si>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</si>
  <si>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</si>
  <si>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</si>
  <si>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</si>
  <si>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</si>
  <si>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</si>
  <si>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</si>
  <si>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</si>
  <si>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</si>
  <si>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</si>
  <si>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</si>
  <si>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</si>
  <si>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</si>
  <si>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</si>
  <si>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</si>
  <si>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</si>
  <si>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</si>
  <si>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</si>
  <si>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</si>
  <si>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</si>
  <si>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</si>
  <si>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</si>
  <si>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</si>
  <si>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</si>
  <si>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</si>
  <si>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</si>
  <si>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</si>
  <si>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</si>
  <si>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</si>
  <si>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</si>
  <si>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</si>
  <si>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</si>
  <si>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</si>
  <si>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</si>
  <si>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</si>
  <si>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</si>
  <si>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</si>
  <si>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</si>
  <si>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</si>
  <si>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</si>
  <si>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</si>
  <si>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</si>
  <si>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</si>
  <si>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</si>
  <si>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</si>
  <si>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</si>
  <si>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</si>
  <si>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</si>
  <si>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</si>
  <si>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</si>
  <si>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</si>
  <si>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</si>
  <si>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</si>
  <si>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</si>
  <si>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</si>
  <si>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</si>
  <si>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</si>
  <si>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</si>
  <si>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</si>
  <si>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</si>
  <si>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</si>
  <si>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</si>
  <si>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</si>
  <si>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</si>
  <si>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</si>
  <si>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</si>
  <si>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</si>
  <si>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</si>
  <si>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</si>
  <si>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</si>
  <si>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</si>
  <si>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</si>
  <si>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</si>
  <si>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</si>
  <si>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</si>
  <si>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</si>
  <si>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</si>
  <si>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</si>
  <si>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</si>
  <si>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</si>
  <si>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</si>
  <si>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</si>
  <si>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</si>
  <si>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</si>
  <si>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</si>
  <si>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</si>
  <si>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</si>
  <si>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</si>
  <si>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</si>
  <si>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</si>
  <si>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</si>
  <si>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</si>
  <si>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</si>
  <si>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</si>
  <si>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</si>
  <si>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</si>
  <si>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</si>
  <si>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</si>
  <si>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</si>
  <si>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</si>
  <si>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</si>
  <si>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</si>
  <si>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</si>
  <si>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</si>
  <si>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</si>
  <si>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</si>
  <si>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</si>
  <si>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</si>
  <si>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</si>
  <si>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</si>
  <si>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</si>
  <si>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</si>
  <si>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</si>
  <si>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</si>
  <si>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</si>
  <si>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</si>
  <si>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</si>
  <si>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</si>
  <si>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</si>
  <si>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</si>
  <si>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</si>
  <si>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</si>
  <si>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</si>
  <si>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</si>
  <si>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</si>
  <si>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</si>
  <si>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</si>
  <si>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</si>
  <si>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</si>
  <si>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</si>
  <si>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</si>
  <si>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</si>
  <si>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</si>
  <si>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</si>
  <si>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</si>
  <si>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</si>
  <si>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</si>
  <si>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</si>
  <si>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</si>
  <si>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</si>
  <si>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</si>
  <si>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</si>
  <si>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</si>
  <si>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</si>
  <si>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</si>
  <si>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</si>
  <si>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</si>
  <si>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</si>
  <si>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</si>
  <si>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</si>
  <si>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</si>
  <si>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</si>
  <si>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</si>
  <si>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</si>
  <si>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</si>
  <si>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</si>
  <si>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</si>
  <si>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</si>
  <si>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</si>
  <si>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</si>
  <si>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</si>
  <si>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</si>
  <si>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</si>
  <si>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</si>
  <si>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</si>
  <si>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</si>
  <si>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</si>
  <si>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</si>
  <si>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</si>
  <si>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</si>
  <si>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</si>
  <si>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</si>
  <si>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</si>
  <si>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</si>
  <si>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</si>
  <si>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</si>
  <si>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</si>
  <si>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</si>
  <si>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</si>
  <si>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</si>
  <si>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</si>
  <si>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</si>
  <si>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</si>
  <si>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</si>
  <si>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</si>
  <si>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</si>
  <si>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</si>
  <si>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</si>
  <si>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</si>
  <si>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</si>
  <si>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</si>
  <si>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</si>
  <si>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</si>
  <si>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</si>
  <si>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</si>
  <si>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</si>
  <si>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</si>
  <si>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</si>
  <si>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</si>
  <si>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</si>
  <si>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</si>
  <si>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</si>
  <si>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</si>
  <si>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</si>
  <si>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</si>
  <si>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</si>
  <si>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</si>
  <si>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</si>
  <si>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</si>
  <si>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</si>
  <si>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</si>
  <si>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</si>
  <si>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</si>
  <si>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</si>
  <si>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</si>
  <si>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</si>
  <si>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</si>
  <si>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</si>
  <si>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</si>
  <si>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</si>
  <si>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</si>
  <si>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</si>
  <si>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</si>
  <si>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</si>
  <si>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</si>
  <si>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</si>
  <si>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</si>
  <si>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</si>
  <si>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</si>
  <si>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</si>
  <si>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</si>
  <si>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</si>
  <si>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</si>
  <si>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</si>
  <si>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</si>
  <si>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</si>
  <si>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</si>
  <si>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</si>
  <si>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</si>
  <si>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</si>
  <si>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</si>
  <si>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</si>
  <si>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</si>
  <si>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</si>
  <si>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</si>
  <si>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</si>
  <si>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</si>
  <si>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</si>
  <si>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</si>
  <si>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</si>
  <si>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</si>
  <si>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</si>
  <si>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</si>
  <si>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</si>
  <si>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</si>
  <si>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</si>
  <si>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</si>
  <si>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</si>
  <si>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</si>
  <si>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</si>
  <si>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</si>
  <si>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</si>
  <si>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</si>
  <si>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</si>
  <si>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</si>
  <si>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</si>
  <si>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</si>
  <si>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</si>
  <si>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</si>
  <si>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</si>
  <si>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</si>
  <si>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</si>
  <si>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</si>
  <si>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</si>
  <si>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</si>
  <si>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</si>
  <si>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</si>
  <si>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</si>
  <si>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</si>
  <si>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</si>
  <si>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</si>
  <si>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</si>
  <si>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</si>
  <si>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</si>
  <si>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</si>
  <si>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</si>
  <si>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</si>
  <si>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</si>
  <si>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</si>
  <si>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</si>
  <si>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</si>
  <si>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</si>
  <si>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</si>
  <si>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</si>
  <si>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</si>
  <si>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</si>
  <si>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</si>
  <si>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</si>
  <si>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</si>
  <si>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</si>
  <si>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</si>
  <si>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</si>
  <si>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</si>
  <si>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</si>
  <si>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</si>
  <si>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</si>
  <si>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</si>
  <si>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</si>
  <si>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</si>
  <si>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</si>
  <si>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</si>
  <si>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</si>
  <si>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</si>
  <si>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</si>
  <si>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</si>
  <si>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</si>
  <si>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</si>
  <si>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</si>
  <si>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</si>
  <si>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</si>
  <si>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</si>
  <si>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</si>
  <si>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</si>
  <si>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</si>
  <si>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</si>
  <si>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</si>
  <si>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</si>
  <si>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</si>
  <si>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</si>
  <si>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</si>
  <si>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</si>
  <si>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</si>
  <si>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</si>
  <si>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</si>
  <si>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</si>
  <si>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</si>
  <si>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</si>
  <si>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</si>
  <si>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</si>
  <si>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</si>
  <si>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</si>
  <si>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</si>
  <si>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</si>
  <si>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</si>
  <si>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</si>
  <si>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</si>
  <si>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</si>
  <si>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</si>
  <si>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</si>
  <si>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</si>
  <si>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</si>
  <si>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</si>
  <si>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</si>
  <si>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</si>
  <si>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</si>
  <si>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</si>
  <si>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</si>
  <si>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</si>
  <si>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</si>
  <si>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</si>
  <si>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</si>
  <si>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</si>
  <si>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</si>
  <si>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</si>
  <si>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</si>
  <si>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</si>
  <si>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</si>
  <si>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</si>
  <si>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</si>
  <si>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</si>
  <si>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</si>
  <si>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</si>
  <si>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</si>
  <si>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</si>
  <si>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</si>
  <si>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</si>
  <si>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</si>
  <si>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</si>
  <si>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</si>
  <si>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</si>
  <si>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</si>
  <si>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</si>
  <si>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</si>
  <si>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</si>
  <si>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</si>
  <si>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</si>
  <si>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</si>
  <si>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</si>
  <si>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</si>
  <si>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</si>
  <si>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</si>
  <si>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</si>
  <si>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</si>
  <si>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</si>
  <si>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</si>
  <si>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</si>
  <si>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</si>
  <si>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</si>
  <si>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</si>
  <si>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</si>
  <si>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</si>
  <si>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</si>
  <si>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</si>
  <si>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</si>
  <si>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</si>
  <si>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</si>
  <si>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</si>
  <si>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</si>
  <si>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</si>
  <si>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</si>
  <si>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</si>
  <si>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</si>
  <si>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</si>
  <si>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</si>
  <si>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</si>
  <si>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</si>
  <si>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</si>
  <si>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</si>
  <si>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</si>
  <si>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</si>
  <si>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</si>
  <si>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</si>
  <si>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</si>
  <si>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</si>
  <si>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</si>
  <si>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</si>
  <si>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</si>
  <si>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</si>
  <si>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</si>
  <si>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</si>
  <si>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</si>
  <si>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</si>
  <si>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</si>
  <si>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</si>
  <si>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</si>
  <si>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</si>
  <si>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</si>
  <si>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</si>
  <si>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</si>
  <si>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</si>
  <si>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</si>
  <si>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</si>
  <si>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</si>
  <si>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</si>
  <si>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</si>
  <si>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</si>
  <si>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</si>
  <si>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</si>
  <si>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</si>
  <si>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</si>
  <si>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</si>
  <si>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</si>
  <si>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</si>
  <si>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</si>
  <si>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</si>
  <si>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</si>
  <si>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</si>
  <si>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</si>
  <si>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</si>
  <si>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</si>
  <si>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</si>
  <si>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</si>
  <si>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</si>
  <si>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</si>
  <si>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</si>
  <si>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</si>
  <si>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</si>
  <si>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</si>
  <si>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</si>
  <si>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</si>
  <si>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</si>
  <si>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</si>
  <si>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</si>
  <si>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</si>
  <si>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</si>
  <si>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</si>
  <si>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</si>
  <si>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</si>
  <si>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</si>
  <si>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</si>
  <si>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</si>
  <si>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</si>
  <si>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</si>
  <si>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</si>
  <si>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</si>
  <si>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</si>
  <si>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</si>
  <si>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</si>
  <si>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</si>
  <si>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</si>
  <si>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</si>
  <si>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</si>
  <si>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</si>
  <si>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</si>
  <si>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</si>
  <si>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</si>
  <si>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</si>
  <si>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</si>
  <si>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</si>
  <si>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</si>
  <si>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</si>
  <si>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</si>
  <si>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</si>
  <si>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</si>
  <si>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</si>
  <si>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</si>
  <si>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</si>
  <si>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</si>
  <si>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</si>
  <si>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</si>
  <si>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</si>
  <si>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</si>
  <si>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</si>
  <si>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</si>
  <si>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</si>
  <si>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</si>
  <si>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</si>
  <si>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</si>
  <si>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</si>
  <si>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</si>
  <si>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</si>
  <si>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</si>
  <si>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</si>
  <si>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</si>
  <si>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</si>
  <si>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</si>
  <si>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</si>
  <si>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</si>
  <si>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</si>
  <si>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</si>
  <si>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</si>
  <si>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</si>
  <si>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</si>
  <si>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</si>
  <si>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</si>
  <si>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</si>
  <si>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</si>
  <si>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</si>
  <si>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</si>
  <si>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</si>
  <si>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</si>
  <si>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</si>
  <si>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</si>
  <si>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</si>
  <si>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</si>
  <si>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</si>
  <si>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</si>
  <si>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</si>
  <si>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</si>
  <si>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</si>
  <si>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</si>
  <si>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</si>
  <si>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</si>
  <si>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</si>
  <si>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</si>
  <si>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</si>
  <si>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</si>
  <si>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</si>
  <si>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</si>
  <si>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</si>
  <si>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</si>
  <si>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</si>
  <si>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</si>
  <si>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</si>
  <si>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</si>
  <si>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</si>
  <si>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</si>
  <si>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</si>
  <si>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</si>
  <si>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</si>
  <si>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</si>
  <si>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</si>
  <si>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</si>
  <si>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</si>
  <si>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</si>
  <si>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</si>
  <si>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</si>
  <si>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</si>
  <si>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</si>
  <si>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</si>
  <si>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</si>
  <si>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</si>
  <si>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</si>
  <si>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</si>
  <si>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</si>
  <si>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</si>
  <si>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</si>
  <si>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</si>
  <si>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</si>
  <si>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</si>
  <si>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</si>
  <si>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</si>
  <si>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</si>
  <si>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</si>
  <si>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</si>
  <si>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</si>
  <si>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</si>
  <si>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</si>
  <si>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</si>
  <si>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</si>
  <si>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</si>
  <si>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</si>
  <si>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</si>
  <si>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</si>
  <si>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</si>
  <si>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</si>
  <si>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</si>
  <si>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</si>
  <si>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</si>
  <si>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</si>
  <si>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</si>
  <si>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</si>
  <si>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</si>
  <si>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</si>
  <si>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</si>
  <si>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</si>
  <si>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</si>
  <si>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</si>
  <si>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</si>
  <si>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</si>
  <si>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</si>
  <si>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</si>
  <si>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</si>
  <si>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</si>
  <si>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</si>
  <si>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</si>
  <si>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</si>
  <si>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</si>
  <si>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</si>
  <si>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</si>
  <si>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</si>
  <si>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</si>
  <si>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</si>
  <si>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</si>
  <si>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</si>
  <si>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</si>
  <si>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</si>
  <si>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</si>
  <si>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</si>
  <si>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</si>
  <si>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</si>
  <si>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</si>
  <si>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</si>
  <si>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</si>
  <si>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</si>
  <si>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</si>
  <si>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</si>
  <si>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</si>
  <si>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</si>
  <si>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</si>
  <si>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</si>
  <si>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</si>
  <si>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</si>
  <si>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</si>
  <si>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</si>
  <si>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</si>
  <si>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</si>
  <si>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</si>
  <si>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</si>
  <si>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</si>
  <si>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</si>
  <si>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</si>
  <si>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</si>
  <si>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</si>
  <si>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</si>
  <si>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</si>
  <si>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</si>
  <si>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</si>
  <si>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</si>
  <si>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</si>
  <si>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</si>
  <si>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</si>
  <si>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</si>
  <si>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</si>
  <si>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</si>
  <si>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</si>
  <si>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</si>
  <si>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</si>
  <si>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</si>
  <si>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</si>
  <si>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</si>
  <si>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</si>
  <si>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</si>
  <si>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</si>
  <si>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</si>
  <si>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</si>
  <si>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</si>
  <si>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</si>
  <si>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</si>
  <si>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</si>
  <si>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</si>
  <si>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</si>
  <si>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</si>
  <si>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</si>
  <si>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</si>
  <si>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</si>
  <si>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</si>
  <si>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</si>
  <si>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</si>
  <si>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</si>
  <si>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</si>
  <si>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</si>
  <si>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</si>
  <si>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</si>
  <si>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</si>
  <si>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</si>
  <si>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</si>
  <si>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</si>
  <si>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</si>
  <si>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</si>
  <si>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</si>
  <si>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</si>
  <si>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</si>
  <si>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</si>
  <si>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</si>
  <si>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</si>
  <si>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</si>
  <si>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</si>
  <si>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</si>
  <si>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</si>
  <si>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</si>
  <si>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</si>
  <si>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</si>
  <si>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</si>
  <si>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</si>
  <si>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</si>
  <si>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</si>
  <si>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</si>
  <si>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</si>
  <si>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</si>
  <si>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</si>
  <si>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</si>
  <si>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</si>
  <si>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</si>
  <si>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</si>
  <si>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</si>
  <si>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</si>
  <si>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</si>
  <si>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</si>
  <si>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</si>
  <si>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</si>
  <si>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</si>
  <si>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</si>
  <si>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</si>
  <si>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</si>
  <si>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</si>
  <si>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</si>
  <si>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</si>
  <si>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</si>
  <si>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</si>
  <si>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</si>
  <si>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</si>
  <si>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</si>
  <si>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</si>
  <si>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</si>
  <si>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</si>
  <si>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</si>
  <si>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</si>
  <si>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</si>
  <si>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</si>
  <si>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</si>
  <si>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</si>
  <si>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</si>
  <si>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</si>
  <si>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</si>
  <si>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</si>
  <si>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</si>
  <si>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</si>
  <si>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</si>
  <si>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</si>
  <si>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</si>
  <si>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</si>
  <si>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</si>
  <si>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</si>
  <si>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</si>
  <si>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</si>
  <si>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</si>
  <si>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</si>
  <si>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</si>
  <si>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</si>
  <si>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</si>
  <si>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</si>
  <si>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</si>
  <si>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</si>
  <si>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</si>
  <si>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</si>
  <si>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</si>
  <si>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</si>
  <si>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</si>
  <si>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</si>
  <si>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</si>
  <si>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</si>
  <si>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</si>
  <si>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</si>
  <si>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</si>
  <si>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</si>
  <si>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</si>
  <si>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</si>
  <si>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</si>
  <si>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</si>
  <si>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</si>
  <si>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</si>
  <si>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</si>
  <si>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</si>
  <si>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</si>
  <si>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</si>
  <si>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</si>
  <si>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</si>
  <si>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</si>
  <si>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</si>
  <si>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</si>
  <si>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</si>
  <si>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</si>
  <si>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</si>
  <si>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</si>
  <si>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</si>
  <si>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</si>
  <si>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</si>
  <si>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</si>
  <si>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</si>
  <si>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</si>
  <si>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</si>
  <si>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</si>
  <si>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</si>
  <si>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</si>
  <si>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</si>
  <si>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</si>
  <si>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</si>
  <si>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</si>
  <si>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</si>
  <si>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</si>
  <si>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</si>
  <si>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</si>
  <si>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</si>
  <si>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</si>
  <si>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</si>
  <si>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</si>
  <si>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</si>
  <si>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</si>
  <si>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</si>
  <si>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</si>
  <si>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</si>
  <si>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</si>
  <si>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</si>
  <si>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</si>
  <si>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</si>
  <si>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</si>
  <si>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</si>
  <si>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</si>
  <si>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</si>
  <si>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</si>
  <si>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</si>
  <si>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</si>
  <si>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</si>
  <si>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</si>
  <si>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</si>
  <si>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</si>
  <si>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</si>
  <si>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</si>
  <si>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</si>
  <si>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</si>
  <si>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</si>
  <si>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</si>
  <si>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</si>
  <si>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</si>
  <si>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</si>
  <si>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</si>
  <si>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</si>
  <si>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</si>
  <si>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</si>
  <si>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</si>
  <si>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</si>
  <si>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</si>
  <si>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</si>
  <si>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</si>
  <si>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</si>
  <si>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</si>
  <si>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</si>
  <si>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</si>
  <si>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</si>
  <si>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</si>
  <si>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</si>
  <si>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</si>
  <si>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</si>
  <si>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</si>
  <si>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</si>
  <si>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</si>
  <si>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</si>
  <si>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</si>
  <si>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</si>
  <si>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</si>
  <si>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</si>
  <si>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</si>
  <si>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</si>
  <si>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</si>
  <si>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</si>
  <si>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</si>
  <si>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</si>
  <si>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</si>
  <si>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</si>
  <si>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</si>
  <si>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</si>
  <si>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</si>
  <si>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</si>
  <si>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</si>
  <si>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</si>
  <si>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</si>
  <si>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</si>
  <si>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</si>
  <si>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</si>
  <si>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</si>
  <si>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</si>
  <si>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</si>
  <si>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</si>
  <si>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</si>
  <si>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</si>
  <si>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</si>
  <si>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</si>
  <si>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</si>
  <si>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</si>
  <si>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</si>
  <si>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</si>
  <si>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</si>
  <si>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</si>
  <si>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</si>
  <si>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</si>
  <si>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</si>
  <si>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</si>
  <si>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</si>
  <si>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</si>
  <si>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</si>
  <si>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</si>
  <si>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</si>
  <si>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</si>
  <si>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</si>
  <si>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</si>
  <si>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</si>
  <si>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</si>
  <si>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</si>
  <si>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</si>
  <si>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</si>
  <si>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</si>
  <si>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</si>
  <si>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</si>
  <si>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</si>
  <si>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</si>
  <si>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</si>
  <si>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</si>
  <si>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</si>
  <si>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</si>
  <si>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</si>
  <si>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</si>
  <si>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</si>
  <si>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</si>
  <si>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</si>
  <si>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</si>
  <si>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</si>
  <si>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</si>
  <si>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</si>
  <si>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</si>
  <si>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</si>
  <si>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</si>
  <si>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</si>
  <si>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</si>
  <si>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</si>
  <si>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</si>
  <si>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</si>
  <si>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</si>
  <si>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</si>
  <si>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</si>
  <si>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</si>
  <si>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</si>
  <si>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</si>
  <si>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</si>
  <si>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</si>
  <si>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</si>
  <si>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</si>
  <si>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</si>
  <si>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</si>
  <si>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</si>
  <si>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</si>
  <si>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</si>
  <si>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</si>
  <si>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</si>
  <si>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</si>
  <si>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</si>
  <si>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</si>
  <si>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</si>
  <si>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</si>
  <si>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</si>
  <si>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</si>
  <si>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</si>
  <si>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</si>
  <si>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</si>
  <si>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</si>
  <si>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</si>
  <si>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</si>
  <si>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</si>
  <si>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</si>
  <si>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</si>
  <si>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</si>
  <si>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</si>
  <si>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</si>
  <si>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</si>
  <si>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</si>
  <si>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</si>
  <si>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</si>
  <si>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</si>
  <si>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</si>
  <si>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</si>
  <si>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</si>
  <si>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</si>
  <si>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</si>
  <si>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</si>
  <si>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</si>
  <si>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</si>
  <si>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</si>
  <si>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</si>
  <si>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</si>
  <si>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</si>
  <si>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</si>
  <si>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</si>
  <si>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</si>
  <si>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</si>
  <si>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</si>
  <si>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</si>
  <si>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</si>
  <si>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</si>
  <si>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</si>
  <si>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</si>
  <si>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</si>
  <si>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</si>
  <si>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</si>
  <si>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</si>
  <si>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</si>
  <si>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</si>
  <si>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</si>
  <si>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</si>
  <si>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</si>
  <si>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</si>
  <si>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</si>
  <si>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</si>
  <si>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</si>
  <si>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</si>
  <si>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</si>
  <si>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</si>
  <si>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</si>
  <si>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</si>
  <si>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</si>
  <si>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</si>
  <si>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</si>
  <si>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</si>
  <si>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</si>
  <si>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</si>
  <si>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</si>
  <si>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</si>
  <si>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</si>
  <si>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</si>
  <si>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</si>
  <si>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</si>
  <si>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</si>
  <si>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</si>
  <si>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</si>
  <si>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</si>
  <si>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</si>
  <si>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</si>
  <si>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</si>
  <si>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</si>
  <si>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</si>
  <si>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</si>
  <si>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</si>
  <si>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</si>
  <si>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</si>
  <si>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</si>
  <si>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</si>
  <si>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</si>
  <si>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</si>
  <si>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</si>
  <si>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</si>
  <si>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</si>
  <si>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</si>
  <si>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</si>
  <si>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</si>
  <si>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</si>
  <si>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</si>
  <si>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</si>
  <si>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</si>
  <si>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</si>
  <si>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</si>
  <si>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</si>
  <si>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</si>
  <si>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</si>
  <si>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</si>
  <si>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</si>
  <si>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</si>
  <si>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</si>
  <si>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</si>
  <si>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</si>
  <si>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</si>
  <si>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</si>
  <si>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</si>
  <si>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</si>
  <si>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</si>
  <si>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</si>
  <si>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</si>
  <si>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</si>
  <si>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</si>
  <si>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</si>
  <si>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</si>
  <si>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</si>
  <si>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</si>
  <si>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</si>
  <si>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</si>
  <si>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</si>
  <si>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</si>
  <si>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</si>
  <si>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</si>
  <si>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</si>
  <si>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</si>
  <si>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</si>
  <si>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</si>
  <si>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</si>
  <si>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</si>
  <si>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</si>
  <si>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</si>
  <si>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</si>
  <si>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</si>
  <si>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</si>
  <si>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</si>
  <si>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</si>
  <si>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</si>
  <si>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</si>
  <si>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</si>
  <si>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</si>
  <si>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</si>
  <si>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</si>
  <si>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</si>
  <si>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</si>
  <si>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</si>
  <si>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</si>
  <si>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</si>
  <si>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</si>
  <si>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</si>
  <si>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</si>
  <si>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</si>
  <si>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</si>
  <si>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</si>
  <si>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</si>
  <si>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</si>
  <si>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</si>
  <si>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</si>
  <si>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</si>
  <si>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</si>
  <si>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</si>
  <si>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</si>
  <si>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</si>
  <si>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</si>
  <si>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</si>
  <si>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</si>
  <si>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</si>
  <si>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</si>
  <si>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</si>
  <si>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</si>
  <si>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</si>
  <si>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</si>
  <si>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</si>
  <si>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</si>
  <si>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</si>
  <si>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</si>
  <si>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</si>
  <si>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</si>
  <si>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</si>
  <si>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</si>
  <si>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</si>
  <si>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</si>
  <si>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</si>
  <si>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</si>
  <si>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</si>
  <si>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</si>
  <si>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</si>
  <si>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</si>
  <si>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</si>
  <si>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</si>
  <si>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</si>
  <si>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</si>
  <si>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</si>
  <si>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</si>
  <si>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</si>
  <si>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</si>
  <si>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</si>
  <si>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</si>
  <si>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</si>
  <si>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</si>
  <si>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</si>
  <si>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</si>
  <si>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</si>
  <si>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</si>
  <si>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</si>
  <si>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</si>
  <si>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</si>
  <si>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</si>
  <si>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</si>
  <si>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</si>
  <si>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</si>
  <si>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</si>
  <si>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</si>
  <si>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</si>
  <si>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</si>
  <si>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</si>
  <si>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</si>
  <si>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</si>
  <si>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</si>
  <si>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</si>
  <si>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</si>
  <si>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</si>
  <si>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</si>
  <si>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</si>
  <si>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</si>
  <si>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</si>
  <si>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</si>
  <si>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</si>
  <si>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</si>
  <si>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</si>
  <si>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</si>
  <si>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</si>
  <si>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</si>
  <si>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</si>
  <si>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</si>
  <si>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</si>
  <si>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</si>
  <si>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</si>
  <si>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</si>
  <si>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</si>
  <si>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</si>
  <si>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</si>
  <si>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</si>
  <si>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</si>
  <si>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</si>
  <si>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</si>
  <si>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</si>
  <si>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</si>
  <si>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</si>
  <si>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</si>
  <si>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</si>
  <si>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</si>
  <si>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</si>
  <si>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</si>
  <si>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</si>
  <si>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</si>
  <si>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</si>
  <si>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</si>
  <si>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</si>
  <si>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</si>
  <si>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</si>
  <si>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</si>
  <si>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</si>
  <si>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</si>
  <si>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</si>
  <si>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</si>
  <si>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</si>
  <si>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</si>
  <si>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</si>
  <si>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</si>
  <si>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</si>
  <si>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</si>
  <si>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</si>
  <si>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</si>
  <si>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</si>
  <si>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</si>
  <si>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</si>
  <si>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</si>
  <si>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</si>
  <si>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</si>
  <si>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</si>
  <si>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</si>
  <si>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</si>
  <si>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</si>
  <si>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</si>
  <si>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</si>
  <si>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</si>
  <si>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</si>
  <si>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</si>
  <si>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</si>
  <si>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</si>
  <si>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</si>
  <si>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</si>
  <si>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</si>
  <si>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</si>
  <si>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</si>
  <si>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</si>
  <si>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</si>
  <si>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</si>
  <si>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</si>
  <si>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</si>
  <si>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</si>
  <si>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</si>
  <si>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</si>
  <si>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</si>
  <si>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</si>
  <si>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</si>
  <si>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</si>
  <si>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</si>
  <si>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</si>
  <si>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</si>
  <si>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</si>
  <si>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</si>
  <si>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</si>
  <si>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</si>
  <si>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</si>
  <si>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</si>
  <si>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</si>
  <si>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</si>
  <si>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</si>
  <si>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</si>
  <si>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</si>
  <si>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</si>
  <si>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</si>
  <si>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</si>
  <si>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</si>
  <si>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</si>
  <si>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</si>
  <si>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</si>
  <si>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</si>
  <si>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</si>
  <si>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</si>
  <si>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</si>
  <si>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</si>
  <si>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</si>
  <si>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</si>
  <si>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</si>
  <si>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</si>
  <si>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</si>
  <si>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</si>
  <si>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</si>
  <si>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</si>
  <si>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</si>
  <si>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</si>
  <si>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</si>
  <si>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</si>
  <si>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</si>
  <si>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</si>
  <si>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</si>
  <si>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</si>
  <si>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</si>
  <si>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</si>
  <si>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</si>
  <si>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</si>
  <si>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</si>
  <si>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</si>
  <si>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</si>
  <si>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</si>
  <si>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</si>
  <si>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</si>
  <si>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</si>
  <si>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</si>
  <si>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</si>
  <si>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</si>
  <si>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</si>
  <si>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</si>
  <si>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</si>
  <si>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</si>
  <si>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</si>
  <si>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</si>
  <si>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</si>
  <si>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</si>
  <si>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</si>
  <si>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</si>
  <si>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</si>
  <si>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</si>
  <si>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</si>
  <si>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</si>
  <si>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</si>
  <si>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</si>
  <si>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</si>
  <si>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</si>
  <si>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</si>
  <si>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</si>
  <si>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</si>
  <si>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</si>
  <si>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</si>
  <si>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</si>
  <si>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</si>
  <si>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</si>
  <si>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</si>
  <si>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</si>
  <si>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</si>
  <si>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</si>
  <si>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</si>
  <si>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</si>
  <si>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</si>
  <si>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</si>
  <si>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</si>
  <si>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</si>
  <si>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</si>
  <si>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</si>
  <si>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</si>
  <si>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</si>
  <si>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</si>
  <si>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</si>
  <si>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</si>
  <si>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</si>
  <si>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</si>
  <si>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</si>
  <si>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</si>
  <si>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</si>
  <si>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</si>
  <si>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</si>
  <si>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</si>
  <si>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</si>
  <si>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</si>
  <si>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</si>
  <si>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</si>
  <si>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</si>
  <si>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</si>
  <si>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</si>
  <si>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</si>
  <si>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</si>
  <si>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</si>
  <si>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</si>
  <si>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</si>
  <si>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</si>
  <si>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</si>
  <si>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</si>
  <si>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</si>
  <si>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</si>
  <si>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</si>
  <si>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</si>
  <si>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</si>
  <si>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</si>
  <si>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</si>
  <si>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</si>
  <si>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</si>
  <si>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</si>
  <si>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</si>
  <si>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</si>
  <si>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</si>
  <si>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</si>
  <si>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</si>
  <si>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</si>
  <si>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</si>
  <si>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</si>
  <si>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</si>
  <si>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</si>
  <si>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</si>
  <si>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</si>
  <si>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</si>
  <si>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</si>
  <si>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</si>
  <si>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</si>
  <si>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</si>
  <si>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</si>
  <si>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</si>
  <si>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</si>
  <si>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</si>
  <si>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</si>
  <si>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</si>
  <si>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</si>
  <si>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</si>
  <si>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</si>
  <si>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</si>
  <si>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</si>
  <si>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</si>
  <si>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</si>
  <si>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</si>
  <si>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</si>
  <si>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</si>
  <si>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</si>
  <si>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</si>
  <si>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</si>
  <si>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</si>
  <si>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</si>
  <si>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</si>
  <si>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</si>
  <si>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</si>
  <si>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</si>
  <si>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</si>
  <si>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</si>
  <si>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</si>
  <si>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</si>
  <si>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</si>
  <si>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</si>
  <si>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</si>
  <si>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</si>
  <si>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</si>
  <si>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</si>
  <si>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</si>
  <si>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</si>
  <si>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</si>
  <si>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</si>
  <si>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</si>
  <si>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</si>
  <si>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</si>
  <si>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</si>
  <si>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</si>
  <si>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</si>
  <si>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</si>
  <si>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</si>
  <si>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</si>
  <si>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</si>
  <si>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</si>
  <si>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</si>
  <si>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</si>
  <si>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</si>
  <si>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</si>
  <si>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</si>
  <si>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</si>
  <si>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</si>
  <si>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</si>
  <si>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</si>
  <si>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</si>
  <si>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</si>
  <si>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</si>
  <si>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</si>
  <si>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</si>
  <si>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</si>
  <si>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</si>
  <si>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</si>
  <si>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</si>
  <si>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</si>
  <si>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</si>
  <si>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</si>
  <si>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</si>
  <si>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</si>
  <si>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</si>
  <si>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</si>
  <si>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</si>
  <si>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</si>
  <si>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</si>
  <si>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</si>
  <si>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</si>
  <si>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</si>
  <si>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</si>
  <si>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</si>
  <si>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</si>
  <si>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</si>
  <si>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</si>
  <si>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</si>
  <si>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</si>
  <si>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</si>
  <si>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</si>
  <si>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</si>
  <si>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</si>
  <si>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</si>
  <si>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</si>
  <si>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</si>
  <si>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</si>
  <si>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</si>
  <si>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</si>
  <si>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</si>
  <si>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</si>
  <si>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</si>
  <si>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</si>
  <si>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</si>
  <si>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</si>
  <si>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</si>
  <si>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</si>
  <si>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</si>
  <si>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</si>
  <si>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</si>
  <si>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</si>
  <si>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</si>
  <si>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</si>
  <si>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</si>
  <si>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</si>
  <si>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</si>
  <si>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</si>
  <si>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</si>
  <si>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</si>
  <si>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</si>
  <si>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</si>
  <si>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</si>
  <si>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</si>
  <si>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</si>
  <si>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</si>
  <si>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</si>
  <si>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</si>
  <si>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</si>
  <si>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</si>
  <si>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</si>
  <si>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</si>
  <si>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</si>
  <si>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</si>
  <si>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</si>
  <si>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</si>
  <si>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</si>
  <si>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</si>
  <si>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</si>
  <si>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</si>
  <si>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</si>
  <si>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</si>
  <si>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</si>
  <si>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</si>
  <si>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</si>
  <si>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</si>
  <si>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</si>
  <si>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</si>
  <si>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</si>
  <si>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</si>
  <si>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</si>
  <si>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</si>
  <si>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</si>
  <si>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</si>
  <si>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</si>
  <si>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</si>
  <si>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</si>
  <si>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</si>
  <si>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</si>
  <si>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</si>
  <si>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</si>
  <si>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</si>
  <si>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</si>
  <si>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</si>
  <si>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</si>
  <si>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</si>
  <si>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</si>
  <si>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</si>
  <si>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</si>
  <si>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</si>
  <si>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</si>
  <si>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</si>
  <si>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</si>
  <si>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</si>
  <si>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</si>
  <si>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</si>
  <si>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</si>
  <si>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</si>
  <si>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</si>
  <si>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</si>
  <si>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</si>
  <si>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</si>
  <si>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</si>
  <si>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</si>
  <si>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</si>
  <si>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</si>
  <si>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</si>
  <si>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</si>
  <si>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</si>
  <si>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</si>
  <si>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</si>
  <si>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</si>
  <si>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</si>
  <si>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</si>
  <si>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</si>
  <si>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</si>
  <si>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</si>
  <si>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</si>
  <si>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</si>
  <si>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</si>
  <si>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</si>
  <si>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</si>
  <si>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</si>
  <si>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</si>
  <si>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</si>
  <si>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</si>
  <si>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</si>
  <si>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</si>
  <si>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</si>
  <si>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</si>
  <si>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</si>
  <si>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</si>
  <si>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</si>
  <si>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</si>
  <si>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</si>
  <si>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</si>
  <si>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</si>
  <si>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</si>
  <si>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</si>
  <si>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</si>
  <si>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</si>
  <si>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</si>
  <si>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</si>
  <si>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</si>
  <si>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</si>
  <si>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</si>
  <si>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</si>
  <si>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</si>
  <si>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</si>
  <si>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</si>
  <si>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</si>
  <si>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</si>
  <si>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</si>
  <si>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</si>
  <si>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</si>
  <si>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</si>
  <si>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</si>
  <si>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</si>
  <si>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</si>
  <si>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</si>
  <si>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</si>
  <si>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</si>
  <si>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</si>
  <si>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</si>
  <si>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</si>
  <si>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</si>
  <si>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</si>
  <si>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</si>
  <si>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</si>
  <si>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</si>
  <si>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</si>
  <si>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</si>
  <si>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</si>
  <si>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</si>
  <si>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</si>
  <si>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</si>
  <si>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</si>
  <si>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</si>
  <si>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</si>
  <si>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</si>
  <si>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</si>
  <si>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</si>
  <si>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</si>
  <si>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</si>
  <si>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</si>
  <si>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</si>
  <si>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</si>
  <si>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</si>
  <si>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</si>
  <si>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</si>
  <si>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</si>
  <si>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</si>
  <si>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</si>
  <si>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</si>
  <si>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</si>
  <si>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</si>
  <si>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</si>
  <si>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</si>
  <si>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</si>
  <si>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</si>
  <si>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</si>
  <si>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</si>
  <si>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</si>
  <si>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</si>
  <si>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</si>
  <si>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</si>
  <si>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</si>
  <si>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</si>
  <si>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</si>
  <si>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</si>
  <si>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</si>
  <si>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</si>
  <si>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</si>
  <si>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</si>
  <si>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</si>
  <si>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</si>
  <si>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</si>
  <si>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</si>
  <si>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</si>
  <si>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</si>
  <si>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</si>
  <si>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</si>
  <si>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</si>
  <si>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</si>
  <si>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</si>
  <si>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</si>
  <si>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</si>
  <si>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</si>
  <si>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</si>
  <si>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</si>
  <si>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</si>
  <si>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</si>
  <si>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</si>
  <si>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</si>
  <si>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</si>
  <si>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</si>
  <si>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</si>
  <si>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</si>
  <si>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</si>
  <si>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</si>
  <si>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</si>
  <si>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</si>
  <si>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</si>
  <si>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</si>
  <si>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</si>
  <si>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</si>
  <si>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</si>
  <si>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</si>
  <si>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</si>
  <si>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</si>
  <si>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</si>
  <si>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</si>
  <si>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</si>
  <si>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</si>
  <si>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</si>
  <si>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</si>
  <si>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</si>
  <si>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</si>
  <si>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</si>
  <si>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</si>
  <si>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</si>
  <si>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</si>
  <si>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</si>
  <si>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</si>
  <si>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</si>
  <si>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</si>
  <si>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</si>
  <si>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</si>
  <si>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</si>
  <si>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</si>
  <si>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</si>
  <si>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</si>
  <si>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</si>
  <si>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</si>
  <si>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</si>
  <si>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</si>
  <si>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</si>
  <si>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</si>
  <si>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</si>
  <si>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</si>
  <si>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</si>
  <si>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</si>
  <si>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</si>
  <si>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</si>
  <si>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</si>
  <si>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</si>
  <si>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</si>
  <si>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</si>
  <si>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</si>
  <si>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</si>
  <si>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</si>
  <si>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</si>
  <si>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</si>
  <si>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</si>
  <si>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</si>
  <si>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</si>
  <si>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</si>
  <si>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</si>
  <si>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</si>
  <si>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</si>
  <si>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</si>
  <si>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</si>
  <si>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</si>
  <si>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</si>
  <si>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</si>
  <si>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</si>
  <si>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</si>
  <si>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</si>
  <si>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</si>
  <si>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</si>
  <si>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</si>
  <si>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</si>
  <si>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</si>
  <si>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</si>
  <si>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</si>
  <si>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</si>
  <si>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</si>
  <si>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</si>
  <si>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</si>
  <si>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</si>
  <si>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</si>
  <si>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</si>
  <si>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</si>
  <si>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</si>
  <si>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</si>
  <si>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</si>
  <si>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</si>
  <si>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</si>
  <si>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</si>
  <si>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</si>
  <si>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</si>
  <si>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</si>
  <si>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</si>
  <si>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</si>
  <si>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</si>
  <si>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</si>
  <si>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</si>
  <si>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</si>
  <si>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</si>
  <si>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</si>
  <si>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</si>
  <si>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</si>
  <si>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</si>
  <si>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</si>
  <si>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</si>
  <si>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</si>
  <si>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</si>
  <si>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</si>
  <si>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</si>
  <si>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</si>
  <si>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</si>
  <si>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</si>
  <si>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</si>
  <si>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</si>
  <si>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</si>
  <si>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</si>
  <si>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</si>
  <si>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</si>
  <si>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</si>
  <si>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</si>
  <si>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</si>
  <si>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</si>
  <si>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</si>
  <si>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</si>
  <si>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</si>
  <si>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</si>
  <si>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</si>
  <si>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</si>
  <si>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</si>
  <si>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</si>
  <si>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</si>
  <si>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</si>
  <si>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</si>
  <si>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</si>
  <si>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</si>
  <si>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</si>
  <si>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</si>
  <si>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</si>
  <si>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</si>
  <si>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</si>
  <si>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</si>
  <si>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</si>
  <si>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</si>
  <si>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</si>
  <si>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</si>
  <si>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</si>
  <si>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</si>
  <si>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</si>
  <si>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</si>
  <si>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</si>
  <si>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</si>
  <si>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</si>
  <si>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</si>
  <si>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</si>
  <si>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</si>
  <si>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</si>
  <si>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</si>
  <si>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</si>
  <si>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</si>
  <si>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</si>
  <si>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</si>
  <si>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</si>
  <si>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</si>
  <si>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</si>
  <si>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</si>
  <si>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</si>
  <si>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</si>
  <si>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</si>
  <si>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</si>
  <si>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</si>
  <si>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</si>
  <si>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</si>
  <si>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</si>
  <si>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</si>
  <si>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</si>
  <si>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</si>
  <si>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</si>
  <si>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</si>
  <si>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</si>
  <si>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</si>
  <si>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</si>
  <si>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</si>
  <si>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</si>
  <si>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</si>
  <si>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</si>
  <si>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</si>
  <si>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</si>
  <si>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</si>
  <si>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</si>
  <si>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</si>
  <si>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</si>
  <si>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</si>
  <si>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</si>
  <si>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</si>
  <si>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</si>
  <si>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</si>
  <si>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</si>
  <si>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</si>
  <si>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</si>
  <si>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</si>
  <si>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</si>
  <si>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</si>
  <si>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</si>
  <si>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</si>
  <si>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</si>
  <si>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</si>
  <si>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</si>
  <si>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</si>
  <si>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</si>
  <si>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</si>
  <si>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</si>
  <si>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</si>
  <si>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</si>
  <si>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</si>
  <si>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</si>
  <si>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</si>
  <si>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</si>
  <si>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</si>
  <si>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</si>
  <si>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</si>
  <si>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</si>
  <si>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</si>
  <si>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</si>
  <si>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</si>
  <si>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</si>
  <si>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</si>
  <si>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</si>
  <si>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</si>
  <si>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</si>
  <si>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</si>
  <si>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</si>
  <si>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</si>
  <si>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</si>
  <si>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</si>
  <si>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</si>
  <si>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</si>
  <si>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</si>
  <si>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</si>
  <si>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</si>
  <si>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</si>
  <si>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</si>
  <si>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</si>
  <si>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</si>
  <si>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</si>
  <si>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</si>
  <si>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</si>
  <si>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</si>
  <si>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</si>
  <si>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</si>
  <si>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</si>
  <si>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</si>
  <si>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</si>
  <si>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</si>
  <si>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</si>
  <si>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</si>
  <si>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</si>
  <si>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</si>
  <si>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</si>
  <si>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</si>
  <si>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</si>
  <si>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</si>
  <si>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</si>
  <si>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</si>
  <si>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</si>
  <si>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</si>
  <si>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</si>
  <si>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</si>
  <si>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</si>
  <si>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</si>
  <si>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</si>
  <si>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</si>
  <si>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</si>
  <si>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</si>
  <si>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</si>
  <si>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</si>
  <si>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</si>
  <si>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</si>
  <si>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</si>
  <si>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</si>
  <si>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</si>
  <si>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</si>
  <si>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</si>
  <si>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</si>
  <si>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</si>
  <si>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</si>
  <si>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</si>
  <si>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</si>
  <si>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</si>
  <si>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</si>
  <si>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</si>
  <si>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</si>
  <si>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</si>
  <si>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</si>
  <si>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</si>
  <si>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</si>
  <si>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</si>
  <si>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</si>
  <si>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</si>
  <si>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</si>
  <si>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</si>
  <si>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</si>
  <si>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</si>
  <si>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</si>
  <si>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</si>
  <si>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</si>
  <si>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</si>
  <si>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</si>
  <si>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</si>
  <si>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</si>
  <si>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</si>
  <si>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</si>
  <si>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</si>
  <si>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</si>
  <si>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</si>
  <si>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</si>
  <si>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</si>
  <si>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</si>
  <si>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</si>
  <si>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</si>
  <si>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</si>
  <si>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</si>
  <si>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</si>
  <si>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</si>
  <si>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</si>
  <si>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</si>
  <si>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</si>
  <si>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</si>
  <si>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</si>
  <si>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</si>
  <si>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</si>
  <si>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</si>
  <si>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</si>
  <si>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</si>
  <si>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</si>
  <si>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</si>
  <si>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</si>
  <si>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</si>
  <si>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</si>
  <si>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</si>
  <si>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</si>
  <si>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</si>
  <si>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</si>
  <si>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</si>
  <si>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</si>
  <si>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</si>
  <si>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</si>
  <si>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</si>
  <si>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</si>
  <si>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</si>
  <si>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</si>
  <si>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</si>
  <si>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</si>
  <si>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</si>
  <si>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</si>
  <si>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</si>
  <si>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</si>
  <si>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</si>
  <si>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</si>
  <si>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</si>
  <si>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</si>
  <si>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</si>
  <si>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</si>
  <si>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</si>
  <si>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</si>
  <si>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</si>
  <si>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</si>
  <si>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</si>
  <si>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</si>
  <si>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</si>
  <si>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</si>
  <si>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</si>
  <si>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</si>
  <si>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</si>
  <si>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</si>
  <si>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</si>
  <si>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</si>
  <si>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</si>
  <si>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</si>
  <si>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</si>
  <si>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</si>
  <si>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</si>
  <si>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</si>
  <si>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</si>
  <si>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</si>
  <si>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</si>
  <si>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</si>
  <si>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</si>
  <si>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</si>
  <si>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</si>
  <si>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</si>
  <si>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</si>
  <si>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</si>
  <si>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</si>
  <si>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</si>
  <si>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</si>
  <si>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</si>
  <si>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</si>
  <si>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</si>
  <si>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</si>
  <si>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</si>
  <si>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</si>
  <si>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</si>
  <si>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</si>
  <si>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</si>
  <si>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</si>
  <si>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</si>
  <si>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</si>
  <si>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</si>
  <si>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</si>
  <si>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</si>
  <si>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</si>
  <si>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</si>
  <si>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</si>
  <si>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</si>
  <si>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</si>
  <si>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</si>
  <si>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</si>
  <si>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</si>
  <si>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</si>
  <si>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</si>
  <si>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</si>
  <si>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</si>
  <si>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</si>
  <si>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</si>
  <si>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</si>
  <si>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</si>
  <si>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</si>
  <si>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</si>
  <si>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</si>
  <si>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</si>
  <si>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</si>
  <si>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</si>
  <si>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</si>
  <si>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</si>
  <si>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</si>
  <si>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</si>
  <si>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</si>
  <si>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</si>
  <si>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</si>
  <si>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</si>
  <si>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</si>
  <si>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</si>
  <si>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</si>
  <si>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</si>
  <si>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</si>
  <si>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</si>
  <si>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</si>
  <si>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</si>
  <si>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</si>
  <si>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</si>
  <si>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</si>
  <si>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</si>
  <si>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</si>
  <si>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</si>
  <si>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</si>
  <si>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</si>
  <si>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</si>
  <si>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</si>
  <si>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</si>
  <si>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</si>
  <si>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</si>
  <si>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</si>
  <si>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</si>
  <si>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</si>
  <si>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</si>
  <si>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</si>
  <si>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</si>
  <si>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</si>
  <si>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</si>
  <si>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</si>
  <si>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</si>
  <si>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</si>
  <si>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</si>
  <si>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</si>
  <si>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</si>
  <si>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</si>
  <si>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</si>
  <si>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</si>
  <si>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</si>
  <si>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</si>
  <si>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</si>
  <si>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</si>
  <si>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</si>
  <si>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</si>
  <si>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</si>
  <si>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</si>
  <si>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</si>
  <si>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</si>
  <si>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</si>
  <si>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</si>
  <si>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</si>
  <si>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</si>
  <si>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</si>
  <si>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</si>
  <si>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</si>
  <si>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</si>
  <si>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</si>
  <si>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</si>
  <si>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</si>
  <si>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</si>
  <si>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</si>
  <si>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</si>
  <si>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</si>
  <si>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</si>
  <si>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</si>
  <si>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</si>
  <si>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</si>
  <si>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</si>
  <si>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</si>
  <si>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</si>
  <si>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</si>
  <si>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</si>
  <si>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</si>
  <si>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</si>
  <si>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</si>
  <si>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</si>
  <si>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</si>
  <si>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</si>
  <si>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</si>
  <si>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</si>
  <si>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</si>
  <si>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</si>
  <si>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</si>
  <si>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</si>
  <si>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</si>
  <si>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</si>
  <si>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</si>
  <si>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</si>
  <si>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</si>
  <si>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</si>
  <si>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</si>
  <si>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</si>
  <si>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</si>
  <si>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</si>
  <si>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</si>
  <si>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</si>
  <si>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</si>
  <si>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</si>
  <si>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</si>
  <si>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</si>
  <si>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</si>
  <si>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</si>
  <si>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</si>
  <si>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</si>
  <si>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</si>
  <si>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</si>
  <si>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</si>
  <si>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</si>
  <si>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</si>
  <si>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</si>
  <si>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</si>
  <si>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</si>
  <si>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</si>
  <si>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</si>
  <si>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</si>
  <si>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</si>
  <si>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</si>
  <si>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</si>
  <si>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</si>
  <si>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</si>
  <si>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</si>
  <si>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</si>
  <si>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</si>
  <si>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</si>
  <si>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</si>
  <si>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</si>
  <si>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</si>
  <si>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</si>
  <si>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</si>
  <si>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</si>
  <si>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</si>
  <si>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</si>
  <si>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</si>
  <si>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</si>
  <si>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</si>
  <si>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</si>
  <si>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</si>
  <si>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</si>
  <si>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</si>
  <si>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</si>
  <si>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</si>
  <si>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</si>
  <si>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</si>
  <si>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</si>
  <si>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</si>
  <si>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</si>
  <si>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</si>
  <si>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</si>
  <si>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</si>
  <si>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</si>
  <si>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</si>
  <si>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</si>
  <si>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</si>
  <si>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</si>
  <si>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</si>
  <si>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</si>
  <si>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</si>
  <si>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</si>
  <si>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</si>
  <si>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</si>
  <si>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</si>
  <si>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</si>
  <si>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</si>
  <si>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</si>
  <si>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</si>
  <si>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</si>
  <si>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</si>
  <si>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</si>
  <si>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</si>
  <si>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</si>
  <si>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</si>
  <si>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</si>
  <si>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</si>
  <si>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</si>
  <si>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</si>
  <si>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</si>
  <si>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</si>
  <si>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</si>
  <si>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</si>
  <si>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</si>
  <si>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</si>
  <si>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</si>
  <si>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</si>
  <si>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</si>
  <si>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</si>
  <si>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</si>
  <si>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</si>
  <si>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</si>
  <si>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</si>
  <si>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</si>
  <si>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</si>
  <si>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</si>
  <si>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</si>
  <si>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</si>
  <si>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</si>
  <si>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</si>
  <si>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</si>
  <si>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</si>
  <si>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</si>
  <si>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</si>
  <si>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</si>
  <si>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</si>
  <si>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</si>
  <si>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</si>
  <si>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</si>
  <si>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</si>
  <si>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</si>
  <si>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</si>
  <si>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</si>
  <si>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</si>
  <si>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</si>
  <si>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</si>
  <si>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</si>
  <si>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</si>
  <si>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</si>
  <si>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</si>
  <si>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</si>
  <si>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</si>
  <si>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</si>
  <si>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</si>
  <si>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</si>
  <si>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</si>
  <si>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</si>
  <si>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</si>
  <si>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</si>
  <si>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</si>
  <si>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</si>
  <si>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</si>
  <si>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</si>
  <si>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</si>
  <si>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</si>
  <si>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</si>
  <si>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</si>
  <si>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</si>
  <si>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</si>
  <si>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</si>
  <si>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</si>
  <si>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</si>
  <si>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</si>
  <si>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</si>
  <si>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</si>
  <si>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</si>
  <si>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</si>
  <si>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</si>
  <si>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</si>
  <si>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</si>
  <si>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</si>
  <si>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</si>
  <si>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</si>
  <si>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</si>
  <si>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</si>
  <si>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</si>
  <si>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</si>
  <si>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</si>
  <si>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</si>
  <si>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</si>
  <si>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</si>
  <si>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</si>
  <si>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</si>
  <si>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</si>
  <si>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</si>
  <si>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</si>
  <si>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</si>
  <si>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</si>
  <si>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</si>
  <si>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</si>
  <si>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</si>
  <si>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</si>
  <si>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</si>
  <si>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</si>
  <si>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</si>
  <si>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</si>
  <si>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</si>
  <si>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</si>
  <si>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</si>
  <si>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</si>
  <si>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</si>
  <si>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</si>
  <si>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</si>
  <si>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</si>
  <si>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</si>
  <si>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</si>
  <si>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</si>
  <si>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</si>
  <si>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</si>
  <si>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</si>
  <si>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</si>
  <si>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</si>
  <si>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</si>
  <si>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</si>
  <si>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</si>
  <si>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</si>
  <si>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</si>
  <si>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</si>
  <si>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</si>
  <si>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</si>
  <si>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</si>
  <si>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</si>
  <si>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</si>
  <si>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</si>
  <si>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</si>
  <si>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</si>
  <si>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</si>
  <si>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</si>
  <si>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</si>
  <si>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</si>
  <si>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</si>
  <si>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</si>
  <si>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</si>
  <si>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</si>
  <si>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</si>
  <si>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</si>
  <si>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</si>
  <si>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</si>
  <si>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</si>
  <si>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</si>
  <si>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</si>
  <si>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</si>
  <si>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</si>
  <si>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</si>
  <si>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</si>
  <si>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</si>
  <si>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</si>
  <si>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</si>
  <si>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</si>
  <si>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</si>
  <si>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</si>
  <si>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</si>
  <si>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</si>
  <si>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</si>
  <si>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</si>
  <si>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</si>
  <si>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</si>
  <si>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</si>
  <si>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</si>
  <si>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</si>
  <si>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</si>
  <si>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</si>
  <si>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</si>
  <si>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</si>
  <si>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</si>
  <si>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</si>
  <si>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</si>
  <si>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</si>
  <si>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</si>
  <si>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</si>
  <si>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</si>
  <si>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</si>
  <si>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</si>
  <si>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</si>
  <si>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</si>
  <si>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</si>
  <si>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</si>
  <si>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</si>
  <si>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</si>
  <si>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</si>
  <si>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</si>
  <si>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</si>
  <si>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</si>
  <si>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</si>
  <si>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</si>
  <si>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</si>
  <si>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</si>
  <si>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</si>
  <si>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</si>
  <si>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</si>
  <si>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</si>
  <si>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</si>
  <si>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</si>
  <si>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</si>
  <si>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</si>
  <si>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</si>
  <si>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</si>
  <si>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</si>
  <si>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</si>
  <si>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</si>
  <si>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</si>
  <si>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</si>
  <si>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</si>
  <si>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</si>
  <si>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</si>
  <si>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</si>
  <si>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</si>
  <si>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</si>
  <si>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</si>
  <si>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</si>
  <si>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</si>
  <si>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</si>
  <si>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</si>
  <si>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</si>
  <si>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</si>
  <si>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</si>
  <si>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</si>
  <si>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</si>
  <si>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</si>
  <si>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</si>
  <si>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</si>
  <si>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</si>
  <si>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</si>
  <si>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</si>
  <si>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</si>
  <si>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</si>
  <si>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</si>
  <si>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</si>
  <si>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</si>
  <si>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</si>
  <si>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</si>
  <si>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</si>
  <si>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</si>
  <si>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</si>
  <si>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</si>
  <si>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</si>
  <si>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</si>
  <si>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</si>
  <si>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</si>
  <si>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</si>
  <si>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</si>
  <si>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</si>
  <si>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</si>
  <si>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</si>
  <si>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</si>
  <si>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</si>
  <si>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</si>
  <si>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</si>
  <si>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</si>
  <si>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</si>
  <si>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</si>
  <si>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</si>
  <si>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</si>
  <si>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</si>
  <si>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</si>
  <si>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</si>
  <si>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</si>
  <si>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</si>
  <si>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</si>
  <si>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</si>
  <si>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</si>
  <si>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</si>
  <si>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</si>
  <si>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</si>
  <si>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</si>
  <si>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</si>
  <si>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</si>
  <si>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</si>
  <si>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</si>
  <si>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</si>
  <si>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</si>
  <si>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</si>
  <si>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</si>
  <si>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</si>
  <si>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</si>
  <si>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</si>
  <si>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</si>
  <si>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</si>
  <si>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</si>
  <si>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</si>
  <si>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</si>
  <si>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</si>
  <si>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</si>
  <si>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</si>
  <si>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</si>
  <si>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</si>
  <si>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</si>
  <si>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</si>
  <si>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</si>
  <si>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</si>
  <si>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</si>
  <si>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</si>
  <si>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</si>
  <si>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</si>
  <si>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</si>
  <si>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</si>
  <si>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</si>
  <si>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</si>
  <si>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</si>
  <si>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</si>
  <si>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</si>
  <si>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</si>
  <si>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</si>
  <si>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</si>
  <si>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</si>
  <si>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</si>
  <si>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</si>
  <si>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</si>
  <si>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</si>
  <si>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</si>
  <si>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</si>
  <si>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</si>
  <si>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</si>
  <si>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</si>
  <si>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</si>
  <si>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</si>
  <si>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</si>
  <si>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</si>
  <si>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</si>
  <si>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</si>
  <si>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</si>
  <si>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</si>
  <si>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</si>
  <si>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</si>
  <si>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</si>
  <si>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</si>
  <si>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</si>
  <si>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</si>
  <si>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</si>
  <si>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</si>
  <si>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</si>
  <si>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</si>
  <si>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</si>
  <si>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</si>
  <si>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</si>
  <si>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</si>
  <si>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</si>
  <si>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</si>
  <si>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</si>
  <si>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</si>
  <si>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</si>
  <si>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</si>
  <si>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</si>
  <si>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</si>
  <si>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</si>
  <si>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</si>
  <si>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</si>
  <si>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</si>
  <si>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</si>
  <si>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</si>
  <si>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</si>
  <si>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</si>
  <si>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</si>
  <si>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</si>
  <si>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</si>
  <si>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</si>
  <si>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</si>
  <si>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</si>
  <si>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</si>
  <si>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</si>
  <si>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</si>
  <si>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</si>
  <si>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</si>
  <si>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</si>
  <si>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</si>
  <si>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</si>
  <si>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</si>
  <si>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</si>
  <si>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</si>
  <si>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</si>
  <si>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</si>
  <si>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</si>
  <si>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</si>
  <si>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</si>
  <si>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</si>
  <si>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</si>
  <si>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</si>
  <si>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</si>
  <si>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</si>
  <si>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</si>
  <si>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</si>
  <si>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</si>
  <si>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</si>
  <si>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</si>
  <si>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</si>
  <si>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</si>
  <si>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</si>
  <si>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</si>
  <si>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</si>
  <si>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</si>
  <si>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</si>
  <si>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</si>
  <si>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</si>
  <si>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</si>
  <si>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</si>
  <si>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</si>
  <si>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</si>
  <si>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</si>
  <si>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</si>
  <si>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</si>
  <si>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</si>
  <si>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</si>
  <si>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</si>
  <si>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</si>
  <si>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</si>
  <si>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</si>
  <si>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</si>
  <si>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</si>
  <si>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</si>
  <si>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</si>
  <si>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</si>
  <si>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</si>
  <si>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</si>
  <si>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</si>
  <si>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</si>
  <si>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</si>
  <si>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</si>
  <si>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</si>
  <si>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</si>
  <si>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</si>
  <si>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</si>
  <si>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</si>
  <si>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</si>
  <si>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</si>
  <si>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</si>
  <si>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</si>
  <si>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</si>
  <si>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</si>
  <si>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</si>
  <si>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</si>
  <si>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</si>
  <si>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</si>
  <si>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</si>
  <si>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</si>
  <si>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</si>
  <si>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</si>
  <si>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</si>
  <si>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</si>
  <si>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</si>
  <si>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</si>
  <si>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</si>
  <si>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</si>
  <si>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</si>
  <si>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</si>
  <si>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</si>
  <si>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</si>
  <si>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</si>
  <si>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</si>
  <si>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</si>
  <si>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</si>
  <si>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</si>
  <si>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</si>
  <si>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</si>
  <si>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</si>
  <si>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</si>
  <si>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</si>
  <si>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</si>
  <si>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</si>
  <si>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</si>
  <si>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</si>
  <si>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</si>
  <si>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</si>
  <si>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</si>
  <si>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</si>
  <si>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</si>
  <si>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</si>
  <si>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</si>
  <si>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</si>
  <si>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</si>
  <si>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</si>
  <si>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</si>
  <si>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</si>
  <si>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</si>
  <si>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</si>
  <si>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</si>
  <si>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</si>
  <si>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</si>
  <si>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</si>
  <si>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</si>
  <si>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</si>
  <si>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</si>
  <si>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</si>
  <si>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</si>
  <si>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</si>
  <si>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</si>
  <si>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</si>
  <si>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</si>
  <si>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</si>
  <si>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</si>
  <si>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</si>
  <si>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</si>
  <si>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</si>
  <si>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</si>
  <si>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</si>
  <si>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</si>
  <si>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</si>
  <si>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</si>
  <si>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</si>
  <si>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</si>
  <si>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</si>
  <si>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</si>
  <si>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</si>
  <si>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</si>
  <si>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</si>
  <si>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</si>
  <si>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</si>
  <si>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</si>
  <si>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</si>
  <si>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</si>
  <si>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</si>
  <si>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</si>
  <si>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</si>
  <si>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</si>
  <si>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</si>
  <si>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</si>
  <si>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</si>
  <si>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</si>
  <si>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</si>
  <si>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</si>
  <si>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</si>
  <si>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</si>
  <si>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</si>
  <si>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</si>
  <si>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</si>
  <si>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</si>
  <si>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</si>
  <si>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</si>
  <si>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</si>
  <si>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</si>
  <si>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</si>
  <si>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</si>
  <si>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</si>
  <si>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</si>
  <si>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</si>
  <si>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</si>
  <si>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</si>
  <si>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</si>
  <si>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</si>
  <si>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</si>
  <si>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</si>
  <si>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</si>
  <si>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</si>
  <si>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</si>
  <si>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</si>
  <si>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</si>
  <si>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</si>
  <si>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</si>
  <si>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</si>
  <si>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</si>
  <si>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</si>
  <si>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</si>
  <si>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</si>
  <si>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</si>
  <si>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</si>
  <si>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</si>
  <si>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</si>
  <si>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</si>
  <si>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</si>
  <si>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</si>
  <si>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</si>
  <si>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</si>
  <si>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</si>
  <si>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</si>
  <si>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</si>
  <si>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</si>
  <si>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</si>
  <si>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</si>
  <si>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</si>
  <si>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</si>
  <si>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</si>
  <si>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</si>
  <si>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</si>
  <si>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</si>
  <si>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</si>
  <si>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</si>
  <si>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</si>
  <si>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</si>
  <si>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</si>
  <si>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</si>
  <si>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</si>
  <si>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</si>
  <si>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</si>
  <si>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</si>
  <si>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</si>
  <si>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</si>
  <si>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</si>
  <si>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</si>
  <si>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</si>
  <si>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</si>
  <si>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</si>
  <si>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</si>
  <si>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</si>
  <si>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</si>
  <si>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</si>
  <si>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</si>
  <si>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</si>
  <si>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</si>
  <si>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</si>
  <si>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</si>
  <si>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</si>
  <si>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</si>
  <si>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</si>
  <si>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</si>
  <si>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</si>
  <si>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</si>
  <si>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</si>
  <si>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</si>
  <si>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</si>
  <si>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</si>
  <si>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</si>
  <si>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</si>
  <si>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</si>
  <si>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</si>
  <si>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</si>
  <si>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</si>
  <si>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</si>
  <si>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</si>
  <si>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</si>
  <si>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</si>
  <si>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</si>
  <si>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</si>
  <si>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</si>
  <si>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</si>
  <si>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</si>
  <si>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</si>
  <si>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</si>
  <si>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</si>
  <si>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</si>
  <si>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</si>
  <si>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</si>
  <si>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</si>
  <si>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</si>
  <si>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</si>
  <si>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</si>
  <si>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</si>
  <si>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</si>
  <si>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</si>
  <si>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</si>
  <si>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</si>
  <si>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</si>
  <si>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</si>
  <si>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</si>
  <si>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</si>
  <si>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</si>
  <si>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</si>
  <si>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</si>
  <si>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</si>
  <si>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</si>
  <si>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</si>
  <si>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</si>
  <si>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</si>
  <si>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</si>
  <si>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</si>
  <si>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</si>
  <si>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</si>
  <si>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</si>
  <si>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</si>
  <si>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</si>
  <si>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</si>
  <si>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</si>
  <si>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</si>
  <si>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</si>
  <si>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</si>
  <si>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</si>
  <si>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</si>
  <si>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</si>
  <si>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</si>
  <si>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</si>
  <si>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</si>
  <si>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</si>
  <si>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</si>
  <si>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</si>
  <si>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</si>
  <si>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</si>
  <si>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</si>
  <si>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</si>
  <si>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</si>
  <si>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</si>
  <si>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</si>
  <si>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</si>
  <si>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</si>
  <si>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</si>
  <si>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</si>
  <si>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</si>
  <si>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</si>
  <si>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</si>
  <si>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</si>
  <si>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</si>
  <si>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</si>
  <si>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</si>
  <si>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</si>
  <si>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</si>
  <si>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</si>
  <si>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</si>
  <si>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</si>
  <si>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</si>
  <si>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</si>
  <si>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</si>
  <si>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</si>
  <si>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</si>
  <si>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</si>
  <si>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</si>
  <si>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</si>
  <si>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</si>
  <si>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</si>
  <si>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</si>
  <si>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</si>
  <si>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</si>
  <si>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</si>
  <si>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</si>
  <si>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</si>
  <si>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</si>
  <si>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</si>
  <si>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</si>
  <si>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</si>
  <si>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</si>
  <si>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</si>
  <si>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</si>
  <si>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</si>
  <si>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</si>
  <si>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</si>
  <si>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</si>
  <si>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</si>
  <si>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 xml:space="preserve">radio 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</si>
  <si>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</si>
  <si>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</si>
  <si>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</si>
  <si>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</si>
  <si>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</si>
  <si>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</si>
  <si>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</si>
  <si>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</si>
  <si>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</si>
  <si>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</si>
  <si>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</si>
  <si>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</si>
  <si>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</si>
  <si>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</si>
  <si>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</si>
  <si>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</si>
  <si>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</si>
  <si>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</si>
  <si>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</si>
  <si>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</si>
  <si>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</si>
  <si>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</si>
  <si>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</si>
  <si>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</si>
  <si>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</si>
  <si>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</si>
  <si>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</si>
  <si>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</si>
  <si>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</si>
  <si>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</si>
  <si>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</si>
  <si>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</si>
  <si>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</si>
  <si>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</si>
  <si>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</si>
  <si>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</si>
  <si>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</si>
  <si>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</si>
  <si>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</si>
  <si>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</si>
  <si>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</si>
  <si>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</si>
  <si>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</si>
  <si>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</si>
  <si>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</si>
  <si>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</si>
  <si>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</si>
  <si>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</si>
  <si>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</si>
  <si>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</si>
  <si>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</si>
  <si>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</si>
  <si>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Line chart of percentage successful failed and canceled</t>
  </si>
  <si>
    <t>Summary Statistics Table of Number of Backers</t>
  </si>
  <si>
    <t>Unsuccessful Campaigns</t>
  </si>
  <si>
    <t>Successful</t>
  </si>
  <si>
    <t>KickstartData</t>
  </si>
  <si>
    <t>Minimum number of backers.</t>
  </si>
  <si>
    <t>Maximum number of backers.</t>
  </si>
  <si>
    <t>Median number of backers.</t>
  </si>
  <si>
    <t>Mean of Backers.</t>
  </si>
  <si>
    <t>Standard deviation of the number of backers.</t>
  </si>
  <si>
    <t>Variance of the population of number of backers.</t>
  </si>
  <si>
    <t>Variance as a sample of the population of backers.</t>
  </si>
  <si>
    <t>Total Count</t>
  </si>
  <si>
    <t>The mean is a more meaningful summary of this data.</t>
  </si>
  <si>
    <t>There is more variability in successful campaigns.</t>
  </si>
  <si>
    <t>This make sense because goals could be met from one</t>
  </si>
  <si>
    <t>large donor or from tens of thousands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</si>
</sst>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mm/dd/yy;@"/>
    <numFmt numFmtId="166" formatCode="0.0%"/>
    <numFmt numFmtId="167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A010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/>
    <xf numFmtId="0" fontId="1" fillId="0" borderId="0" xfId="0" applyFont="1" applyAlignment="1">
      <alignment horizontal="center"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165" fontId="1" fillId="0" borderId="0" xfId="0" applyNumberFormat="1" applyFont="1" applyAlignment="1">
      <alignment vertical="center"/>
    </xf>
    <xf numFmtId="165" fontId="2" fillId="0" borderId="0" xfId="0" applyNumberFormat="1" applyFont="1"/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0" fillId="0" borderId="0" xfId="0" applyNumberFormat="1"/>
  </cellXfs>
  <cellStyles count="1">
    <cellStyle name="Normal" xfId="0" builtinId="0"/>
  </cellStyles>
  <dxfs count="1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/>
      </font>
      <fill>
        <patternFill>
          <bgColor theme="7" tint="0.79998168889431442"/>
        </patternFill>
      </fill>
    </dxf>
    <dxf>
      <font>
        <color theme="5"/>
      </font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/>
      </font>
      <fill>
        <patternFill>
          <bgColor theme="7" tint="0.79998168889431442"/>
        </patternFill>
      </fill>
    </dxf>
    <dxf>
      <font>
        <color theme="5"/>
      </font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[StarterBook_RevB.xlsx]PivotState!PivotTable1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PivotState!$A$5:$A$28</c:f>
              <c:multiLvlStrCache>
                <c:ptCount val="15"/>
                <c:lvl>
                  <c:pt idx="0">
                    <c:v>AU</c:v>
                  </c:pt>
                  <c:pt idx="1">
                    <c:v>DK</c:v>
                  </c:pt>
                  <c:pt idx="2">
                    <c:v>AU</c:v>
                  </c:pt>
                  <c:pt idx="3">
                    <c:v>DK</c:v>
                  </c:pt>
                  <c:pt idx="4">
                    <c:v>AU</c:v>
                  </c:pt>
                  <c:pt idx="5">
                    <c:v>AU</c:v>
                  </c:pt>
                  <c:pt idx="6">
                    <c:v>DK</c:v>
                  </c:pt>
                  <c:pt idx="7">
                    <c:v>AU</c:v>
                  </c:pt>
                  <c:pt idx="8">
                    <c:v>DK</c:v>
                  </c:pt>
                  <c:pt idx="9">
                    <c:v>AU</c:v>
                  </c:pt>
                  <c:pt idx="10">
                    <c:v>DK</c:v>
                  </c:pt>
                  <c:pt idx="11">
                    <c:v>AU</c:v>
                  </c:pt>
                  <c:pt idx="12">
                    <c:v>DK</c:v>
                  </c:pt>
                  <c:pt idx="13">
                    <c:v>AU</c:v>
                  </c:pt>
                  <c:pt idx="14">
                    <c:v>DK</c:v>
                  </c:pt>
                </c:lvl>
                <c:lvl>
                  <c:pt idx="0">
                    <c:v>film </c:v>
                  </c:pt>
                  <c:pt idx="2">
                    <c:v>food</c:v>
                  </c:pt>
                  <c:pt idx="4">
                    <c:v>games</c:v>
                  </c:pt>
                  <c:pt idx="5">
                    <c:v>music</c:v>
                  </c:pt>
                  <c:pt idx="7">
                    <c:v>photography</c:v>
                  </c:pt>
                  <c:pt idx="9">
                    <c:v>publishing</c:v>
                  </c:pt>
                  <c:pt idx="11">
                    <c:v>technology</c:v>
                  </c:pt>
                  <c:pt idx="13">
                    <c:v>theater</c:v>
                  </c:pt>
                </c:lvl>
              </c:multiLvlStrCache>
            </c:multiLvlStrRef>
          </c:cat>
          <c:val>
            <c:numRef>
              <c:f>PivotState!$B$5:$B$28</c:f>
              <c:numCache>
                <c:formatCode>General</c:formatCode>
                <c:ptCount val="15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10">
                  <c:v>1</c:v>
                </c:pt>
                <c:pt idx="11">
                  <c:v>9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5-4C1B-B14D-50E8CC0FFECD}"/>
            </c:ext>
          </c:extLst>
        </c:ser>
        <c:ser>
          <c:idx val="1"/>
          <c:order val="1"/>
          <c:tx>
            <c:strRef>
              <c:f>PivotState!$C$3:$C$4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PivotState!$A$5:$A$28</c:f>
              <c:multiLvlStrCache>
                <c:ptCount val="15"/>
                <c:lvl>
                  <c:pt idx="0">
                    <c:v>AU</c:v>
                  </c:pt>
                  <c:pt idx="1">
                    <c:v>DK</c:v>
                  </c:pt>
                  <c:pt idx="2">
                    <c:v>AU</c:v>
                  </c:pt>
                  <c:pt idx="3">
                    <c:v>DK</c:v>
                  </c:pt>
                  <c:pt idx="4">
                    <c:v>AU</c:v>
                  </c:pt>
                  <c:pt idx="5">
                    <c:v>AU</c:v>
                  </c:pt>
                  <c:pt idx="6">
                    <c:v>DK</c:v>
                  </c:pt>
                  <c:pt idx="7">
                    <c:v>AU</c:v>
                  </c:pt>
                  <c:pt idx="8">
                    <c:v>DK</c:v>
                  </c:pt>
                  <c:pt idx="9">
                    <c:v>AU</c:v>
                  </c:pt>
                  <c:pt idx="10">
                    <c:v>DK</c:v>
                  </c:pt>
                  <c:pt idx="11">
                    <c:v>AU</c:v>
                  </c:pt>
                  <c:pt idx="12">
                    <c:v>DK</c:v>
                  </c:pt>
                  <c:pt idx="13">
                    <c:v>AU</c:v>
                  </c:pt>
                  <c:pt idx="14">
                    <c:v>DK</c:v>
                  </c:pt>
                </c:lvl>
                <c:lvl>
                  <c:pt idx="0">
                    <c:v>film </c:v>
                  </c:pt>
                  <c:pt idx="2">
                    <c:v>food</c:v>
                  </c:pt>
                  <c:pt idx="4">
                    <c:v>games</c:v>
                  </c:pt>
                  <c:pt idx="5">
                    <c:v>music</c:v>
                  </c:pt>
                  <c:pt idx="7">
                    <c:v>photography</c:v>
                  </c:pt>
                  <c:pt idx="9">
                    <c:v>publishing</c:v>
                  </c:pt>
                  <c:pt idx="11">
                    <c:v>technology</c:v>
                  </c:pt>
                  <c:pt idx="13">
                    <c:v>theater</c:v>
                  </c:pt>
                </c:lvl>
              </c:multiLvlStrCache>
            </c:multiLvlStrRef>
          </c:cat>
          <c:val>
            <c:numRef>
              <c:f>PivotState!$C$5:$C$28</c:f>
              <c:numCache>
                <c:formatCode>General</c:formatCode>
                <c:ptCount val="15"/>
                <c:pt idx="0">
                  <c:v>6</c:v>
                </c:pt>
                <c:pt idx="2">
                  <c:v>3</c:v>
                </c:pt>
                <c:pt idx="3">
                  <c:v>1</c:v>
                </c:pt>
                <c:pt idx="4">
                  <c:v>7</c:v>
                </c:pt>
                <c:pt idx="7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13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E5-4C1B-B14D-50E8CC0FFECD}"/>
            </c:ext>
          </c:extLst>
        </c:ser>
        <c:ser>
          <c:idx val="2"/>
          <c:order val="2"/>
          <c:tx>
            <c:strRef>
              <c:f>PivotState!$D$3:$D$4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PivotState!$A$5:$A$28</c:f>
              <c:multiLvlStrCache>
                <c:ptCount val="15"/>
                <c:lvl>
                  <c:pt idx="0">
                    <c:v>AU</c:v>
                  </c:pt>
                  <c:pt idx="1">
                    <c:v>DK</c:v>
                  </c:pt>
                  <c:pt idx="2">
                    <c:v>AU</c:v>
                  </c:pt>
                  <c:pt idx="3">
                    <c:v>DK</c:v>
                  </c:pt>
                  <c:pt idx="4">
                    <c:v>AU</c:v>
                  </c:pt>
                  <c:pt idx="5">
                    <c:v>AU</c:v>
                  </c:pt>
                  <c:pt idx="6">
                    <c:v>DK</c:v>
                  </c:pt>
                  <c:pt idx="7">
                    <c:v>AU</c:v>
                  </c:pt>
                  <c:pt idx="8">
                    <c:v>DK</c:v>
                  </c:pt>
                  <c:pt idx="9">
                    <c:v>AU</c:v>
                  </c:pt>
                  <c:pt idx="10">
                    <c:v>DK</c:v>
                  </c:pt>
                  <c:pt idx="11">
                    <c:v>AU</c:v>
                  </c:pt>
                  <c:pt idx="12">
                    <c:v>DK</c:v>
                  </c:pt>
                  <c:pt idx="13">
                    <c:v>AU</c:v>
                  </c:pt>
                  <c:pt idx="14">
                    <c:v>DK</c:v>
                  </c:pt>
                </c:lvl>
                <c:lvl>
                  <c:pt idx="0">
                    <c:v>film </c:v>
                  </c:pt>
                  <c:pt idx="2">
                    <c:v>food</c:v>
                  </c:pt>
                  <c:pt idx="4">
                    <c:v>games</c:v>
                  </c:pt>
                  <c:pt idx="5">
                    <c:v>music</c:v>
                  </c:pt>
                  <c:pt idx="7">
                    <c:v>photography</c:v>
                  </c:pt>
                  <c:pt idx="9">
                    <c:v>publishing</c:v>
                  </c:pt>
                  <c:pt idx="11">
                    <c:v>technology</c:v>
                  </c:pt>
                  <c:pt idx="13">
                    <c:v>theater</c:v>
                  </c:pt>
                </c:lvl>
              </c:multiLvlStrCache>
            </c:multiLvlStrRef>
          </c:cat>
          <c:val>
            <c:numRef>
              <c:f>PivotState!$D$5:$D$28</c:f>
              <c:numCache>
                <c:formatCode>General</c:formatCode>
                <c:ptCount val="15"/>
                <c:pt idx="0">
                  <c:v>4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6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E5-4C1B-B14D-50E8CC0FF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207504"/>
        <c:axId val="1185096960"/>
      </c:barChart>
      <c:catAx>
        <c:axId val="117820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096960"/>
        <c:crosses val="autoZero"/>
        <c:auto val="1"/>
        <c:lblAlgn val="ctr"/>
        <c:lblOffset val="100"/>
        <c:noMultiLvlLbl val="0"/>
      </c:catAx>
      <c:valAx>
        <c:axId val="11850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20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[StarterBook_RevB.xlsx]Sheet3!PivotTable2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Sheet3!$A$5:$A$17</c:f>
              <c:multiLvlStrCache>
                <c:ptCount val="4"/>
                <c:lvl>
                  <c:pt idx="0">
                    <c:v>photography</c:v>
                  </c:pt>
                  <c:pt idx="1">
                    <c:v>photography</c:v>
                  </c:pt>
                  <c:pt idx="2">
                    <c:v>photography</c:v>
                  </c:pt>
                  <c:pt idx="3">
                    <c:v>photography</c:v>
                  </c:pt>
                </c:lvl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</c:lvl>
                <c:lvl>
                  <c:pt idx="0">
                    <c:v>nature</c:v>
                  </c:pt>
                  <c:pt idx="1">
                    <c:v>people</c:v>
                  </c:pt>
                  <c:pt idx="2">
                    <c:v>photobooks</c:v>
                  </c:pt>
                  <c:pt idx="3">
                    <c:v>places</c:v>
                  </c:pt>
                </c:lvl>
              </c:multiLvlStrCache>
            </c:multiLvlStrRef>
          </c:cat>
          <c:val>
            <c:numRef>
              <c:f>Sheet3!$B$5:$B$17</c:f>
              <c:numCache>
                <c:formatCode>General</c:formatCode>
                <c:ptCount val="4"/>
                <c:pt idx="0">
                  <c:v>14</c:v>
                </c:pt>
                <c:pt idx="1">
                  <c:v>11</c:v>
                </c:pt>
                <c:pt idx="2">
                  <c:v>34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3-4DD1-B9EB-B8993C003446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Sheet3!$A$5:$A$17</c:f>
              <c:multiLvlStrCache>
                <c:ptCount val="4"/>
                <c:lvl>
                  <c:pt idx="0">
                    <c:v>photography</c:v>
                  </c:pt>
                  <c:pt idx="1">
                    <c:v>photography</c:v>
                  </c:pt>
                  <c:pt idx="2">
                    <c:v>photography</c:v>
                  </c:pt>
                  <c:pt idx="3">
                    <c:v>photography</c:v>
                  </c:pt>
                </c:lvl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</c:lvl>
                <c:lvl>
                  <c:pt idx="0">
                    <c:v>nature</c:v>
                  </c:pt>
                  <c:pt idx="1">
                    <c:v>people</c:v>
                  </c:pt>
                  <c:pt idx="2">
                    <c:v>photobooks</c:v>
                  </c:pt>
                  <c:pt idx="3">
                    <c:v>places</c:v>
                  </c:pt>
                </c:lvl>
              </c:multiLvlStrCache>
            </c:multiLvlStrRef>
          </c:cat>
          <c:val>
            <c:numRef>
              <c:f>Sheet3!$C$5:$C$17</c:f>
              <c:numCache>
                <c:formatCode>General</c:formatCode>
                <c:ptCount val="4"/>
                <c:pt idx="2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3-4DD1-B9EB-B8993C003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211504"/>
        <c:axId val="1500127584"/>
      </c:barChart>
      <c:catAx>
        <c:axId val="117821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127584"/>
        <c:crosses val="autoZero"/>
        <c:auto val="1"/>
        <c:lblAlgn val="ctr"/>
        <c:lblOffset val="100"/>
        <c:noMultiLvlLbl val="0"/>
      </c:catAx>
      <c:valAx>
        <c:axId val="15001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21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[StarterBook_RevB.xlsx]Sheet4!PivotTable3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5">
                  <c:v>18</c:v>
                </c:pt>
                <c:pt idx="6">
                  <c:v>25</c:v>
                </c:pt>
                <c:pt idx="7">
                  <c:v>20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D-4EF8-82D7-2F181D19CE17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7</c:v>
                </c:pt>
                <c:pt idx="3">
                  <c:v>14</c:v>
                </c:pt>
                <c:pt idx="4">
                  <c:v>18</c:v>
                </c:pt>
                <c:pt idx="5">
                  <c:v>38</c:v>
                </c:pt>
                <c:pt idx="6">
                  <c:v>64</c:v>
                </c:pt>
                <c:pt idx="7">
                  <c:v>32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4D-4EF8-82D7-2F181D19CE17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2</c:v>
                </c:pt>
                <c:pt idx="1">
                  <c:v>20</c:v>
                </c:pt>
                <c:pt idx="2">
                  <c:v>41</c:v>
                </c:pt>
                <c:pt idx="3">
                  <c:v>41</c:v>
                </c:pt>
                <c:pt idx="4">
                  <c:v>35</c:v>
                </c:pt>
                <c:pt idx="5">
                  <c:v>60</c:v>
                </c:pt>
                <c:pt idx="6">
                  <c:v>58</c:v>
                </c:pt>
                <c:pt idx="7">
                  <c:v>37</c:v>
                </c:pt>
                <c:pt idx="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4D-4EF8-82D7-2F181D19C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014000"/>
        <c:axId val="846185968"/>
      </c:lineChart>
      <c:catAx>
        <c:axId val="106601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85968"/>
        <c:crosses val="autoZero"/>
        <c:auto val="1"/>
        <c:lblAlgn val="ctr"/>
        <c:lblOffset val="100"/>
        <c:noMultiLvlLbl val="0"/>
      </c:catAx>
      <c:valAx>
        <c:axId val="8461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7</xdr:row>
      <xdr:rowOff>38099</xdr:rowOff>
    </xdr:from>
    <xdr:to>
      <xdr:col>14</xdr:col>
      <xdr:colOff>538162</xdr:colOff>
      <xdr:row>27</xdr:row>
      <xdr:rowOff>119063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5974D3-17D1-489B-B3C4-E93D1BC56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531018</xdr:colOff>
      <xdr:row>3</xdr:row>
      <xdr:rowOff>85724</xdr:rowOff>
    </xdr:from>
    <xdr:to>
      <xdr:col>14</xdr:col>
      <xdr:colOff>171450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9D275A-741A-45D5-B25B-0DC8A9B0F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450055</xdr:colOff>
      <xdr:row>2</xdr:row>
      <xdr:rowOff>57149</xdr:rowOff>
    </xdr:from>
    <xdr:to>
      <xdr:col>14</xdr:col>
      <xdr:colOff>642938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6E50E-3100-4C70-A30D-3739925D5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 Enriquez" refreshedDate="44070.480552430556" createdVersion="6" refreshedVersion="6" minRefreshableVersion="3" recordCount="4114" xr:uid="{89F99FA6-91F1-433A-A3EE-D26216F50116}">
  <cacheSource type="worksheet">
    <worksheetSource ref="A1:S4115" sheet="Kickstart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 Enriquez" refreshedDate="44070.539701620371" createdVersion="6" refreshedVersion="6" minRefreshableVersion="3" recordCount="4114" xr:uid="{4CD24FB3-88FD-4287-83EA-A5EDB1158034}">
  <cacheSource type="worksheet">
    <worksheetSource ref="A1:U4115" sheet="Kickstart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EF6B9-9E64-4788-B3EA-9494D3DE832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28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15"/>
        <item x="2"/>
        <item h="1" x="18"/>
        <item h="1" x="5"/>
        <item h="1" x="16"/>
        <item h="1" x="12"/>
        <item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6"/>
  </rowFields>
  <rowItems count="24">
    <i>
      <x/>
    </i>
    <i r="1">
      <x v="1"/>
    </i>
    <i r="1">
      <x v="6"/>
    </i>
    <i>
      <x v="1"/>
    </i>
    <i r="1">
      <x v="1"/>
    </i>
    <i r="1">
      <x v="6"/>
    </i>
    <i>
      <x v="2"/>
    </i>
    <i r="1">
      <x v="1"/>
    </i>
    <i>
      <x v="4"/>
    </i>
    <i r="1">
      <x v="1"/>
    </i>
    <i r="1">
      <x v="6"/>
    </i>
    <i>
      <x v="5"/>
    </i>
    <i r="1">
      <x v="1"/>
    </i>
    <i r="1">
      <x v="6"/>
    </i>
    <i>
      <x v="6"/>
    </i>
    <i r="1">
      <x v="1"/>
    </i>
    <i r="1">
      <x v="6"/>
    </i>
    <i>
      <x v="7"/>
    </i>
    <i r="1">
      <x v="1"/>
    </i>
    <i r="1">
      <x v="6"/>
    </i>
    <i>
      <x v="8"/>
    </i>
    <i r="1">
      <x v="1"/>
    </i>
    <i r="1">
      <x v="6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BC1C9-5260-4F33-B1DD-0475673E45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x="8"/>
        <item h="1" x="3"/>
        <item h="1" x="2"/>
        <item h="1" x="1"/>
        <item t="default"/>
      </items>
    </pivotField>
    <pivotField axis="axisRow" showAll="0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3">
    <field x="17"/>
    <field x="6"/>
    <field x="16"/>
  </rowFields>
  <rowItems count="13">
    <i>
      <x v="22"/>
    </i>
    <i r="1">
      <x v="20"/>
    </i>
    <i r="2">
      <x v="5"/>
    </i>
    <i>
      <x v="24"/>
    </i>
    <i r="1">
      <x v="20"/>
    </i>
    <i r="2">
      <x v="5"/>
    </i>
    <i>
      <x v="25"/>
    </i>
    <i r="1">
      <x v="20"/>
    </i>
    <i r="2">
      <x v="5"/>
    </i>
    <i>
      <x v="26"/>
    </i>
    <i r="1">
      <x v="20"/>
    </i>
    <i r="2">
      <x v="5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596DC-3BAB-4B94-B84D-FEFA663A5DC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h="1" x="7"/>
        <item h="1" x="6"/>
        <item x="5"/>
        <item h="1" x="4"/>
        <item h="1" x="8"/>
        <item h="1" x="3"/>
        <item h="1" x="2"/>
        <item h="1"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21"/>
    <field x="20"/>
    <field x="18"/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A3" zoomScale="136" zoomScaleNormal="55" workbookViewId="0">
      <selection activeCell="A9" sqref="A9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21.265625" customWidth="1"/>
    <col min="14" max="14" width="36.3984375" customWidth="1"/>
    <col min="15" max="15" width="41.1328125" customWidth="1"/>
    <col min="16" max="16" width="14" style="6" bestFit="1" customWidth="1"/>
    <col min="17" max="17" width="15.46484375" style="8" bestFit="1" customWidth="1"/>
    <col min="18" max="18" width="24.46484375" style="12" bestFit="1" customWidth="1"/>
    <col min="19" max="19" width="17.59765625" style="12" bestFit="1" customWidth="1"/>
    <col min="20" max="20" width="21.1328125" style="21" bestFit="1" customWidth="1"/>
    <col min="21" max="21" width="19.86328125" style="21" bestFit="1" customWidth="1"/>
  </cols>
  <sheetData>
    <row r="1" spans="1:23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8218</v>
      </c>
      <c r="N1" s="1" t="s">
        <v>8263</v>
      </c>
      <c r="O1" s="1" t="s">
        <v>8264</v>
      </c>
      <c r="P1" s="5" t="s">
        <v>8306</v>
      </c>
      <c r="Q1" s="7" t="s">
        <v>8307</v>
      </c>
      <c r="R1" s="13" t="s">
        <v>8308</v>
      </c>
      <c r="S1" s="13" t="s">
        <v>8309</v>
      </c>
      <c r="T1" s="19" t="s">
        <v>8364</v>
      </c>
      <c r="U1" s="19" t="s">
        <v>8365</v>
      </c>
    </row>
    <row r="2" spans="1:23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s">
        <v>8219</v>
      </c>
      <c r="N2" t="b">
        <v>1</v>
      </c>
      <c r="O2" t="s">
        <v>8265</v>
      </c>
      <c r="P2" s="6">
        <f>E2/D2*100</f>
        <v>136.85882352941178</v>
      </c>
      <c r="Q2" s="8">
        <f>IFERROR(E2/L2,0)</f>
        <v>63.917582417582416</v>
      </c>
      <c r="R2" s="11" t="s">
        <v>8310</v>
      </c>
      <c r="S2" s="12" t="s">
        <v>8311</v>
      </c>
      <c r="T2" s="20">
        <f>(((J2/60)/60)/24)+DATE(1970,1,1)</f>
        <v>42177.007071759261</v>
      </c>
      <c r="U2" s="20">
        <f>(((I2/60)/60)/24)+DATE(1970,1,1)</f>
        <v>42208.125</v>
      </c>
      <c r="V2" cm="1">
        <f t="array" ref="V2:W2">_xlfn.XLOOKUP(A2,id,KickstartData!$L$2:$M$4115)</f>
        <v>182</v>
      </c>
      <c r="W2" t="str">
        <v>successful</v>
      </c>
    </row>
    <row r="3" spans="1:23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s">
        <v>8219</v>
      </c>
      <c r="N3" t="b">
        <v>1</v>
      </c>
      <c r="O3" t="s">
        <v>8265</v>
      </c>
      <c r="P3" s="6">
        <f t="shared" ref="P3:P66" si="0">E3/D3*100</f>
        <v>142.60827250608273</v>
      </c>
      <c r="Q3" s="8">
        <f t="shared" ref="Q3:Q66" si="1">IFERROR(E3/L3,0)</f>
        <v>185.48101265822785</v>
      </c>
      <c r="R3" s="11" t="s">
        <v>8310</v>
      </c>
      <c r="S3" s="12" t="s">
        <v>8311</v>
      </c>
      <c r="T3" s="20">
        <f t="shared" ref="T3:T66" si="2">(((J3/60)/60)/24)+DATE(1970,1,1)</f>
        <v>42766.600497685184</v>
      </c>
      <c r="U3" s="20">
        <f t="shared" ref="U3:U66" si="3">(((I3/60)/60)/24)+DATE(1970,1,1)</f>
        <v>42796.600497685184</v>
      </c>
      <c r="V3" cm="1">
        <f t="array" ref="V3:W3">_xlfn.XLOOKUP(A3,id,KickstartData!$L$2:$M$4115)</f>
        <v>79</v>
      </c>
      <c r="W3" t="str">
        <v>successful</v>
      </c>
    </row>
    <row r="4" spans="1:23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s">
        <v>8219</v>
      </c>
      <c r="N4" t="b">
        <v>1</v>
      </c>
      <c r="O4" t="s">
        <v>8265</v>
      </c>
      <c r="P4" s="6">
        <f t="shared" si="0"/>
        <v>105</v>
      </c>
      <c r="Q4" s="8">
        <f t="shared" si="1"/>
        <v>15</v>
      </c>
      <c r="R4" s="11" t="s">
        <v>8310</v>
      </c>
      <c r="S4" s="12" t="s">
        <v>8311</v>
      </c>
      <c r="T4" s="20">
        <f t="shared" si="2"/>
        <v>42405.702349537038</v>
      </c>
      <c r="U4" s="20">
        <f t="shared" si="3"/>
        <v>42415.702349537038</v>
      </c>
      <c r="V4" cm="1">
        <f t="array" ref="V4:W4">_xlfn.XLOOKUP(A4,id,KickstartData!$L$2:$M$4115)</f>
        <v>35</v>
      </c>
      <c r="W4" t="str">
        <v>successful</v>
      </c>
    </row>
    <row r="5" spans="1:23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s">
        <v>8219</v>
      </c>
      <c r="N5" t="b">
        <v>1</v>
      </c>
      <c r="O5" t="s">
        <v>8265</v>
      </c>
      <c r="P5" s="6">
        <f t="shared" si="0"/>
        <v>103.89999999999999</v>
      </c>
      <c r="Q5" s="8">
        <f t="shared" si="1"/>
        <v>69.266666666666666</v>
      </c>
      <c r="R5" s="11" t="s">
        <v>8310</v>
      </c>
      <c r="S5" s="12" t="s">
        <v>8311</v>
      </c>
      <c r="T5" s="20">
        <f t="shared" si="2"/>
        <v>41828.515127314815</v>
      </c>
      <c r="U5" s="20">
        <f t="shared" si="3"/>
        <v>41858.515127314815</v>
      </c>
      <c r="V5" cm="1">
        <f t="array" ref="V5:W5">_xlfn.XLOOKUP(A5,id,KickstartData!$L$2:$M$4115)</f>
        <v>150</v>
      </c>
      <c r="W5" t="str">
        <v>successful</v>
      </c>
    </row>
    <row r="6" spans="1:23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s">
        <v>8219</v>
      </c>
      <c r="N6" t="b">
        <v>1</v>
      </c>
      <c r="O6" t="s">
        <v>8265</v>
      </c>
      <c r="P6" s="6">
        <f t="shared" si="0"/>
        <v>122.99154545454545</v>
      </c>
      <c r="Q6" s="8">
        <f t="shared" si="1"/>
        <v>190.55028169014085</v>
      </c>
      <c r="R6" s="11" t="s">
        <v>8310</v>
      </c>
      <c r="S6" s="12" t="s">
        <v>8311</v>
      </c>
      <c r="T6" s="20">
        <f t="shared" si="2"/>
        <v>42327.834247685183</v>
      </c>
      <c r="U6" s="20">
        <f t="shared" si="3"/>
        <v>42357.834247685183</v>
      </c>
    </row>
    <row r="7" spans="1:23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s">
        <v>8219</v>
      </c>
      <c r="N7" t="b">
        <v>1</v>
      </c>
      <c r="O7" t="s">
        <v>8265</v>
      </c>
      <c r="P7" s="6">
        <f t="shared" si="0"/>
        <v>109.77744436109028</v>
      </c>
      <c r="Q7" s="8">
        <f t="shared" si="1"/>
        <v>93.40425531914893</v>
      </c>
      <c r="R7" s="11" t="s">
        <v>8310</v>
      </c>
      <c r="S7" s="12" t="s">
        <v>8311</v>
      </c>
      <c r="T7" s="20">
        <f t="shared" si="2"/>
        <v>42563.932951388888</v>
      </c>
      <c r="U7" s="20">
        <f t="shared" si="3"/>
        <v>42580.232638888891</v>
      </c>
    </row>
    <row r="8" spans="1:23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s">
        <v>8219</v>
      </c>
      <c r="N8" t="b">
        <v>1</v>
      </c>
      <c r="O8" t="s">
        <v>8265</v>
      </c>
      <c r="P8" s="6">
        <f t="shared" si="0"/>
        <v>106.4875</v>
      </c>
      <c r="Q8" s="8">
        <f t="shared" si="1"/>
        <v>146.87931034482759</v>
      </c>
      <c r="R8" s="11" t="s">
        <v>8310</v>
      </c>
      <c r="S8" s="12" t="s">
        <v>8311</v>
      </c>
      <c r="T8" s="20">
        <f t="shared" si="2"/>
        <v>41794.072337962964</v>
      </c>
      <c r="U8" s="20">
        <f t="shared" si="3"/>
        <v>41804.072337962964</v>
      </c>
    </row>
    <row r="9" spans="1:23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s">
        <v>8219</v>
      </c>
      <c r="N9" t="b">
        <v>1</v>
      </c>
      <c r="O9" t="s">
        <v>8265</v>
      </c>
      <c r="P9" s="6">
        <f t="shared" si="0"/>
        <v>101.22222222222221</v>
      </c>
      <c r="Q9" s="8">
        <f t="shared" si="1"/>
        <v>159.82456140350877</v>
      </c>
      <c r="R9" s="11" t="s">
        <v>8310</v>
      </c>
      <c r="S9" s="12" t="s">
        <v>8311</v>
      </c>
      <c r="T9" s="20">
        <f t="shared" si="2"/>
        <v>42516.047071759262</v>
      </c>
      <c r="U9" s="20">
        <f t="shared" si="3"/>
        <v>42556.047071759262</v>
      </c>
    </row>
    <row r="10" spans="1:23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s">
        <v>8219</v>
      </c>
      <c r="N10" t="b">
        <v>1</v>
      </c>
      <c r="O10" t="s">
        <v>8265</v>
      </c>
      <c r="P10" s="6">
        <f t="shared" si="0"/>
        <v>100.04342857142856</v>
      </c>
      <c r="Q10" s="8">
        <f t="shared" si="1"/>
        <v>291.79333333333335</v>
      </c>
      <c r="R10" s="11" t="s">
        <v>8310</v>
      </c>
      <c r="S10" s="12" t="s">
        <v>8311</v>
      </c>
      <c r="T10" s="20">
        <f t="shared" si="2"/>
        <v>42468.94458333333</v>
      </c>
      <c r="U10" s="20">
        <f t="shared" si="3"/>
        <v>42475.875</v>
      </c>
    </row>
    <row r="11" spans="1:23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s">
        <v>8219</v>
      </c>
      <c r="N11" t="b">
        <v>1</v>
      </c>
      <c r="O11" t="s">
        <v>8265</v>
      </c>
      <c r="P11" s="6">
        <f t="shared" si="0"/>
        <v>125.998</v>
      </c>
      <c r="Q11" s="8">
        <f t="shared" si="1"/>
        <v>31.499500000000001</v>
      </c>
      <c r="R11" s="11" t="s">
        <v>8310</v>
      </c>
      <c r="S11" s="12" t="s">
        <v>8311</v>
      </c>
      <c r="T11" s="20">
        <f t="shared" si="2"/>
        <v>42447.103518518517</v>
      </c>
      <c r="U11" s="20">
        <f t="shared" si="3"/>
        <v>42477.103518518517</v>
      </c>
    </row>
    <row r="12" spans="1:23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s">
        <v>8219</v>
      </c>
      <c r="N12" t="b">
        <v>1</v>
      </c>
      <c r="O12" t="s">
        <v>8265</v>
      </c>
      <c r="P12" s="6">
        <f t="shared" si="0"/>
        <v>100.49999999999999</v>
      </c>
      <c r="Q12" s="8">
        <f t="shared" si="1"/>
        <v>158.68421052631578</v>
      </c>
      <c r="R12" s="11" t="s">
        <v>8310</v>
      </c>
      <c r="S12" s="12" t="s">
        <v>8311</v>
      </c>
      <c r="T12" s="20">
        <f t="shared" si="2"/>
        <v>41780.068043981482</v>
      </c>
      <c r="U12" s="20">
        <f t="shared" si="3"/>
        <v>41815.068043981482</v>
      </c>
    </row>
    <row r="13" spans="1:23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s">
        <v>8219</v>
      </c>
      <c r="N13" t="b">
        <v>1</v>
      </c>
      <c r="O13" t="s">
        <v>8265</v>
      </c>
      <c r="P13" s="6">
        <f t="shared" si="0"/>
        <v>120.5</v>
      </c>
      <c r="Q13" s="8">
        <f t="shared" si="1"/>
        <v>80.333333333333329</v>
      </c>
      <c r="R13" s="11" t="s">
        <v>8310</v>
      </c>
      <c r="S13" s="12" t="s">
        <v>8311</v>
      </c>
      <c r="T13" s="20">
        <f t="shared" si="2"/>
        <v>42572.778495370367</v>
      </c>
      <c r="U13" s="20">
        <f t="shared" si="3"/>
        <v>42604.125</v>
      </c>
    </row>
    <row r="14" spans="1:23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s">
        <v>8219</v>
      </c>
      <c r="N14" t="b">
        <v>1</v>
      </c>
      <c r="O14" t="s">
        <v>8265</v>
      </c>
      <c r="P14" s="6">
        <f t="shared" si="0"/>
        <v>165.29333333333335</v>
      </c>
      <c r="Q14" s="8">
        <f t="shared" si="1"/>
        <v>59.961305925030231</v>
      </c>
      <c r="R14" s="11" t="s">
        <v>8310</v>
      </c>
      <c r="S14" s="12" t="s">
        <v>8311</v>
      </c>
      <c r="T14" s="20">
        <f t="shared" si="2"/>
        <v>41791.713252314818</v>
      </c>
      <c r="U14" s="20">
        <f t="shared" si="3"/>
        <v>41836.125</v>
      </c>
    </row>
    <row r="15" spans="1:23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s">
        <v>8219</v>
      </c>
      <c r="N15" t="b">
        <v>1</v>
      </c>
      <c r="O15" t="s">
        <v>8265</v>
      </c>
      <c r="P15" s="6">
        <f t="shared" si="0"/>
        <v>159.97142857142856</v>
      </c>
      <c r="Q15" s="8">
        <f t="shared" si="1"/>
        <v>109.78431372549019</v>
      </c>
      <c r="R15" s="11" t="s">
        <v>8310</v>
      </c>
      <c r="S15" s="12" t="s">
        <v>8311</v>
      </c>
      <c r="T15" s="20">
        <f t="shared" si="2"/>
        <v>42508.677187499998</v>
      </c>
      <c r="U15" s="20">
        <f t="shared" si="3"/>
        <v>42544.852083333331</v>
      </c>
    </row>
    <row r="16" spans="1:23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s">
        <v>8219</v>
      </c>
      <c r="N16" t="b">
        <v>1</v>
      </c>
      <c r="O16" t="s">
        <v>8265</v>
      </c>
      <c r="P16" s="6">
        <f t="shared" si="0"/>
        <v>100.93333333333334</v>
      </c>
      <c r="Q16" s="8">
        <f t="shared" si="1"/>
        <v>147.70731707317074</v>
      </c>
      <c r="R16" s="11" t="s">
        <v>8310</v>
      </c>
      <c r="S16" s="12" t="s">
        <v>8311</v>
      </c>
      <c r="T16" s="20">
        <f t="shared" si="2"/>
        <v>41808.02648148148</v>
      </c>
      <c r="U16" s="20">
        <f t="shared" si="3"/>
        <v>41833.582638888889</v>
      </c>
    </row>
    <row r="17" spans="1:21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s">
        <v>8219</v>
      </c>
      <c r="N17" t="b">
        <v>1</v>
      </c>
      <c r="O17" t="s">
        <v>8265</v>
      </c>
      <c r="P17" s="6">
        <f t="shared" si="0"/>
        <v>106.60000000000001</v>
      </c>
      <c r="Q17" s="8">
        <f t="shared" si="1"/>
        <v>21.755102040816325</v>
      </c>
      <c r="R17" s="11" t="s">
        <v>8310</v>
      </c>
      <c r="S17" s="12" t="s">
        <v>8311</v>
      </c>
      <c r="T17" s="20">
        <f t="shared" si="2"/>
        <v>42256.391875000001</v>
      </c>
      <c r="U17" s="20">
        <f t="shared" si="3"/>
        <v>42274.843055555553</v>
      </c>
    </row>
    <row r="18" spans="1:21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s">
        <v>8219</v>
      </c>
      <c r="N18" t="b">
        <v>1</v>
      </c>
      <c r="O18" t="s">
        <v>8265</v>
      </c>
      <c r="P18" s="6">
        <f t="shared" si="0"/>
        <v>100.24166666666667</v>
      </c>
      <c r="Q18" s="8">
        <f t="shared" si="1"/>
        <v>171.84285714285716</v>
      </c>
      <c r="R18" s="11" t="s">
        <v>8310</v>
      </c>
      <c r="S18" s="12" t="s">
        <v>8311</v>
      </c>
      <c r="T18" s="20">
        <f t="shared" si="2"/>
        <v>41760.796423611115</v>
      </c>
      <c r="U18" s="20">
        <f t="shared" si="3"/>
        <v>41806.229166666664</v>
      </c>
    </row>
    <row r="19" spans="1:21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s">
        <v>8219</v>
      </c>
      <c r="N19" t="b">
        <v>1</v>
      </c>
      <c r="O19" t="s">
        <v>8265</v>
      </c>
      <c r="P19" s="6">
        <f t="shared" si="0"/>
        <v>100.66666666666666</v>
      </c>
      <c r="Q19" s="8">
        <f t="shared" si="1"/>
        <v>41.944444444444443</v>
      </c>
      <c r="R19" s="11" t="s">
        <v>8310</v>
      </c>
      <c r="S19" s="12" t="s">
        <v>8311</v>
      </c>
      <c r="T19" s="20">
        <f t="shared" si="2"/>
        <v>41917.731736111113</v>
      </c>
      <c r="U19" s="20">
        <f t="shared" si="3"/>
        <v>41947.773402777777</v>
      </c>
    </row>
    <row r="20" spans="1:21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s">
        <v>8219</v>
      </c>
      <c r="N20" t="b">
        <v>1</v>
      </c>
      <c r="O20" t="s">
        <v>8265</v>
      </c>
      <c r="P20" s="6">
        <f t="shared" si="0"/>
        <v>106.32110000000002</v>
      </c>
      <c r="Q20" s="8">
        <f t="shared" si="1"/>
        <v>93.264122807017543</v>
      </c>
      <c r="R20" s="11" t="s">
        <v>8310</v>
      </c>
      <c r="S20" s="12" t="s">
        <v>8311</v>
      </c>
      <c r="T20" s="20">
        <f t="shared" si="2"/>
        <v>41869.542314814818</v>
      </c>
      <c r="U20" s="20">
        <f t="shared" si="3"/>
        <v>41899.542314814818</v>
      </c>
    </row>
    <row r="21" spans="1:21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s">
        <v>8219</v>
      </c>
      <c r="N21" t="b">
        <v>1</v>
      </c>
      <c r="O21" t="s">
        <v>8265</v>
      </c>
      <c r="P21" s="6">
        <f t="shared" si="0"/>
        <v>145.29411764705881</v>
      </c>
      <c r="Q21" s="8">
        <f t="shared" si="1"/>
        <v>56.136363636363633</v>
      </c>
      <c r="R21" s="11" t="s">
        <v>8310</v>
      </c>
      <c r="S21" s="12" t="s">
        <v>8311</v>
      </c>
      <c r="T21" s="20">
        <f t="shared" si="2"/>
        <v>42175.816365740742</v>
      </c>
      <c r="U21" s="20">
        <f t="shared" si="3"/>
        <v>42205.816365740742</v>
      </c>
    </row>
    <row r="22" spans="1:21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s">
        <v>8219</v>
      </c>
      <c r="N22" t="b">
        <v>1</v>
      </c>
      <c r="O22" t="s">
        <v>8265</v>
      </c>
      <c r="P22" s="6">
        <f t="shared" si="0"/>
        <v>100.2</v>
      </c>
      <c r="Q22" s="8">
        <f t="shared" si="1"/>
        <v>80.16</v>
      </c>
      <c r="R22" s="11" t="s">
        <v>8310</v>
      </c>
      <c r="S22" s="12" t="s">
        <v>8311</v>
      </c>
      <c r="T22" s="20">
        <f t="shared" si="2"/>
        <v>42200.758240740746</v>
      </c>
      <c r="U22" s="20">
        <f t="shared" si="3"/>
        <v>42260.758240740746</v>
      </c>
    </row>
    <row r="23" spans="1:21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s">
        <v>8219</v>
      </c>
      <c r="N23" t="b">
        <v>1</v>
      </c>
      <c r="O23" t="s">
        <v>8265</v>
      </c>
      <c r="P23" s="6">
        <f t="shared" si="0"/>
        <v>109.13513513513513</v>
      </c>
      <c r="Q23" s="8">
        <f t="shared" si="1"/>
        <v>199.9009900990099</v>
      </c>
      <c r="R23" s="11" t="s">
        <v>8310</v>
      </c>
      <c r="S23" s="12" t="s">
        <v>8311</v>
      </c>
      <c r="T23" s="20">
        <f t="shared" si="2"/>
        <v>41878.627187500002</v>
      </c>
      <c r="U23" s="20">
        <f t="shared" si="3"/>
        <v>41908.627187500002</v>
      </c>
    </row>
    <row r="24" spans="1:21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s">
        <v>8219</v>
      </c>
      <c r="N24" t="b">
        <v>1</v>
      </c>
      <c r="O24" t="s">
        <v>8265</v>
      </c>
      <c r="P24" s="6">
        <f t="shared" si="0"/>
        <v>117.14285714285715</v>
      </c>
      <c r="Q24" s="8">
        <f t="shared" si="1"/>
        <v>51.25</v>
      </c>
      <c r="R24" s="11" t="s">
        <v>8310</v>
      </c>
      <c r="S24" s="12" t="s">
        <v>8311</v>
      </c>
      <c r="T24" s="20">
        <f t="shared" si="2"/>
        <v>41989.91134259259</v>
      </c>
      <c r="U24" s="20">
        <f t="shared" si="3"/>
        <v>42005.332638888889</v>
      </c>
    </row>
    <row r="25" spans="1:21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s">
        <v>8219</v>
      </c>
      <c r="N25" t="b">
        <v>1</v>
      </c>
      <c r="O25" t="s">
        <v>8265</v>
      </c>
      <c r="P25" s="6">
        <f t="shared" si="0"/>
        <v>118.5</v>
      </c>
      <c r="Q25" s="8">
        <f t="shared" si="1"/>
        <v>103.04347826086956</v>
      </c>
      <c r="R25" s="11" t="s">
        <v>8310</v>
      </c>
      <c r="S25" s="12" t="s">
        <v>8311</v>
      </c>
      <c r="T25" s="20">
        <f t="shared" si="2"/>
        <v>42097.778946759259</v>
      </c>
      <c r="U25" s="20">
        <f t="shared" si="3"/>
        <v>42124.638888888891</v>
      </c>
    </row>
    <row r="26" spans="1:21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s">
        <v>8219</v>
      </c>
      <c r="N26" t="b">
        <v>1</v>
      </c>
      <c r="O26" t="s">
        <v>8265</v>
      </c>
      <c r="P26" s="6">
        <f t="shared" si="0"/>
        <v>108.80768571428572</v>
      </c>
      <c r="Q26" s="8">
        <f t="shared" si="1"/>
        <v>66.346149825783982</v>
      </c>
      <c r="R26" s="11" t="s">
        <v>8310</v>
      </c>
      <c r="S26" s="12" t="s">
        <v>8311</v>
      </c>
      <c r="T26" s="20">
        <f t="shared" si="2"/>
        <v>42229.820173611108</v>
      </c>
      <c r="U26" s="20">
        <f t="shared" si="3"/>
        <v>42262.818750000006</v>
      </c>
    </row>
    <row r="27" spans="1:21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s">
        <v>8219</v>
      </c>
      <c r="N27" t="b">
        <v>1</v>
      </c>
      <c r="O27" t="s">
        <v>8265</v>
      </c>
      <c r="P27" s="6">
        <f t="shared" si="0"/>
        <v>133.33333333333331</v>
      </c>
      <c r="Q27" s="8">
        <f t="shared" si="1"/>
        <v>57.142857142857146</v>
      </c>
      <c r="R27" s="11" t="s">
        <v>8310</v>
      </c>
      <c r="S27" s="12" t="s">
        <v>8311</v>
      </c>
      <c r="T27" s="20">
        <f t="shared" si="2"/>
        <v>42318.025011574078</v>
      </c>
      <c r="U27" s="20">
        <f t="shared" si="3"/>
        <v>42378.025011574078</v>
      </c>
    </row>
    <row r="28" spans="1:21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s">
        <v>8219</v>
      </c>
      <c r="N28" t="b">
        <v>1</v>
      </c>
      <c r="O28" t="s">
        <v>8265</v>
      </c>
      <c r="P28" s="6">
        <f t="shared" si="0"/>
        <v>155.20000000000002</v>
      </c>
      <c r="Q28" s="8">
        <f t="shared" si="1"/>
        <v>102.10526315789474</v>
      </c>
      <c r="R28" s="11" t="s">
        <v>8310</v>
      </c>
      <c r="S28" s="12" t="s">
        <v>8311</v>
      </c>
      <c r="T28" s="20">
        <f t="shared" si="2"/>
        <v>41828.515555555554</v>
      </c>
      <c r="U28" s="20">
        <f t="shared" si="3"/>
        <v>41868.515555555554</v>
      </c>
    </row>
    <row r="29" spans="1:21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s">
        <v>8219</v>
      </c>
      <c r="N29" t="b">
        <v>1</v>
      </c>
      <c r="O29" t="s">
        <v>8265</v>
      </c>
      <c r="P29" s="6">
        <f t="shared" si="0"/>
        <v>111.72500000000001</v>
      </c>
      <c r="Q29" s="8">
        <f t="shared" si="1"/>
        <v>148.96666666666667</v>
      </c>
      <c r="R29" s="11" t="s">
        <v>8310</v>
      </c>
      <c r="S29" s="12" t="s">
        <v>8311</v>
      </c>
      <c r="T29" s="20">
        <f t="shared" si="2"/>
        <v>41929.164733796293</v>
      </c>
      <c r="U29" s="20">
        <f t="shared" si="3"/>
        <v>41959.206400462965</v>
      </c>
    </row>
    <row r="30" spans="1:21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s">
        <v>8219</v>
      </c>
      <c r="N30" t="b">
        <v>1</v>
      </c>
      <c r="O30" t="s">
        <v>8265</v>
      </c>
      <c r="P30" s="6">
        <f t="shared" si="0"/>
        <v>100.35000000000001</v>
      </c>
      <c r="Q30" s="8">
        <f t="shared" si="1"/>
        <v>169.6056338028169</v>
      </c>
      <c r="R30" s="11" t="s">
        <v>8310</v>
      </c>
      <c r="S30" s="12" t="s">
        <v>8311</v>
      </c>
      <c r="T30" s="20">
        <f t="shared" si="2"/>
        <v>42324.96393518518</v>
      </c>
      <c r="U30" s="20">
        <f t="shared" si="3"/>
        <v>42354.96393518518</v>
      </c>
    </row>
    <row r="31" spans="1:21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s">
        <v>8219</v>
      </c>
      <c r="N31" t="b">
        <v>1</v>
      </c>
      <c r="O31" t="s">
        <v>8265</v>
      </c>
      <c r="P31" s="6">
        <f t="shared" si="0"/>
        <v>123.33333333333334</v>
      </c>
      <c r="Q31" s="8">
        <f t="shared" si="1"/>
        <v>31.623931623931625</v>
      </c>
      <c r="R31" s="11" t="s">
        <v>8310</v>
      </c>
      <c r="S31" s="12" t="s">
        <v>8311</v>
      </c>
      <c r="T31" s="20">
        <f t="shared" si="2"/>
        <v>41812.67324074074</v>
      </c>
      <c r="U31" s="20">
        <f t="shared" si="3"/>
        <v>41842.67324074074</v>
      </c>
    </row>
    <row r="32" spans="1:21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s">
        <v>8219</v>
      </c>
      <c r="N32" t="b">
        <v>1</v>
      </c>
      <c r="O32" t="s">
        <v>8265</v>
      </c>
      <c r="P32" s="6">
        <f t="shared" si="0"/>
        <v>101.29975</v>
      </c>
      <c r="Q32" s="8">
        <f t="shared" si="1"/>
        <v>76.45264150943396</v>
      </c>
      <c r="R32" s="11" t="s">
        <v>8310</v>
      </c>
      <c r="S32" s="12" t="s">
        <v>8311</v>
      </c>
      <c r="T32" s="20">
        <f t="shared" si="2"/>
        <v>41842.292997685188</v>
      </c>
      <c r="U32" s="20">
        <f t="shared" si="3"/>
        <v>41872.292997685188</v>
      </c>
    </row>
    <row r="33" spans="1:21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s">
        <v>8219</v>
      </c>
      <c r="N33" t="b">
        <v>1</v>
      </c>
      <c r="O33" t="s">
        <v>8265</v>
      </c>
      <c r="P33" s="6">
        <f t="shared" si="0"/>
        <v>100</v>
      </c>
      <c r="Q33" s="8">
        <f t="shared" si="1"/>
        <v>13</v>
      </c>
      <c r="R33" s="11" t="s">
        <v>8310</v>
      </c>
      <c r="S33" s="12" t="s">
        <v>8311</v>
      </c>
      <c r="T33" s="20">
        <f t="shared" si="2"/>
        <v>42376.79206018518</v>
      </c>
      <c r="U33" s="20">
        <f t="shared" si="3"/>
        <v>42394.79206018518</v>
      </c>
    </row>
    <row r="34" spans="1:21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s">
        <v>8219</v>
      </c>
      <c r="N34" t="b">
        <v>1</v>
      </c>
      <c r="O34" t="s">
        <v>8265</v>
      </c>
      <c r="P34" s="6">
        <f t="shared" si="0"/>
        <v>100.24604569420035</v>
      </c>
      <c r="Q34" s="8">
        <f t="shared" si="1"/>
        <v>320.44943820224717</v>
      </c>
      <c r="R34" s="11" t="s">
        <v>8310</v>
      </c>
      <c r="S34" s="12" t="s">
        <v>8311</v>
      </c>
      <c r="T34" s="20">
        <f t="shared" si="2"/>
        <v>42461.627511574072</v>
      </c>
      <c r="U34" s="20">
        <f t="shared" si="3"/>
        <v>42503.165972222225</v>
      </c>
    </row>
    <row r="35" spans="1:21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s">
        <v>8219</v>
      </c>
      <c r="N35" t="b">
        <v>1</v>
      </c>
      <c r="O35" t="s">
        <v>8265</v>
      </c>
      <c r="P35" s="6">
        <f t="shared" si="0"/>
        <v>102.0952380952381</v>
      </c>
      <c r="Q35" s="8">
        <f t="shared" si="1"/>
        <v>83.75</v>
      </c>
      <c r="R35" s="11" t="s">
        <v>8310</v>
      </c>
      <c r="S35" s="12" t="s">
        <v>8311</v>
      </c>
      <c r="T35" s="20">
        <f t="shared" si="2"/>
        <v>42286.660891203705</v>
      </c>
      <c r="U35" s="20">
        <f t="shared" si="3"/>
        <v>42316.702557870376</v>
      </c>
    </row>
    <row r="36" spans="1:21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s">
        <v>8219</v>
      </c>
      <c r="N36" t="b">
        <v>1</v>
      </c>
      <c r="O36" t="s">
        <v>8265</v>
      </c>
      <c r="P36" s="6">
        <f t="shared" si="0"/>
        <v>130.46153846153845</v>
      </c>
      <c r="Q36" s="8">
        <f t="shared" si="1"/>
        <v>49.882352941176471</v>
      </c>
      <c r="R36" s="11" t="s">
        <v>8310</v>
      </c>
      <c r="S36" s="12" t="s">
        <v>8311</v>
      </c>
      <c r="T36" s="20">
        <f t="shared" si="2"/>
        <v>41841.321770833332</v>
      </c>
      <c r="U36" s="20">
        <f t="shared" si="3"/>
        <v>41856.321770833332</v>
      </c>
    </row>
    <row r="37" spans="1:21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s">
        <v>8219</v>
      </c>
      <c r="N37" t="b">
        <v>1</v>
      </c>
      <c r="O37" t="s">
        <v>8265</v>
      </c>
      <c r="P37" s="6">
        <f t="shared" si="0"/>
        <v>166.5</v>
      </c>
      <c r="Q37" s="8">
        <f t="shared" si="1"/>
        <v>59.464285714285715</v>
      </c>
      <c r="R37" s="11" t="s">
        <v>8310</v>
      </c>
      <c r="S37" s="12" t="s">
        <v>8311</v>
      </c>
      <c r="T37" s="20">
        <f t="shared" si="2"/>
        <v>42098.291828703703</v>
      </c>
      <c r="U37" s="20">
        <f t="shared" si="3"/>
        <v>42122</v>
      </c>
    </row>
    <row r="38" spans="1:21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s">
        <v>8219</v>
      </c>
      <c r="N38" t="b">
        <v>1</v>
      </c>
      <c r="O38" t="s">
        <v>8265</v>
      </c>
      <c r="P38" s="6">
        <f t="shared" si="0"/>
        <v>142.15</v>
      </c>
      <c r="Q38" s="8">
        <f t="shared" si="1"/>
        <v>193.84090909090909</v>
      </c>
      <c r="R38" s="11" t="s">
        <v>8310</v>
      </c>
      <c r="S38" s="12" t="s">
        <v>8311</v>
      </c>
      <c r="T38" s="20">
        <f t="shared" si="2"/>
        <v>42068.307002314818</v>
      </c>
      <c r="U38" s="20">
        <f t="shared" si="3"/>
        <v>42098.265335648146</v>
      </c>
    </row>
    <row r="39" spans="1:21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s">
        <v>8219</v>
      </c>
      <c r="N39" t="b">
        <v>1</v>
      </c>
      <c r="O39" t="s">
        <v>8265</v>
      </c>
      <c r="P39" s="6">
        <f t="shared" si="0"/>
        <v>183.44090909090909</v>
      </c>
      <c r="Q39" s="8">
        <f t="shared" si="1"/>
        <v>159.51383399209487</v>
      </c>
      <c r="R39" s="11" t="s">
        <v>8310</v>
      </c>
      <c r="S39" s="12" t="s">
        <v>8311</v>
      </c>
      <c r="T39" s="20">
        <f t="shared" si="2"/>
        <v>42032.693043981482</v>
      </c>
      <c r="U39" s="20">
        <f t="shared" si="3"/>
        <v>42062.693043981482</v>
      </c>
    </row>
    <row r="40" spans="1:21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s">
        <v>8219</v>
      </c>
      <c r="N40" t="b">
        <v>1</v>
      </c>
      <c r="O40" t="s">
        <v>8265</v>
      </c>
      <c r="P40" s="6">
        <f t="shared" si="0"/>
        <v>110.04</v>
      </c>
      <c r="Q40" s="8">
        <f t="shared" si="1"/>
        <v>41.68181818181818</v>
      </c>
      <c r="R40" s="11" t="s">
        <v>8310</v>
      </c>
      <c r="S40" s="12" t="s">
        <v>8311</v>
      </c>
      <c r="T40" s="20">
        <f t="shared" si="2"/>
        <v>41375.057222222218</v>
      </c>
      <c r="U40" s="20">
        <f t="shared" si="3"/>
        <v>41405.057222222218</v>
      </c>
    </row>
    <row r="41" spans="1:21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s">
        <v>8219</v>
      </c>
      <c r="N41" t="b">
        <v>1</v>
      </c>
      <c r="O41" t="s">
        <v>8265</v>
      </c>
      <c r="P41" s="6">
        <f t="shared" si="0"/>
        <v>130.98000000000002</v>
      </c>
      <c r="Q41" s="8">
        <f t="shared" si="1"/>
        <v>150.89861751152074</v>
      </c>
      <c r="R41" s="11" t="s">
        <v>8310</v>
      </c>
      <c r="S41" s="12" t="s">
        <v>8311</v>
      </c>
      <c r="T41" s="20">
        <f t="shared" si="2"/>
        <v>41754.047083333331</v>
      </c>
      <c r="U41" s="20">
        <f t="shared" si="3"/>
        <v>41784.957638888889</v>
      </c>
    </row>
    <row r="42" spans="1:21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s">
        <v>8219</v>
      </c>
      <c r="N42" t="b">
        <v>1</v>
      </c>
      <c r="O42" t="s">
        <v>8265</v>
      </c>
      <c r="P42" s="6">
        <f t="shared" si="0"/>
        <v>101.35000000000001</v>
      </c>
      <c r="Q42" s="8">
        <f t="shared" si="1"/>
        <v>126.6875</v>
      </c>
      <c r="R42" s="11" t="s">
        <v>8310</v>
      </c>
      <c r="S42" s="12" t="s">
        <v>8311</v>
      </c>
      <c r="T42" s="20">
        <f t="shared" si="2"/>
        <v>41789.21398148148</v>
      </c>
      <c r="U42" s="20">
        <f t="shared" si="3"/>
        <v>41809.166666666664</v>
      </c>
    </row>
    <row r="43" spans="1:21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s">
        <v>8219</v>
      </c>
      <c r="N43" t="b">
        <v>1</v>
      </c>
      <c r="O43" t="s">
        <v>8265</v>
      </c>
      <c r="P43" s="6">
        <f t="shared" si="0"/>
        <v>100</v>
      </c>
      <c r="Q43" s="8">
        <f t="shared" si="1"/>
        <v>105.26315789473684</v>
      </c>
      <c r="R43" s="11" t="s">
        <v>8310</v>
      </c>
      <c r="S43" s="12" t="s">
        <v>8311</v>
      </c>
      <c r="T43" s="20">
        <f t="shared" si="2"/>
        <v>41887.568912037037</v>
      </c>
      <c r="U43" s="20">
        <f t="shared" si="3"/>
        <v>41917.568912037037</v>
      </c>
    </row>
    <row r="44" spans="1:21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s">
        <v>8219</v>
      </c>
      <c r="N44" t="b">
        <v>1</v>
      </c>
      <c r="O44" t="s">
        <v>8265</v>
      </c>
      <c r="P44" s="6">
        <f t="shared" si="0"/>
        <v>141.85714285714286</v>
      </c>
      <c r="Q44" s="8">
        <f t="shared" si="1"/>
        <v>117.51479289940828</v>
      </c>
      <c r="R44" s="11" t="s">
        <v>8310</v>
      </c>
      <c r="S44" s="12" t="s">
        <v>8311</v>
      </c>
      <c r="T44" s="20">
        <f t="shared" si="2"/>
        <v>41971.639189814814</v>
      </c>
      <c r="U44" s="20">
        <f t="shared" si="3"/>
        <v>42001.639189814814</v>
      </c>
    </row>
    <row r="45" spans="1:21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s">
        <v>8219</v>
      </c>
      <c r="N45" t="b">
        <v>1</v>
      </c>
      <c r="O45" t="s">
        <v>8265</v>
      </c>
      <c r="P45" s="6">
        <f t="shared" si="0"/>
        <v>308.65999999999997</v>
      </c>
      <c r="Q45" s="8">
        <f t="shared" si="1"/>
        <v>117.36121673003802</v>
      </c>
      <c r="R45" s="11" t="s">
        <v>8310</v>
      </c>
      <c r="S45" s="12" t="s">
        <v>8311</v>
      </c>
      <c r="T45" s="20">
        <f t="shared" si="2"/>
        <v>41802.790347222224</v>
      </c>
      <c r="U45" s="20">
        <f t="shared" si="3"/>
        <v>41833</v>
      </c>
    </row>
    <row r="46" spans="1:21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s">
        <v>8219</v>
      </c>
      <c r="N46" t="b">
        <v>1</v>
      </c>
      <c r="O46" t="s">
        <v>8265</v>
      </c>
      <c r="P46" s="6">
        <f t="shared" si="0"/>
        <v>100</v>
      </c>
      <c r="Q46" s="8">
        <f t="shared" si="1"/>
        <v>133.33333333333334</v>
      </c>
      <c r="R46" s="11" t="s">
        <v>8310</v>
      </c>
      <c r="S46" s="12" t="s">
        <v>8311</v>
      </c>
      <c r="T46" s="20">
        <f t="shared" si="2"/>
        <v>41874.098807870374</v>
      </c>
      <c r="U46" s="20">
        <f t="shared" si="3"/>
        <v>41919.098807870374</v>
      </c>
    </row>
    <row r="47" spans="1:21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s">
        <v>8219</v>
      </c>
      <c r="N47" t="b">
        <v>1</v>
      </c>
      <c r="O47" t="s">
        <v>8265</v>
      </c>
      <c r="P47" s="6">
        <f t="shared" si="0"/>
        <v>120</v>
      </c>
      <c r="Q47" s="8">
        <f t="shared" si="1"/>
        <v>98.360655737704917</v>
      </c>
      <c r="R47" s="11" t="s">
        <v>8310</v>
      </c>
      <c r="S47" s="12" t="s">
        <v>8311</v>
      </c>
      <c r="T47" s="20">
        <f t="shared" si="2"/>
        <v>42457.623923611114</v>
      </c>
      <c r="U47" s="20">
        <f t="shared" si="3"/>
        <v>42487.623923611114</v>
      </c>
    </row>
    <row r="48" spans="1:21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s">
        <v>8219</v>
      </c>
      <c r="N48" t="b">
        <v>1</v>
      </c>
      <c r="O48" t="s">
        <v>8265</v>
      </c>
      <c r="P48" s="6">
        <f t="shared" si="0"/>
        <v>104.16666666666667</v>
      </c>
      <c r="Q48" s="8">
        <f t="shared" si="1"/>
        <v>194.44444444444446</v>
      </c>
      <c r="R48" s="11" t="s">
        <v>8310</v>
      </c>
      <c r="S48" s="12" t="s">
        <v>8311</v>
      </c>
      <c r="T48" s="20">
        <f t="shared" si="2"/>
        <v>42323.964976851858</v>
      </c>
      <c r="U48" s="20">
        <f t="shared" si="3"/>
        <v>42353.964976851858</v>
      </c>
    </row>
    <row r="49" spans="1:21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s">
        <v>8219</v>
      </c>
      <c r="N49" t="b">
        <v>1</v>
      </c>
      <c r="O49" t="s">
        <v>8265</v>
      </c>
      <c r="P49" s="6">
        <f t="shared" si="0"/>
        <v>107.61100000000002</v>
      </c>
      <c r="Q49" s="8">
        <f t="shared" si="1"/>
        <v>76.865000000000009</v>
      </c>
      <c r="R49" s="11" t="s">
        <v>8310</v>
      </c>
      <c r="S49" s="12" t="s">
        <v>8311</v>
      </c>
      <c r="T49" s="20">
        <f t="shared" si="2"/>
        <v>41932.819525462961</v>
      </c>
      <c r="U49" s="20">
        <f t="shared" si="3"/>
        <v>41992.861192129625</v>
      </c>
    </row>
    <row r="50" spans="1:21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s">
        <v>8219</v>
      </c>
      <c r="N50" t="b">
        <v>1</v>
      </c>
      <c r="O50" t="s">
        <v>8265</v>
      </c>
      <c r="P50" s="6">
        <f t="shared" si="0"/>
        <v>107.94999999999999</v>
      </c>
      <c r="Q50" s="8">
        <f t="shared" si="1"/>
        <v>56.815789473684212</v>
      </c>
      <c r="R50" s="11" t="s">
        <v>8310</v>
      </c>
      <c r="S50" s="12" t="s">
        <v>8311</v>
      </c>
      <c r="T50" s="20">
        <f t="shared" si="2"/>
        <v>42033.516898148147</v>
      </c>
      <c r="U50" s="20">
        <f t="shared" si="3"/>
        <v>42064.5</v>
      </c>
    </row>
    <row r="51" spans="1:2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s">
        <v>8219</v>
      </c>
      <c r="N51" t="b">
        <v>1</v>
      </c>
      <c r="O51" t="s">
        <v>8265</v>
      </c>
      <c r="P51" s="6">
        <f t="shared" si="0"/>
        <v>100</v>
      </c>
      <c r="Q51" s="8">
        <f t="shared" si="1"/>
        <v>137.93103448275863</v>
      </c>
      <c r="R51" s="11" t="s">
        <v>8310</v>
      </c>
      <c r="S51" s="12" t="s">
        <v>8311</v>
      </c>
      <c r="T51" s="20">
        <f t="shared" si="2"/>
        <v>42271.176446759258</v>
      </c>
      <c r="U51" s="20">
        <f t="shared" si="3"/>
        <v>42301.176446759258</v>
      </c>
    </row>
    <row r="52" spans="1:21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s">
        <v>8219</v>
      </c>
      <c r="N52" t="b">
        <v>1</v>
      </c>
      <c r="O52" t="s">
        <v>8265</v>
      </c>
      <c r="P52" s="6">
        <f t="shared" si="0"/>
        <v>100</v>
      </c>
      <c r="Q52" s="8">
        <f t="shared" si="1"/>
        <v>27.272727272727273</v>
      </c>
      <c r="R52" s="11" t="s">
        <v>8310</v>
      </c>
      <c r="S52" s="12" t="s">
        <v>8311</v>
      </c>
      <c r="T52" s="20">
        <f t="shared" si="2"/>
        <v>41995.752986111111</v>
      </c>
      <c r="U52" s="20">
        <f t="shared" si="3"/>
        <v>42034.708333333328</v>
      </c>
    </row>
    <row r="53" spans="1:21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s">
        <v>8219</v>
      </c>
      <c r="N53" t="b">
        <v>1</v>
      </c>
      <c r="O53" t="s">
        <v>8265</v>
      </c>
      <c r="P53" s="6">
        <f t="shared" si="0"/>
        <v>128.0181818181818</v>
      </c>
      <c r="Q53" s="8">
        <f t="shared" si="1"/>
        <v>118.33613445378151</v>
      </c>
      <c r="R53" s="11" t="s">
        <v>8310</v>
      </c>
      <c r="S53" s="12" t="s">
        <v>8311</v>
      </c>
      <c r="T53" s="20">
        <f t="shared" si="2"/>
        <v>42196.928668981483</v>
      </c>
      <c r="U53" s="20">
        <f t="shared" si="3"/>
        <v>42226.928668981483</v>
      </c>
    </row>
    <row r="54" spans="1:21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s">
        <v>8219</v>
      </c>
      <c r="N54" t="b">
        <v>1</v>
      </c>
      <c r="O54" t="s">
        <v>8265</v>
      </c>
      <c r="P54" s="6">
        <f t="shared" si="0"/>
        <v>116.21</v>
      </c>
      <c r="Q54" s="8">
        <f t="shared" si="1"/>
        <v>223.48076923076923</v>
      </c>
      <c r="R54" s="11" t="s">
        <v>8310</v>
      </c>
      <c r="S54" s="12" t="s">
        <v>8311</v>
      </c>
      <c r="T54" s="20">
        <f t="shared" si="2"/>
        <v>41807.701921296299</v>
      </c>
      <c r="U54" s="20">
        <f t="shared" si="3"/>
        <v>41837.701921296299</v>
      </c>
    </row>
    <row r="55" spans="1:21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s">
        <v>8219</v>
      </c>
      <c r="N55" t="b">
        <v>1</v>
      </c>
      <c r="O55" t="s">
        <v>8265</v>
      </c>
      <c r="P55" s="6">
        <f t="shared" si="0"/>
        <v>109.63333333333334</v>
      </c>
      <c r="Q55" s="8">
        <f t="shared" si="1"/>
        <v>28.111111111111111</v>
      </c>
      <c r="R55" s="11" t="s">
        <v>8310</v>
      </c>
      <c r="S55" s="12" t="s">
        <v>8311</v>
      </c>
      <c r="T55" s="20">
        <f t="shared" si="2"/>
        <v>41719.549131944441</v>
      </c>
      <c r="U55" s="20">
        <f t="shared" si="3"/>
        <v>41733.916666666664</v>
      </c>
    </row>
    <row r="56" spans="1:21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s">
        <v>8219</v>
      </c>
      <c r="N56" t="b">
        <v>1</v>
      </c>
      <c r="O56" t="s">
        <v>8265</v>
      </c>
      <c r="P56" s="6">
        <f t="shared" si="0"/>
        <v>101</v>
      </c>
      <c r="Q56" s="8">
        <f t="shared" si="1"/>
        <v>194.23076923076923</v>
      </c>
      <c r="R56" s="11" t="s">
        <v>8310</v>
      </c>
      <c r="S56" s="12" t="s">
        <v>8311</v>
      </c>
      <c r="T56" s="20">
        <f t="shared" si="2"/>
        <v>42333.713206018518</v>
      </c>
      <c r="U56" s="20">
        <f t="shared" si="3"/>
        <v>42363.713206018518</v>
      </c>
    </row>
    <row r="57" spans="1:21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s">
        <v>8219</v>
      </c>
      <c r="N57" t="b">
        <v>1</v>
      </c>
      <c r="O57" t="s">
        <v>8265</v>
      </c>
      <c r="P57" s="6">
        <f t="shared" si="0"/>
        <v>128.95348837209301</v>
      </c>
      <c r="Q57" s="8">
        <f t="shared" si="1"/>
        <v>128.95348837209303</v>
      </c>
      <c r="R57" s="11" t="s">
        <v>8310</v>
      </c>
      <c r="S57" s="12" t="s">
        <v>8311</v>
      </c>
      <c r="T57" s="20">
        <f t="shared" si="2"/>
        <v>42496.968935185185</v>
      </c>
      <c r="U57" s="20">
        <f t="shared" si="3"/>
        <v>42517.968935185185</v>
      </c>
    </row>
    <row r="58" spans="1:21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s">
        <v>8219</v>
      </c>
      <c r="N58" t="b">
        <v>1</v>
      </c>
      <c r="O58" t="s">
        <v>8265</v>
      </c>
      <c r="P58" s="6">
        <f t="shared" si="0"/>
        <v>107.26249999999999</v>
      </c>
      <c r="Q58" s="8">
        <f t="shared" si="1"/>
        <v>49.316091954022987</v>
      </c>
      <c r="R58" s="11" t="s">
        <v>8310</v>
      </c>
      <c r="S58" s="12" t="s">
        <v>8311</v>
      </c>
      <c r="T58" s="20">
        <f t="shared" si="2"/>
        <v>42149.548888888887</v>
      </c>
      <c r="U58" s="20">
        <f t="shared" si="3"/>
        <v>42163.666666666672</v>
      </c>
    </row>
    <row r="59" spans="1:21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s">
        <v>8219</v>
      </c>
      <c r="N59" t="b">
        <v>1</v>
      </c>
      <c r="O59" t="s">
        <v>8265</v>
      </c>
      <c r="P59" s="6">
        <f t="shared" si="0"/>
        <v>101.89999999999999</v>
      </c>
      <c r="Q59" s="8">
        <f t="shared" si="1"/>
        <v>221.52173913043478</v>
      </c>
      <c r="R59" s="11" t="s">
        <v>8310</v>
      </c>
      <c r="S59" s="12" t="s">
        <v>8311</v>
      </c>
      <c r="T59" s="20">
        <f t="shared" si="2"/>
        <v>42089.83289351852</v>
      </c>
      <c r="U59" s="20">
        <f t="shared" si="3"/>
        <v>42119.83289351852</v>
      </c>
    </row>
    <row r="60" spans="1:21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s">
        <v>8219</v>
      </c>
      <c r="N60" t="b">
        <v>1</v>
      </c>
      <c r="O60" t="s">
        <v>8265</v>
      </c>
      <c r="P60" s="6">
        <f t="shared" si="0"/>
        <v>102.91</v>
      </c>
      <c r="Q60" s="8">
        <f t="shared" si="1"/>
        <v>137.21333333333334</v>
      </c>
      <c r="R60" s="11" t="s">
        <v>8310</v>
      </c>
      <c r="S60" s="12" t="s">
        <v>8311</v>
      </c>
      <c r="T60" s="20">
        <f t="shared" si="2"/>
        <v>41932.745046296295</v>
      </c>
      <c r="U60" s="20">
        <f t="shared" si="3"/>
        <v>41962.786712962959</v>
      </c>
    </row>
    <row r="61" spans="1:21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s">
        <v>8219</v>
      </c>
      <c r="N61" t="b">
        <v>1</v>
      </c>
      <c r="O61" t="s">
        <v>8265</v>
      </c>
      <c r="P61" s="6">
        <f t="shared" si="0"/>
        <v>100.12570000000001</v>
      </c>
      <c r="Q61" s="8">
        <f t="shared" si="1"/>
        <v>606.82242424242418</v>
      </c>
      <c r="R61" s="11" t="s">
        <v>8310</v>
      </c>
      <c r="S61" s="12" t="s">
        <v>8311</v>
      </c>
      <c r="T61" s="20">
        <f t="shared" si="2"/>
        <v>42230.23583333334</v>
      </c>
      <c r="U61" s="20">
        <f t="shared" si="3"/>
        <v>42261.875</v>
      </c>
    </row>
    <row r="62" spans="1:21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s">
        <v>8219</v>
      </c>
      <c r="N62" t="b">
        <v>1</v>
      </c>
      <c r="O62" t="s">
        <v>8266</v>
      </c>
      <c r="P62" s="6">
        <f t="shared" si="0"/>
        <v>103.29622222222221</v>
      </c>
      <c r="Q62" s="8">
        <f t="shared" si="1"/>
        <v>43.040092592592593</v>
      </c>
      <c r="R62" s="11" t="s">
        <v>8310</v>
      </c>
      <c r="S62" s="12" t="s">
        <v>8312</v>
      </c>
      <c r="T62" s="20">
        <f t="shared" si="2"/>
        <v>41701.901817129627</v>
      </c>
      <c r="U62" s="20">
        <f t="shared" si="3"/>
        <v>41721</v>
      </c>
    </row>
    <row r="63" spans="1:21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s">
        <v>8219</v>
      </c>
      <c r="N63" t="b">
        <v>1</v>
      </c>
      <c r="O63" t="s">
        <v>8266</v>
      </c>
      <c r="P63" s="6">
        <f t="shared" si="0"/>
        <v>148.30000000000001</v>
      </c>
      <c r="Q63" s="8">
        <f t="shared" si="1"/>
        <v>322.39130434782606</v>
      </c>
      <c r="R63" s="11" t="s">
        <v>8310</v>
      </c>
      <c r="S63" s="12" t="s">
        <v>8312</v>
      </c>
      <c r="T63" s="20">
        <f t="shared" si="2"/>
        <v>41409.814317129632</v>
      </c>
      <c r="U63" s="20">
        <f t="shared" si="3"/>
        <v>41431.814317129632</v>
      </c>
    </row>
    <row r="64" spans="1:21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s">
        <v>8219</v>
      </c>
      <c r="N64" t="b">
        <v>1</v>
      </c>
      <c r="O64" t="s">
        <v>8266</v>
      </c>
      <c r="P64" s="6">
        <f t="shared" si="0"/>
        <v>154.73333333333332</v>
      </c>
      <c r="Q64" s="8">
        <f t="shared" si="1"/>
        <v>96.708333333333329</v>
      </c>
      <c r="R64" s="11" t="s">
        <v>8310</v>
      </c>
      <c r="S64" s="12" t="s">
        <v>8312</v>
      </c>
      <c r="T64" s="20">
        <f t="shared" si="2"/>
        <v>41311.799513888887</v>
      </c>
      <c r="U64" s="20">
        <f t="shared" si="3"/>
        <v>41336.799513888887</v>
      </c>
    </row>
    <row r="65" spans="1:21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s">
        <v>8219</v>
      </c>
      <c r="N65" t="b">
        <v>1</v>
      </c>
      <c r="O65" t="s">
        <v>8266</v>
      </c>
      <c r="P65" s="6">
        <f t="shared" si="0"/>
        <v>113.51849999999999</v>
      </c>
      <c r="Q65" s="8">
        <f t="shared" si="1"/>
        <v>35.474531249999998</v>
      </c>
      <c r="R65" s="11" t="s">
        <v>8310</v>
      </c>
      <c r="S65" s="12" t="s">
        <v>8312</v>
      </c>
      <c r="T65" s="20">
        <f t="shared" si="2"/>
        <v>41612.912187499998</v>
      </c>
      <c r="U65" s="20">
        <f t="shared" si="3"/>
        <v>41636.207638888889</v>
      </c>
    </row>
    <row r="66" spans="1:21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s">
        <v>8219</v>
      </c>
      <c r="N66" t="b">
        <v>1</v>
      </c>
      <c r="O66" t="s">
        <v>8266</v>
      </c>
      <c r="P66" s="6">
        <f t="shared" si="0"/>
        <v>173.33333333333334</v>
      </c>
      <c r="Q66" s="8">
        <f t="shared" si="1"/>
        <v>86.666666666666671</v>
      </c>
      <c r="R66" s="11" t="s">
        <v>8310</v>
      </c>
      <c r="S66" s="12" t="s">
        <v>8312</v>
      </c>
      <c r="T66" s="20">
        <f t="shared" si="2"/>
        <v>41433.01829861111</v>
      </c>
      <c r="U66" s="20">
        <f t="shared" si="3"/>
        <v>41463.01829861111</v>
      </c>
    </row>
    <row r="67" spans="1:21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s">
        <v>8219</v>
      </c>
      <c r="N67" t="b">
        <v>1</v>
      </c>
      <c r="O67" t="s">
        <v>8266</v>
      </c>
      <c r="P67" s="6">
        <f t="shared" ref="P67:P130" si="4">E67/D67*100</f>
        <v>107.52857142857141</v>
      </c>
      <c r="Q67" s="8">
        <f t="shared" ref="Q67:Q130" si="5">IFERROR(E67/L67,0)</f>
        <v>132.05263157894737</v>
      </c>
      <c r="R67" s="11" t="s">
        <v>8310</v>
      </c>
      <c r="S67" s="12" t="s">
        <v>8312</v>
      </c>
      <c r="T67" s="20">
        <f t="shared" ref="T67:T130" si="6">(((J67/60)/60)/24)+DATE(1970,1,1)</f>
        <v>41835.821226851855</v>
      </c>
      <c r="U67" s="20">
        <f t="shared" ref="U67:U130" si="7">(((I67/60)/60)/24)+DATE(1970,1,1)</f>
        <v>41862.249305555553</v>
      </c>
    </row>
    <row r="68" spans="1:21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s">
        <v>8219</v>
      </c>
      <c r="N68" t="b">
        <v>1</v>
      </c>
      <c r="O68" t="s">
        <v>8266</v>
      </c>
      <c r="P68" s="6">
        <f t="shared" si="4"/>
        <v>118.6</v>
      </c>
      <c r="Q68" s="8">
        <f t="shared" si="5"/>
        <v>91.230769230769226</v>
      </c>
      <c r="R68" s="11" t="s">
        <v>8310</v>
      </c>
      <c r="S68" s="12" t="s">
        <v>8312</v>
      </c>
      <c r="T68" s="20">
        <f t="shared" si="6"/>
        <v>42539.849768518514</v>
      </c>
      <c r="U68" s="20">
        <f t="shared" si="7"/>
        <v>42569.849768518514</v>
      </c>
    </row>
    <row r="69" spans="1:21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s">
        <v>8219</v>
      </c>
      <c r="N69" t="b">
        <v>1</v>
      </c>
      <c r="O69" t="s">
        <v>8266</v>
      </c>
      <c r="P69" s="6">
        <f t="shared" si="4"/>
        <v>116.25000000000001</v>
      </c>
      <c r="Q69" s="8">
        <f t="shared" si="5"/>
        <v>116.25</v>
      </c>
      <c r="R69" s="11" t="s">
        <v>8310</v>
      </c>
      <c r="S69" s="12" t="s">
        <v>8312</v>
      </c>
      <c r="T69" s="20">
        <f t="shared" si="6"/>
        <v>41075.583379629628</v>
      </c>
      <c r="U69" s="20">
        <f t="shared" si="7"/>
        <v>41105.583379629628</v>
      </c>
    </row>
    <row r="70" spans="1:21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s">
        <v>8219</v>
      </c>
      <c r="N70" t="b">
        <v>1</v>
      </c>
      <c r="O70" t="s">
        <v>8266</v>
      </c>
      <c r="P70" s="6">
        <f t="shared" si="4"/>
        <v>127.16666666666667</v>
      </c>
      <c r="Q70" s="8">
        <f t="shared" si="5"/>
        <v>21.194444444444443</v>
      </c>
      <c r="R70" s="11" t="s">
        <v>8310</v>
      </c>
      <c r="S70" s="12" t="s">
        <v>8312</v>
      </c>
      <c r="T70" s="20">
        <f t="shared" si="6"/>
        <v>41663.569340277776</v>
      </c>
      <c r="U70" s="20">
        <f t="shared" si="7"/>
        <v>41693.569340277776</v>
      </c>
    </row>
    <row r="71" spans="1:21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s">
        <v>8219</v>
      </c>
      <c r="N71" t="b">
        <v>1</v>
      </c>
      <c r="O71" t="s">
        <v>8266</v>
      </c>
      <c r="P71" s="6">
        <f t="shared" si="4"/>
        <v>110.9423</v>
      </c>
      <c r="Q71" s="8">
        <f t="shared" si="5"/>
        <v>62.327134831460668</v>
      </c>
      <c r="R71" s="11" t="s">
        <v>8310</v>
      </c>
      <c r="S71" s="12" t="s">
        <v>8312</v>
      </c>
      <c r="T71" s="20">
        <f t="shared" si="6"/>
        <v>40786.187789351854</v>
      </c>
      <c r="U71" s="20">
        <f t="shared" si="7"/>
        <v>40818.290972222225</v>
      </c>
    </row>
    <row r="72" spans="1:21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s">
        <v>8219</v>
      </c>
      <c r="N72" t="b">
        <v>1</v>
      </c>
      <c r="O72" t="s">
        <v>8266</v>
      </c>
      <c r="P72" s="6">
        <f t="shared" si="4"/>
        <v>127.2</v>
      </c>
      <c r="Q72" s="8">
        <f t="shared" si="5"/>
        <v>37.411764705882355</v>
      </c>
      <c r="R72" s="11" t="s">
        <v>8310</v>
      </c>
      <c r="S72" s="12" t="s">
        <v>8312</v>
      </c>
      <c r="T72" s="20">
        <f t="shared" si="6"/>
        <v>40730.896354166667</v>
      </c>
      <c r="U72" s="20">
        <f t="shared" si="7"/>
        <v>40790.896354166667</v>
      </c>
    </row>
    <row r="73" spans="1:21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s">
        <v>8219</v>
      </c>
      <c r="N73" t="b">
        <v>1</v>
      </c>
      <c r="O73" t="s">
        <v>8266</v>
      </c>
      <c r="P73" s="6">
        <f t="shared" si="4"/>
        <v>123.94444444444443</v>
      </c>
      <c r="Q73" s="8">
        <f t="shared" si="5"/>
        <v>69.71875</v>
      </c>
      <c r="R73" s="11" t="s">
        <v>8310</v>
      </c>
      <c r="S73" s="12" t="s">
        <v>8312</v>
      </c>
      <c r="T73" s="20">
        <f t="shared" si="6"/>
        <v>40997.271493055552</v>
      </c>
      <c r="U73" s="20">
        <f t="shared" si="7"/>
        <v>41057.271493055552</v>
      </c>
    </row>
    <row r="74" spans="1:21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s">
        <v>8219</v>
      </c>
      <c r="N74" t="b">
        <v>1</v>
      </c>
      <c r="O74" t="s">
        <v>8266</v>
      </c>
      <c r="P74" s="6">
        <f t="shared" si="4"/>
        <v>108.40909090909091</v>
      </c>
      <c r="Q74" s="8">
        <f t="shared" si="5"/>
        <v>58.170731707317074</v>
      </c>
      <c r="R74" s="11" t="s">
        <v>8310</v>
      </c>
      <c r="S74" s="12" t="s">
        <v>8312</v>
      </c>
      <c r="T74" s="20">
        <f t="shared" si="6"/>
        <v>41208.010196759256</v>
      </c>
      <c r="U74" s="20">
        <f t="shared" si="7"/>
        <v>41228</v>
      </c>
    </row>
    <row r="75" spans="1:21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s">
        <v>8219</v>
      </c>
      <c r="N75" t="b">
        <v>1</v>
      </c>
      <c r="O75" t="s">
        <v>8266</v>
      </c>
      <c r="P75" s="6">
        <f t="shared" si="4"/>
        <v>100</v>
      </c>
      <c r="Q75" s="8">
        <f t="shared" si="5"/>
        <v>50</v>
      </c>
      <c r="R75" s="11" t="s">
        <v>8310</v>
      </c>
      <c r="S75" s="12" t="s">
        <v>8312</v>
      </c>
      <c r="T75" s="20">
        <f t="shared" si="6"/>
        <v>40587.75675925926</v>
      </c>
      <c r="U75" s="20">
        <f t="shared" si="7"/>
        <v>40666.165972222225</v>
      </c>
    </row>
    <row r="76" spans="1:21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s">
        <v>8219</v>
      </c>
      <c r="N76" t="b">
        <v>1</v>
      </c>
      <c r="O76" t="s">
        <v>8266</v>
      </c>
      <c r="P76" s="6">
        <f t="shared" si="4"/>
        <v>112.93199999999999</v>
      </c>
      <c r="Q76" s="8">
        <f t="shared" si="5"/>
        <v>19.471034482758618</v>
      </c>
      <c r="R76" s="11" t="s">
        <v>8310</v>
      </c>
      <c r="S76" s="12" t="s">
        <v>8312</v>
      </c>
      <c r="T76" s="20">
        <f t="shared" si="6"/>
        <v>42360.487210648149</v>
      </c>
      <c r="U76" s="20">
        <f t="shared" si="7"/>
        <v>42390.487210648149</v>
      </c>
    </row>
    <row r="77" spans="1:21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s">
        <v>8219</v>
      </c>
      <c r="N77" t="b">
        <v>1</v>
      </c>
      <c r="O77" t="s">
        <v>8266</v>
      </c>
      <c r="P77" s="6">
        <f t="shared" si="4"/>
        <v>115.42857142857143</v>
      </c>
      <c r="Q77" s="8">
        <f t="shared" si="5"/>
        <v>85.957446808510639</v>
      </c>
      <c r="R77" s="11" t="s">
        <v>8310</v>
      </c>
      <c r="S77" s="12" t="s">
        <v>8312</v>
      </c>
      <c r="T77" s="20">
        <f t="shared" si="6"/>
        <v>41357.209166666667</v>
      </c>
      <c r="U77" s="20">
        <f t="shared" si="7"/>
        <v>41387.209166666667</v>
      </c>
    </row>
    <row r="78" spans="1:21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s">
        <v>8219</v>
      </c>
      <c r="N78" t="b">
        <v>1</v>
      </c>
      <c r="O78" t="s">
        <v>8266</v>
      </c>
      <c r="P78" s="6">
        <f t="shared" si="4"/>
        <v>153.33333333333334</v>
      </c>
      <c r="Q78" s="8">
        <f t="shared" si="5"/>
        <v>30.666666666666668</v>
      </c>
      <c r="R78" s="11" t="s">
        <v>8310</v>
      </c>
      <c r="S78" s="12" t="s">
        <v>8312</v>
      </c>
      <c r="T78" s="20">
        <f t="shared" si="6"/>
        <v>40844.691643518519</v>
      </c>
      <c r="U78" s="20">
        <f t="shared" si="7"/>
        <v>40904.733310185184</v>
      </c>
    </row>
    <row r="79" spans="1:21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s">
        <v>8219</v>
      </c>
      <c r="N79" t="b">
        <v>1</v>
      </c>
      <c r="O79" t="s">
        <v>8266</v>
      </c>
      <c r="P79" s="6">
        <f t="shared" si="4"/>
        <v>392.5</v>
      </c>
      <c r="Q79" s="8">
        <f t="shared" si="5"/>
        <v>60.384615384615387</v>
      </c>
      <c r="R79" s="11" t="s">
        <v>8310</v>
      </c>
      <c r="S79" s="12" t="s">
        <v>8312</v>
      </c>
      <c r="T79" s="20">
        <f t="shared" si="6"/>
        <v>40997.144872685189</v>
      </c>
      <c r="U79" s="20">
        <f t="shared" si="7"/>
        <v>41050.124305555553</v>
      </c>
    </row>
    <row r="80" spans="1:21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s">
        <v>8219</v>
      </c>
      <c r="N80" t="b">
        <v>1</v>
      </c>
      <c r="O80" t="s">
        <v>8266</v>
      </c>
      <c r="P80" s="6">
        <f t="shared" si="4"/>
        <v>2702</v>
      </c>
      <c r="Q80" s="8">
        <f t="shared" si="5"/>
        <v>38.6</v>
      </c>
      <c r="R80" s="11" t="s">
        <v>8310</v>
      </c>
      <c r="S80" s="12" t="s">
        <v>8312</v>
      </c>
      <c r="T80" s="20">
        <f t="shared" si="6"/>
        <v>42604.730567129634</v>
      </c>
      <c r="U80" s="20">
        <f t="shared" si="7"/>
        <v>42614.730567129634</v>
      </c>
    </row>
    <row r="81" spans="1:21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s">
        <v>8219</v>
      </c>
      <c r="N81" t="b">
        <v>1</v>
      </c>
      <c r="O81" t="s">
        <v>8266</v>
      </c>
      <c r="P81" s="6">
        <f t="shared" si="4"/>
        <v>127</v>
      </c>
      <c r="Q81" s="8">
        <f t="shared" si="5"/>
        <v>40.268292682926827</v>
      </c>
      <c r="R81" s="11" t="s">
        <v>8310</v>
      </c>
      <c r="S81" s="12" t="s">
        <v>8312</v>
      </c>
      <c r="T81" s="20">
        <f t="shared" si="6"/>
        <v>41724.776539351849</v>
      </c>
      <c r="U81" s="20">
        <f t="shared" si="7"/>
        <v>41754.776539351849</v>
      </c>
    </row>
    <row r="82" spans="1:21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s">
        <v>8219</v>
      </c>
      <c r="N82" t="b">
        <v>1</v>
      </c>
      <c r="O82" t="s">
        <v>8266</v>
      </c>
      <c r="P82" s="6">
        <f t="shared" si="4"/>
        <v>107.25</v>
      </c>
      <c r="Q82" s="8">
        <f t="shared" si="5"/>
        <v>273.82978723404256</v>
      </c>
      <c r="R82" s="11" t="s">
        <v>8310</v>
      </c>
      <c r="S82" s="12" t="s">
        <v>8312</v>
      </c>
      <c r="T82" s="20">
        <f t="shared" si="6"/>
        <v>41583.083981481483</v>
      </c>
      <c r="U82" s="20">
        <f t="shared" si="7"/>
        <v>41618.083981481483</v>
      </c>
    </row>
    <row r="83" spans="1:21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s">
        <v>8219</v>
      </c>
      <c r="N83" t="b">
        <v>1</v>
      </c>
      <c r="O83" t="s">
        <v>8266</v>
      </c>
      <c r="P83" s="6">
        <f t="shared" si="4"/>
        <v>198</v>
      </c>
      <c r="Q83" s="8">
        <f t="shared" si="5"/>
        <v>53.035714285714285</v>
      </c>
      <c r="R83" s="11" t="s">
        <v>8310</v>
      </c>
      <c r="S83" s="12" t="s">
        <v>8312</v>
      </c>
      <c r="T83" s="20">
        <f t="shared" si="6"/>
        <v>41100.158877314818</v>
      </c>
      <c r="U83" s="20">
        <f t="shared" si="7"/>
        <v>41104.126388888886</v>
      </c>
    </row>
    <row r="84" spans="1:21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s">
        <v>8219</v>
      </c>
      <c r="N84" t="b">
        <v>1</v>
      </c>
      <c r="O84" t="s">
        <v>8266</v>
      </c>
      <c r="P84" s="6">
        <f t="shared" si="4"/>
        <v>100.01249999999999</v>
      </c>
      <c r="Q84" s="8">
        <f t="shared" si="5"/>
        <v>40.005000000000003</v>
      </c>
      <c r="R84" s="11" t="s">
        <v>8310</v>
      </c>
      <c r="S84" s="12" t="s">
        <v>8312</v>
      </c>
      <c r="T84" s="20">
        <f t="shared" si="6"/>
        <v>40795.820150462961</v>
      </c>
      <c r="U84" s="20">
        <f t="shared" si="7"/>
        <v>40825.820150462961</v>
      </c>
    </row>
    <row r="85" spans="1:21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s">
        <v>8219</v>
      </c>
      <c r="N85" t="b">
        <v>1</v>
      </c>
      <c r="O85" t="s">
        <v>8266</v>
      </c>
      <c r="P85" s="6">
        <f t="shared" si="4"/>
        <v>102.49999999999999</v>
      </c>
      <c r="Q85" s="8">
        <f t="shared" si="5"/>
        <v>15.76923076923077</v>
      </c>
      <c r="R85" s="11" t="s">
        <v>8310</v>
      </c>
      <c r="S85" s="12" t="s">
        <v>8312</v>
      </c>
      <c r="T85" s="20">
        <f t="shared" si="6"/>
        <v>42042.615613425922</v>
      </c>
      <c r="U85" s="20">
        <f t="shared" si="7"/>
        <v>42057.479166666672</v>
      </c>
    </row>
    <row r="86" spans="1:21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s">
        <v>8219</v>
      </c>
      <c r="N86" t="b">
        <v>1</v>
      </c>
      <c r="O86" t="s">
        <v>8266</v>
      </c>
      <c r="P86" s="6">
        <f t="shared" si="4"/>
        <v>100</v>
      </c>
      <c r="Q86" s="8">
        <f t="shared" si="5"/>
        <v>71.428571428571431</v>
      </c>
      <c r="R86" s="11" t="s">
        <v>8310</v>
      </c>
      <c r="S86" s="12" t="s">
        <v>8312</v>
      </c>
      <c r="T86" s="20">
        <f t="shared" si="6"/>
        <v>40648.757939814815</v>
      </c>
      <c r="U86" s="20">
        <f t="shared" si="7"/>
        <v>40678.757939814815</v>
      </c>
    </row>
    <row r="87" spans="1:21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s">
        <v>8219</v>
      </c>
      <c r="N87" t="b">
        <v>1</v>
      </c>
      <c r="O87" t="s">
        <v>8266</v>
      </c>
      <c r="P87" s="6">
        <f t="shared" si="4"/>
        <v>125.49999999999999</v>
      </c>
      <c r="Q87" s="8">
        <f t="shared" si="5"/>
        <v>71.714285714285708</v>
      </c>
      <c r="R87" s="11" t="s">
        <v>8310</v>
      </c>
      <c r="S87" s="12" t="s">
        <v>8312</v>
      </c>
      <c r="T87" s="20">
        <f t="shared" si="6"/>
        <v>40779.125428240739</v>
      </c>
      <c r="U87" s="20">
        <f t="shared" si="7"/>
        <v>40809.125428240739</v>
      </c>
    </row>
    <row r="88" spans="1:21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s">
        <v>8219</v>
      </c>
      <c r="N88" t="b">
        <v>1</v>
      </c>
      <c r="O88" t="s">
        <v>8266</v>
      </c>
      <c r="P88" s="6">
        <f t="shared" si="4"/>
        <v>106.46666666666667</v>
      </c>
      <c r="Q88" s="8">
        <f t="shared" si="5"/>
        <v>375.76470588235293</v>
      </c>
      <c r="R88" s="11" t="s">
        <v>8310</v>
      </c>
      <c r="S88" s="12" t="s">
        <v>8312</v>
      </c>
      <c r="T88" s="20">
        <f t="shared" si="6"/>
        <v>42291.556076388893</v>
      </c>
      <c r="U88" s="20">
        <f t="shared" si="7"/>
        <v>42365.59774305555</v>
      </c>
    </row>
    <row r="89" spans="1:21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s">
        <v>8219</v>
      </c>
      <c r="N89" t="b">
        <v>1</v>
      </c>
      <c r="O89" t="s">
        <v>8266</v>
      </c>
      <c r="P89" s="6">
        <f t="shared" si="4"/>
        <v>104.60000000000001</v>
      </c>
      <c r="Q89" s="8">
        <f t="shared" si="5"/>
        <v>104.6</v>
      </c>
      <c r="R89" s="11" t="s">
        <v>8310</v>
      </c>
      <c r="S89" s="12" t="s">
        <v>8312</v>
      </c>
      <c r="T89" s="20">
        <f t="shared" si="6"/>
        <v>40322.53938657407</v>
      </c>
      <c r="U89" s="20">
        <f t="shared" si="7"/>
        <v>40332.070138888892</v>
      </c>
    </row>
    <row r="90" spans="1:21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s">
        <v>8219</v>
      </c>
      <c r="N90" t="b">
        <v>1</v>
      </c>
      <c r="O90" t="s">
        <v>8266</v>
      </c>
      <c r="P90" s="6">
        <f t="shared" si="4"/>
        <v>102.85714285714285</v>
      </c>
      <c r="Q90" s="8">
        <f t="shared" si="5"/>
        <v>60</v>
      </c>
      <c r="R90" s="11" t="s">
        <v>8310</v>
      </c>
      <c r="S90" s="12" t="s">
        <v>8312</v>
      </c>
      <c r="T90" s="20">
        <f t="shared" si="6"/>
        <v>41786.65892361111</v>
      </c>
      <c r="U90" s="20">
        <f t="shared" si="7"/>
        <v>41812.65892361111</v>
      </c>
    </row>
    <row r="91" spans="1:21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s">
        <v>8219</v>
      </c>
      <c r="N91" t="b">
        <v>1</v>
      </c>
      <c r="O91" t="s">
        <v>8266</v>
      </c>
      <c r="P91" s="6">
        <f t="shared" si="4"/>
        <v>115.06666666666668</v>
      </c>
      <c r="Q91" s="8">
        <f t="shared" si="5"/>
        <v>123.28571428571429</v>
      </c>
      <c r="R91" s="11" t="s">
        <v>8310</v>
      </c>
      <c r="S91" s="12" t="s">
        <v>8312</v>
      </c>
      <c r="T91" s="20">
        <f t="shared" si="6"/>
        <v>41402.752222222225</v>
      </c>
      <c r="U91" s="20">
        <f t="shared" si="7"/>
        <v>41427.752222222225</v>
      </c>
    </row>
    <row r="92" spans="1:21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s">
        <v>8219</v>
      </c>
      <c r="N92" t="b">
        <v>1</v>
      </c>
      <c r="O92" t="s">
        <v>8266</v>
      </c>
      <c r="P92" s="6">
        <f t="shared" si="4"/>
        <v>100.4</v>
      </c>
      <c r="Q92" s="8">
        <f t="shared" si="5"/>
        <v>31.375</v>
      </c>
      <c r="R92" s="11" t="s">
        <v>8310</v>
      </c>
      <c r="S92" s="12" t="s">
        <v>8312</v>
      </c>
      <c r="T92" s="20">
        <f t="shared" si="6"/>
        <v>40706.297442129631</v>
      </c>
      <c r="U92" s="20">
        <f t="shared" si="7"/>
        <v>40736.297442129631</v>
      </c>
    </row>
    <row r="93" spans="1:21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s">
        <v>8219</v>
      </c>
      <c r="N93" t="b">
        <v>1</v>
      </c>
      <c r="O93" t="s">
        <v>8266</v>
      </c>
      <c r="P93" s="6">
        <f t="shared" si="4"/>
        <v>120</v>
      </c>
      <c r="Q93" s="8">
        <f t="shared" si="5"/>
        <v>78.260869565217391</v>
      </c>
      <c r="R93" s="11" t="s">
        <v>8310</v>
      </c>
      <c r="S93" s="12" t="s">
        <v>8312</v>
      </c>
      <c r="T93" s="20">
        <f t="shared" si="6"/>
        <v>40619.402361111112</v>
      </c>
      <c r="U93" s="20">
        <f t="shared" si="7"/>
        <v>40680.402361111112</v>
      </c>
    </row>
    <row r="94" spans="1:21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s">
        <v>8219</v>
      </c>
      <c r="N94" t="b">
        <v>1</v>
      </c>
      <c r="O94" t="s">
        <v>8266</v>
      </c>
      <c r="P94" s="6">
        <f t="shared" si="4"/>
        <v>105.2</v>
      </c>
      <c r="Q94" s="8">
        <f t="shared" si="5"/>
        <v>122.32558139534883</v>
      </c>
      <c r="R94" s="11" t="s">
        <v>8310</v>
      </c>
      <c r="S94" s="12" t="s">
        <v>8312</v>
      </c>
      <c r="T94" s="20">
        <f t="shared" si="6"/>
        <v>42721.198877314819</v>
      </c>
      <c r="U94" s="20">
        <f t="shared" si="7"/>
        <v>42767.333333333328</v>
      </c>
    </row>
    <row r="95" spans="1:21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s">
        <v>8219</v>
      </c>
      <c r="N95" t="b">
        <v>1</v>
      </c>
      <c r="O95" t="s">
        <v>8266</v>
      </c>
      <c r="P95" s="6">
        <f t="shared" si="4"/>
        <v>110.60000000000001</v>
      </c>
      <c r="Q95" s="8">
        <f t="shared" si="5"/>
        <v>73.733333333333334</v>
      </c>
      <c r="R95" s="11" t="s">
        <v>8310</v>
      </c>
      <c r="S95" s="12" t="s">
        <v>8312</v>
      </c>
      <c r="T95" s="20">
        <f t="shared" si="6"/>
        <v>41065.858067129629</v>
      </c>
      <c r="U95" s="20">
        <f t="shared" si="7"/>
        <v>41093.875</v>
      </c>
    </row>
    <row r="96" spans="1:21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s">
        <v>8219</v>
      </c>
      <c r="N96" t="b">
        <v>1</v>
      </c>
      <c r="O96" t="s">
        <v>8266</v>
      </c>
      <c r="P96" s="6">
        <f t="shared" si="4"/>
        <v>104</v>
      </c>
      <c r="Q96" s="8">
        <f t="shared" si="5"/>
        <v>21.666666666666668</v>
      </c>
      <c r="R96" s="11" t="s">
        <v>8310</v>
      </c>
      <c r="S96" s="12" t="s">
        <v>8312</v>
      </c>
      <c r="T96" s="20">
        <f t="shared" si="6"/>
        <v>41716.717847222222</v>
      </c>
      <c r="U96" s="20">
        <f t="shared" si="7"/>
        <v>41736.717847222222</v>
      </c>
    </row>
    <row r="97" spans="1:21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s">
        <v>8219</v>
      </c>
      <c r="N97" t="b">
        <v>1</v>
      </c>
      <c r="O97" t="s">
        <v>8266</v>
      </c>
      <c r="P97" s="6">
        <f t="shared" si="4"/>
        <v>131.42857142857142</v>
      </c>
      <c r="Q97" s="8">
        <f t="shared" si="5"/>
        <v>21.904761904761905</v>
      </c>
      <c r="R97" s="11" t="s">
        <v>8310</v>
      </c>
      <c r="S97" s="12" t="s">
        <v>8312</v>
      </c>
      <c r="T97" s="20">
        <f t="shared" si="6"/>
        <v>40935.005104166667</v>
      </c>
      <c r="U97" s="20">
        <f t="shared" si="7"/>
        <v>40965.005104166667</v>
      </c>
    </row>
    <row r="98" spans="1:21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s">
        <v>8219</v>
      </c>
      <c r="N98" t="b">
        <v>1</v>
      </c>
      <c r="O98" t="s">
        <v>8266</v>
      </c>
      <c r="P98" s="6">
        <f t="shared" si="4"/>
        <v>114.66666666666667</v>
      </c>
      <c r="Q98" s="8">
        <f t="shared" si="5"/>
        <v>50.588235294117645</v>
      </c>
      <c r="R98" s="11" t="s">
        <v>8310</v>
      </c>
      <c r="S98" s="12" t="s">
        <v>8312</v>
      </c>
      <c r="T98" s="20">
        <f t="shared" si="6"/>
        <v>40324.662511574075</v>
      </c>
      <c r="U98" s="20">
        <f t="shared" si="7"/>
        <v>40391.125</v>
      </c>
    </row>
    <row r="99" spans="1:21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s">
        <v>8219</v>
      </c>
      <c r="N99" t="b">
        <v>1</v>
      </c>
      <c r="O99" t="s">
        <v>8266</v>
      </c>
      <c r="P99" s="6">
        <f t="shared" si="4"/>
        <v>106.25</v>
      </c>
      <c r="Q99" s="8">
        <f t="shared" si="5"/>
        <v>53.125</v>
      </c>
      <c r="R99" s="11" t="s">
        <v>8310</v>
      </c>
      <c r="S99" s="12" t="s">
        <v>8312</v>
      </c>
      <c r="T99" s="20">
        <f t="shared" si="6"/>
        <v>40706.135208333333</v>
      </c>
      <c r="U99" s="20">
        <f t="shared" si="7"/>
        <v>40736.135208333333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s">
        <v>8219</v>
      </c>
      <c r="N100" t="b">
        <v>1</v>
      </c>
      <c r="O100" t="s">
        <v>8266</v>
      </c>
      <c r="P100" s="6">
        <f t="shared" si="4"/>
        <v>106.25</v>
      </c>
      <c r="Q100" s="8">
        <f t="shared" si="5"/>
        <v>56.666666666666664</v>
      </c>
      <c r="R100" s="11" t="s">
        <v>8310</v>
      </c>
      <c r="S100" s="12" t="s">
        <v>8312</v>
      </c>
      <c r="T100" s="20">
        <f t="shared" si="6"/>
        <v>41214.79483796296</v>
      </c>
      <c r="U100" s="20">
        <f t="shared" si="7"/>
        <v>41250.979166666664</v>
      </c>
    </row>
    <row r="101" spans="1:21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s">
        <v>8219</v>
      </c>
      <c r="N101" t="b">
        <v>1</v>
      </c>
      <c r="O101" t="s">
        <v>8266</v>
      </c>
      <c r="P101" s="6">
        <f t="shared" si="4"/>
        <v>106.01933333333334</v>
      </c>
      <c r="Q101" s="8">
        <f t="shared" si="5"/>
        <v>40.776666666666664</v>
      </c>
      <c r="R101" s="11" t="s">
        <v>8310</v>
      </c>
      <c r="S101" s="12" t="s">
        <v>8312</v>
      </c>
      <c r="T101" s="20">
        <f t="shared" si="6"/>
        <v>41631.902766203704</v>
      </c>
      <c r="U101" s="20">
        <f t="shared" si="7"/>
        <v>41661.902766203704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s">
        <v>8219</v>
      </c>
      <c r="N102" t="b">
        <v>1</v>
      </c>
      <c r="O102" t="s">
        <v>8266</v>
      </c>
      <c r="P102" s="6">
        <f t="shared" si="4"/>
        <v>100</v>
      </c>
      <c r="Q102" s="8">
        <f t="shared" si="5"/>
        <v>192.30769230769232</v>
      </c>
      <c r="R102" s="11" t="s">
        <v>8310</v>
      </c>
      <c r="S102" s="12" t="s">
        <v>8312</v>
      </c>
      <c r="T102" s="20">
        <f t="shared" si="6"/>
        <v>41197.753310185188</v>
      </c>
      <c r="U102" s="20">
        <f t="shared" si="7"/>
        <v>41217.794976851852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s">
        <v>8219</v>
      </c>
      <c r="N103" t="b">
        <v>1</v>
      </c>
      <c r="O103" t="s">
        <v>8266</v>
      </c>
      <c r="P103" s="6">
        <f t="shared" si="4"/>
        <v>100</v>
      </c>
      <c r="Q103" s="8">
        <f t="shared" si="5"/>
        <v>100</v>
      </c>
      <c r="R103" s="11" t="s">
        <v>8310</v>
      </c>
      <c r="S103" s="12" t="s">
        <v>8312</v>
      </c>
      <c r="T103" s="20">
        <f t="shared" si="6"/>
        <v>41274.776736111111</v>
      </c>
      <c r="U103" s="20">
        <f t="shared" si="7"/>
        <v>41298.776736111111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s">
        <v>8219</v>
      </c>
      <c r="N104" t="b">
        <v>1</v>
      </c>
      <c r="O104" t="s">
        <v>8266</v>
      </c>
      <c r="P104" s="6">
        <f t="shared" si="4"/>
        <v>127.75000000000001</v>
      </c>
      <c r="Q104" s="8">
        <f t="shared" si="5"/>
        <v>117.92307692307692</v>
      </c>
      <c r="R104" s="11" t="s">
        <v>8310</v>
      </c>
      <c r="S104" s="12" t="s">
        <v>8312</v>
      </c>
      <c r="T104" s="20">
        <f t="shared" si="6"/>
        <v>40505.131168981483</v>
      </c>
      <c r="U104" s="20">
        <f t="shared" si="7"/>
        <v>40535.131168981483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s">
        <v>8219</v>
      </c>
      <c r="N105" t="b">
        <v>1</v>
      </c>
      <c r="O105" t="s">
        <v>8266</v>
      </c>
      <c r="P105" s="6">
        <f t="shared" si="4"/>
        <v>105.15384615384616</v>
      </c>
      <c r="Q105" s="8">
        <f t="shared" si="5"/>
        <v>27.897959183673468</v>
      </c>
      <c r="R105" s="11" t="s">
        <v>8310</v>
      </c>
      <c r="S105" s="12" t="s">
        <v>8312</v>
      </c>
      <c r="T105" s="20">
        <f t="shared" si="6"/>
        <v>41682.805902777778</v>
      </c>
      <c r="U105" s="20">
        <f t="shared" si="7"/>
        <v>41705.805902777778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s">
        <v>8219</v>
      </c>
      <c r="N106" t="b">
        <v>1</v>
      </c>
      <c r="O106" t="s">
        <v>8266</v>
      </c>
      <c r="P106" s="6">
        <f t="shared" si="4"/>
        <v>120</v>
      </c>
      <c r="Q106" s="8">
        <f t="shared" si="5"/>
        <v>60</v>
      </c>
      <c r="R106" s="11" t="s">
        <v>8310</v>
      </c>
      <c r="S106" s="12" t="s">
        <v>8312</v>
      </c>
      <c r="T106" s="20">
        <f t="shared" si="6"/>
        <v>40612.695208333331</v>
      </c>
      <c r="U106" s="20">
        <f t="shared" si="7"/>
        <v>40636.041666666664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s">
        <v>8219</v>
      </c>
      <c r="N107" t="b">
        <v>1</v>
      </c>
      <c r="O107" t="s">
        <v>8266</v>
      </c>
      <c r="P107" s="6">
        <f t="shared" si="4"/>
        <v>107.40909090909089</v>
      </c>
      <c r="Q107" s="8">
        <f t="shared" si="5"/>
        <v>39.383333333333333</v>
      </c>
      <c r="R107" s="11" t="s">
        <v>8310</v>
      </c>
      <c r="S107" s="12" t="s">
        <v>8312</v>
      </c>
      <c r="T107" s="20">
        <f t="shared" si="6"/>
        <v>42485.724768518514</v>
      </c>
      <c r="U107" s="20">
        <f t="shared" si="7"/>
        <v>42504</v>
      </c>
    </row>
    <row r="108" spans="1:2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s">
        <v>8219</v>
      </c>
      <c r="N108" t="b">
        <v>1</v>
      </c>
      <c r="O108" t="s">
        <v>8266</v>
      </c>
      <c r="P108" s="6">
        <f t="shared" si="4"/>
        <v>100.49999999999999</v>
      </c>
      <c r="Q108" s="8">
        <f t="shared" si="5"/>
        <v>186.11111111111111</v>
      </c>
      <c r="R108" s="11" t="s">
        <v>8310</v>
      </c>
      <c r="S108" s="12" t="s">
        <v>8312</v>
      </c>
      <c r="T108" s="20">
        <f t="shared" si="6"/>
        <v>40987.776631944449</v>
      </c>
      <c r="U108" s="20">
        <f t="shared" si="7"/>
        <v>41001.776631944449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s">
        <v>8219</v>
      </c>
      <c r="N109" t="b">
        <v>1</v>
      </c>
      <c r="O109" t="s">
        <v>8266</v>
      </c>
      <c r="P109" s="6">
        <f t="shared" si="4"/>
        <v>102.46666666666667</v>
      </c>
      <c r="Q109" s="8">
        <f t="shared" si="5"/>
        <v>111.37681159420291</v>
      </c>
      <c r="R109" s="11" t="s">
        <v>8310</v>
      </c>
      <c r="S109" s="12" t="s">
        <v>8312</v>
      </c>
      <c r="T109" s="20">
        <f t="shared" si="6"/>
        <v>40635.982488425929</v>
      </c>
      <c r="U109" s="20">
        <f t="shared" si="7"/>
        <v>40657.982488425929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s">
        <v>8219</v>
      </c>
      <c r="N110" t="b">
        <v>1</v>
      </c>
      <c r="O110" t="s">
        <v>8266</v>
      </c>
      <c r="P110" s="6">
        <f t="shared" si="4"/>
        <v>246.66666666666669</v>
      </c>
      <c r="Q110" s="8">
        <f t="shared" si="5"/>
        <v>78.723404255319153</v>
      </c>
      <c r="R110" s="11" t="s">
        <v>8310</v>
      </c>
      <c r="S110" s="12" t="s">
        <v>8312</v>
      </c>
      <c r="T110" s="20">
        <f t="shared" si="6"/>
        <v>41365.613078703704</v>
      </c>
      <c r="U110" s="20">
        <f t="shared" si="7"/>
        <v>41425.613078703704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s">
        <v>8219</v>
      </c>
      <c r="N111" t="b">
        <v>1</v>
      </c>
      <c r="O111" t="s">
        <v>8266</v>
      </c>
      <c r="P111" s="6">
        <f t="shared" si="4"/>
        <v>219.49999999999997</v>
      </c>
      <c r="Q111" s="8">
        <f t="shared" si="5"/>
        <v>46.702127659574465</v>
      </c>
      <c r="R111" s="11" t="s">
        <v>8310</v>
      </c>
      <c r="S111" s="12" t="s">
        <v>8312</v>
      </c>
      <c r="T111" s="20">
        <f t="shared" si="6"/>
        <v>40570.025810185187</v>
      </c>
      <c r="U111" s="20">
        <f t="shared" si="7"/>
        <v>40600.025810185187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s">
        <v>8219</v>
      </c>
      <c r="N112" t="b">
        <v>1</v>
      </c>
      <c r="O112" t="s">
        <v>8266</v>
      </c>
      <c r="P112" s="6">
        <f t="shared" si="4"/>
        <v>130.76923076923077</v>
      </c>
      <c r="Q112" s="8">
        <f t="shared" si="5"/>
        <v>65.384615384615387</v>
      </c>
      <c r="R112" s="11" t="s">
        <v>8310</v>
      </c>
      <c r="S112" s="12" t="s">
        <v>8312</v>
      </c>
      <c r="T112" s="20">
        <f t="shared" si="6"/>
        <v>41557.949687500004</v>
      </c>
      <c r="U112" s="20">
        <f t="shared" si="7"/>
        <v>41592.249305555553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s">
        <v>8219</v>
      </c>
      <c r="N113" t="b">
        <v>1</v>
      </c>
      <c r="O113" t="s">
        <v>8266</v>
      </c>
      <c r="P113" s="6">
        <f t="shared" si="4"/>
        <v>154.57142857142858</v>
      </c>
      <c r="Q113" s="8">
        <f t="shared" si="5"/>
        <v>102.0754716981132</v>
      </c>
      <c r="R113" s="11" t="s">
        <v>8310</v>
      </c>
      <c r="S113" s="12" t="s">
        <v>8312</v>
      </c>
      <c r="T113" s="20">
        <f t="shared" si="6"/>
        <v>42125.333182870367</v>
      </c>
      <c r="U113" s="20">
        <f t="shared" si="7"/>
        <v>42155.333182870367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s">
        <v>8219</v>
      </c>
      <c r="N114" t="b">
        <v>1</v>
      </c>
      <c r="O114" t="s">
        <v>8266</v>
      </c>
      <c r="P114" s="6">
        <f t="shared" si="4"/>
        <v>104</v>
      </c>
      <c r="Q114" s="8">
        <f t="shared" si="5"/>
        <v>64.197530864197532</v>
      </c>
      <c r="R114" s="11" t="s">
        <v>8310</v>
      </c>
      <c r="S114" s="12" t="s">
        <v>8312</v>
      </c>
      <c r="T114" s="20">
        <f t="shared" si="6"/>
        <v>41718.043032407404</v>
      </c>
      <c r="U114" s="20">
        <f t="shared" si="7"/>
        <v>41742.083333333336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s">
        <v>8219</v>
      </c>
      <c r="N115" t="b">
        <v>1</v>
      </c>
      <c r="O115" t="s">
        <v>8266</v>
      </c>
      <c r="P115" s="6">
        <f t="shared" si="4"/>
        <v>141</v>
      </c>
      <c r="Q115" s="8">
        <f t="shared" si="5"/>
        <v>90.384615384615387</v>
      </c>
      <c r="R115" s="11" t="s">
        <v>8310</v>
      </c>
      <c r="S115" s="12" t="s">
        <v>8312</v>
      </c>
      <c r="T115" s="20">
        <f t="shared" si="6"/>
        <v>40753.758425925924</v>
      </c>
      <c r="U115" s="20">
        <f t="shared" si="7"/>
        <v>40761.625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s">
        <v>8219</v>
      </c>
      <c r="N116" t="b">
        <v>1</v>
      </c>
      <c r="O116" t="s">
        <v>8266</v>
      </c>
      <c r="P116" s="6">
        <f t="shared" si="4"/>
        <v>103.33333333333334</v>
      </c>
      <c r="Q116" s="8">
        <f t="shared" si="5"/>
        <v>88.571428571428569</v>
      </c>
      <c r="R116" s="11" t="s">
        <v>8310</v>
      </c>
      <c r="S116" s="12" t="s">
        <v>8312</v>
      </c>
      <c r="T116" s="20">
        <f t="shared" si="6"/>
        <v>40861.27416666667</v>
      </c>
      <c r="U116" s="20">
        <f t="shared" si="7"/>
        <v>40921.27416666667</v>
      </c>
    </row>
    <row r="117" spans="1:2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s">
        <v>8219</v>
      </c>
      <c r="N117" t="b">
        <v>1</v>
      </c>
      <c r="O117" t="s">
        <v>8266</v>
      </c>
      <c r="P117" s="6">
        <f t="shared" si="4"/>
        <v>140.44444444444443</v>
      </c>
      <c r="Q117" s="8">
        <f t="shared" si="5"/>
        <v>28.727272727272727</v>
      </c>
      <c r="R117" s="11" t="s">
        <v>8310</v>
      </c>
      <c r="S117" s="12" t="s">
        <v>8312</v>
      </c>
      <c r="T117" s="20">
        <f t="shared" si="6"/>
        <v>40918.738935185182</v>
      </c>
      <c r="U117" s="20">
        <f t="shared" si="7"/>
        <v>40943.738935185182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s">
        <v>8219</v>
      </c>
      <c r="N118" t="b">
        <v>1</v>
      </c>
      <c r="O118" t="s">
        <v>8266</v>
      </c>
      <c r="P118" s="6">
        <f t="shared" si="4"/>
        <v>113.65714285714286</v>
      </c>
      <c r="Q118" s="8">
        <f t="shared" si="5"/>
        <v>69.78947368421052</v>
      </c>
      <c r="R118" s="11" t="s">
        <v>8310</v>
      </c>
      <c r="S118" s="12" t="s">
        <v>8312</v>
      </c>
      <c r="T118" s="20">
        <f t="shared" si="6"/>
        <v>40595.497164351851</v>
      </c>
      <c r="U118" s="20">
        <f t="shared" si="7"/>
        <v>40641.455497685187</v>
      </c>
    </row>
    <row r="119" spans="1:21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s">
        <v>8219</v>
      </c>
      <c r="N119" t="b">
        <v>1</v>
      </c>
      <c r="O119" t="s">
        <v>8266</v>
      </c>
      <c r="P119" s="6">
        <f t="shared" si="4"/>
        <v>100.49377777777779</v>
      </c>
      <c r="Q119" s="8">
        <f t="shared" si="5"/>
        <v>167.48962962962963</v>
      </c>
      <c r="R119" s="11" t="s">
        <v>8310</v>
      </c>
      <c r="S119" s="12" t="s">
        <v>8312</v>
      </c>
      <c r="T119" s="20">
        <f t="shared" si="6"/>
        <v>40248.834999999999</v>
      </c>
      <c r="U119" s="20">
        <f t="shared" si="7"/>
        <v>40338.791666666664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s">
        <v>8219</v>
      </c>
      <c r="N120" t="b">
        <v>1</v>
      </c>
      <c r="O120" t="s">
        <v>8266</v>
      </c>
      <c r="P120" s="6">
        <f t="shared" si="4"/>
        <v>113.03159999999998</v>
      </c>
      <c r="Q120" s="8">
        <f t="shared" si="5"/>
        <v>144.91230769230768</v>
      </c>
      <c r="R120" s="11" t="s">
        <v>8310</v>
      </c>
      <c r="S120" s="12" t="s">
        <v>8312</v>
      </c>
      <c r="T120" s="20">
        <f t="shared" si="6"/>
        <v>40723.053657407407</v>
      </c>
      <c r="U120" s="20">
        <f t="shared" si="7"/>
        <v>40753.053657407407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s">
        <v>8219</v>
      </c>
      <c r="N121" t="b">
        <v>1</v>
      </c>
      <c r="O121" t="s">
        <v>8266</v>
      </c>
      <c r="P121" s="6">
        <f t="shared" si="4"/>
        <v>104.55692307692308</v>
      </c>
      <c r="Q121" s="8">
        <f t="shared" si="5"/>
        <v>91.840540540540545</v>
      </c>
      <c r="R121" s="11" t="s">
        <v>8310</v>
      </c>
      <c r="S121" s="12" t="s">
        <v>8312</v>
      </c>
      <c r="T121" s="20">
        <f t="shared" si="6"/>
        <v>40739.069282407407</v>
      </c>
      <c r="U121" s="20">
        <f t="shared" si="7"/>
        <v>40768.958333333336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s">
        <v>8220</v>
      </c>
      <c r="N122" t="b">
        <v>0</v>
      </c>
      <c r="O122" t="s">
        <v>8267</v>
      </c>
      <c r="P122" s="6">
        <f t="shared" si="4"/>
        <v>1.4285714285714287E-2</v>
      </c>
      <c r="Q122" s="8">
        <f t="shared" si="5"/>
        <v>10</v>
      </c>
      <c r="R122" s="11" t="s">
        <v>8310</v>
      </c>
      <c r="S122" s="12" t="s">
        <v>8313</v>
      </c>
      <c r="T122" s="20">
        <f t="shared" si="6"/>
        <v>42616.049849537041</v>
      </c>
      <c r="U122" s="20">
        <f t="shared" si="7"/>
        <v>42646.049849537041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s">
        <v>8220</v>
      </c>
      <c r="N123" t="b">
        <v>0</v>
      </c>
      <c r="O123" t="s">
        <v>8267</v>
      </c>
      <c r="P123" s="6">
        <f t="shared" si="4"/>
        <v>3.3333333333333333E-2</v>
      </c>
      <c r="Q123" s="8">
        <f t="shared" si="5"/>
        <v>1</v>
      </c>
      <c r="R123" s="11" t="s">
        <v>8310</v>
      </c>
      <c r="S123" s="12" t="s">
        <v>8313</v>
      </c>
      <c r="T123" s="20">
        <f t="shared" si="6"/>
        <v>42096.704976851848</v>
      </c>
      <c r="U123" s="20">
        <f t="shared" si="7"/>
        <v>42112.427777777775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s">
        <v>8220</v>
      </c>
      <c r="N124" t="b">
        <v>0</v>
      </c>
      <c r="O124" t="s">
        <v>8267</v>
      </c>
      <c r="P124" s="6">
        <f t="shared" si="4"/>
        <v>0</v>
      </c>
      <c r="Q124" s="8">
        <f t="shared" si="5"/>
        <v>0</v>
      </c>
      <c r="R124" s="11" t="s">
        <v>8310</v>
      </c>
      <c r="S124" s="12" t="s">
        <v>8313</v>
      </c>
      <c r="T124" s="20">
        <f t="shared" si="6"/>
        <v>42593.431793981479</v>
      </c>
      <c r="U124" s="20">
        <f t="shared" si="7"/>
        <v>42653.431793981479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s">
        <v>8220</v>
      </c>
      <c r="N125" t="b">
        <v>0</v>
      </c>
      <c r="O125" t="s">
        <v>8267</v>
      </c>
      <c r="P125" s="6">
        <f t="shared" si="4"/>
        <v>0.27454545454545454</v>
      </c>
      <c r="Q125" s="8">
        <f t="shared" si="5"/>
        <v>25.166666666666668</v>
      </c>
      <c r="R125" s="11" t="s">
        <v>8310</v>
      </c>
      <c r="S125" s="12" t="s">
        <v>8313</v>
      </c>
      <c r="T125" s="20">
        <f t="shared" si="6"/>
        <v>41904.781990740739</v>
      </c>
      <c r="U125" s="20">
        <f t="shared" si="7"/>
        <v>41940.916666666664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s">
        <v>8220</v>
      </c>
      <c r="N126" t="b">
        <v>0</v>
      </c>
      <c r="O126" t="s">
        <v>8267</v>
      </c>
      <c r="P126" s="6">
        <f t="shared" si="4"/>
        <v>0</v>
      </c>
      <c r="Q126" s="8">
        <f t="shared" si="5"/>
        <v>0</v>
      </c>
      <c r="R126" s="11" t="s">
        <v>8310</v>
      </c>
      <c r="S126" s="12" t="s">
        <v>8313</v>
      </c>
      <c r="T126" s="20">
        <f t="shared" si="6"/>
        <v>42114.928726851853</v>
      </c>
      <c r="U126" s="20">
        <f t="shared" si="7"/>
        <v>42139.928726851853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s">
        <v>8220</v>
      </c>
      <c r="N127" t="b">
        <v>0</v>
      </c>
      <c r="O127" t="s">
        <v>8267</v>
      </c>
      <c r="P127" s="6">
        <f t="shared" si="4"/>
        <v>14.000000000000002</v>
      </c>
      <c r="Q127" s="8">
        <f t="shared" si="5"/>
        <v>11.666666666666666</v>
      </c>
      <c r="R127" s="11" t="s">
        <v>8310</v>
      </c>
      <c r="S127" s="12" t="s">
        <v>8313</v>
      </c>
      <c r="T127" s="20">
        <f t="shared" si="6"/>
        <v>42709.993981481486</v>
      </c>
      <c r="U127" s="20">
        <f t="shared" si="7"/>
        <v>42769.993981481486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s">
        <v>8220</v>
      </c>
      <c r="N128" t="b">
        <v>0</v>
      </c>
      <c r="O128" t="s">
        <v>8267</v>
      </c>
      <c r="P128" s="6">
        <f t="shared" si="4"/>
        <v>5.548</v>
      </c>
      <c r="Q128" s="8">
        <f t="shared" si="5"/>
        <v>106.69230769230769</v>
      </c>
      <c r="R128" s="11" t="s">
        <v>8310</v>
      </c>
      <c r="S128" s="12" t="s">
        <v>8313</v>
      </c>
      <c r="T128" s="20">
        <f t="shared" si="6"/>
        <v>42135.589548611111</v>
      </c>
      <c r="U128" s="20">
        <f t="shared" si="7"/>
        <v>42166.083333333328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s">
        <v>8220</v>
      </c>
      <c r="N129" t="b">
        <v>0</v>
      </c>
      <c r="O129" t="s">
        <v>8267</v>
      </c>
      <c r="P129" s="6">
        <f t="shared" si="4"/>
        <v>2.375</v>
      </c>
      <c r="Q129" s="8">
        <f t="shared" si="5"/>
        <v>47.5</v>
      </c>
      <c r="R129" s="11" t="s">
        <v>8310</v>
      </c>
      <c r="S129" s="12" t="s">
        <v>8313</v>
      </c>
      <c r="T129" s="20">
        <f t="shared" si="6"/>
        <v>42067.62431712963</v>
      </c>
      <c r="U129" s="20">
        <f t="shared" si="7"/>
        <v>42097.582650462966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s">
        <v>8220</v>
      </c>
      <c r="N130" t="b">
        <v>0</v>
      </c>
      <c r="O130" t="s">
        <v>8267</v>
      </c>
      <c r="P130" s="6">
        <f t="shared" si="4"/>
        <v>1.867</v>
      </c>
      <c r="Q130" s="8">
        <f t="shared" si="5"/>
        <v>311.16666666666669</v>
      </c>
      <c r="R130" s="11" t="s">
        <v>8310</v>
      </c>
      <c r="S130" s="12" t="s">
        <v>8313</v>
      </c>
      <c r="T130" s="20">
        <f t="shared" si="6"/>
        <v>42628.22792824074</v>
      </c>
      <c r="U130" s="20">
        <f t="shared" si="7"/>
        <v>42663.22792824074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s">
        <v>8220</v>
      </c>
      <c r="N131" t="b">
        <v>0</v>
      </c>
      <c r="O131" t="s">
        <v>8267</v>
      </c>
      <c r="P131" s="6">
        <f t="shared" ref="P131:P194" si="8">E131/D131*100</f>
        <v>0</v>
      </c>
      <c r="Q131" s="8">
        <f t="shared" ref="Q131:Q194" si="9">IFERROR(E131/L131,0)</f>
        <v>0</v>
      </c>
      <c r="R131" s="11" t="s">
        <v>8310</v>
      </c>
      <c r="S131" s="12" t="s">
        <v>8313</v>
      </c>
      <c r="T131" s="20">
        <f t="shared" ref="T131:T194" si="10">(((J131/60)/60)/24)+DATE(1970,1,1)</f>
        <v>41882.937303240738</v>
      </c>
      <c r="U131" s="20">
        <f t="shared" ref="U131:U194" si="11">(((I131/60)/60)/24)+DATE(1970,1,1)</f>
        <v>41942.937303240738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s">
        <v>8220</v>
      </c>
      <c r="N132" t="b">
        <v>0</v>
      </c>
      <c r="O132" t="s">
        <v>8267</v>
      </c>
      <c r="P132" s="6">
        <f t="shared" si="8"/>
        <v>0</v>
      </c>
      <c r="Q132" s="8">
        <f t="shared" si="9"/>
        <v>0</v>
      </c>
      <c r="R132" s="11" t="s">
        <v>8310</v>
      </c>
      <c r="S132" s="12" t="s">
        <v>8313</v>
      </c>
      <c r="T132" s="20">
        <f t="shared" si="10"/>
        <v>41778.915416666663</v>
      </c>
      <c r="U132" s="20">
        <f t="shared" si="11"/>
        <v>41806.844444444447</v>
      </c>
    </row>
    <row r="133" spans="1:2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s">
        <v>8220</v>
      </c>
      <c r="N133" t="b">
        <v>0</v>
      </c>
      <c r="O133" t="s">
        <v>8267</v>
      </c>
      <c r="P133" s="6">
        <f t="shared" si="8"/>
        <v>0</v>
      </c>
      <c r="Q133" s="8">
        <f t="shared" si="9"/>
        <v>0</v>
      </c>
      <c r="R133" s="11" t="s">
        <v>8310</v>
      </c>
      <c r="S133" s="12" t="s">
        <v>8313</v>
      </c>
      <c r="T133" s="20">
        <f t="shared" si="10"/>
        <v>42541.837511574078</v>
      </c>
      <c r="U133" s="20">
        <f t="shared" si="11"/>
        <v>42557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s">
        <v>8220</v>
      </c>
      <c r="N134" t="b">
        <v>0</v>
      </c>
      <c r="O134" t="s">
        <v>8267</v>
      </c>
      <c r="P134" s="6">
        <f t="shared" si="8"/>
        <v>9.5687499999999996</v>
      </c>
      <c r="Q134" s="8">
        <f t="shared" si="9"/>
        <v>94.506172839506178</v>
      </c>
      <c r="R134" s="11" t="s">
        <v>8310</v>
      </c>
      <c r="S134" s="12" t="s">
        <v>8313</v>
      </c>
      <c r="T134" s="20">
        <f t="shared" si="10"/>
        <v>41905.812581018516</v>
      </c>
      <c r="U134" s="20">
        <f t="shared" si="11"/>
        <v>41950.854247685187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s">
        <v>8220</v>
      </c>
      <c r="N135" t="b">
        <v>0</v>
      </c>
      <c r="O135" t="s">
        <v>8267</v>
      </c>
      <c r="P135" s="6">
        <f t="shared" si="8"/>
        <v>0</v>
      </c>
      <c r="Q135" s="8">
        <f t="shared" si="9"/>
        <v>0</v>
      </c>
      <c r="R135" s="11" t="s">
        <v>8310</v>
      </c>
      <c r="S135" s="12" t="s">
        <v>8313</v>
      </c>
      <c r="T135" s="20">
        <f t="shared" si="10"/>
        <v>42491.80768518518</v>
      </c>
      <c r="U135" s="20">
        <f t="shared" si="11"/>
        <v>42521.729861111111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s">
        <v>8220</v>
      </c>
      <c r="N136" t="b">
        <v>0</v>
      </c>
      <c r="O136" t="s">
        <v>8267</v>
      </c>
      <c r="P136" s="6">
        <f t="shared" si="8"/>
        <v>0</v>
      </c>
      <c r="Q136" s="8">
        <f t="shared" si="9"/>
        <v>0</v>
      </c>
      <c r="R136" s="11" t="s">
        <v>8310</v>
      </c>
      <c r="S136" s="12" t="s">
        <v>8313</v>
      </c>
      <c r="T136" s="20">
        <f t="shared" si="10"/>
        <v>42221.909930555557</v>
      </c>
      <c r="U136" s="20">
        <f t="shared" si="11"/>
        <v>42251.708333333328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s">
        <v>8220</v>
      </c>
      <c r="N137" t="b">
        <v>0</v>
      </c>
      <c r="O137" t="s">
        <v>8267</v>
      </c>
      <c r="P137" s="6">
        <f t="shared" si="8"/>
        <v>13.433333333333334</v>
      </c>
      <c r="Q137" s="8">
        <f t="shared" si="9"/>
        <v>80.599999999999994</v>
      </c>
      <c r="R137" s="11" t="s">
        <v>8310</v>
      </c>
      <c r="S137" s="12" t="s">
        <v>8313</v>
      </c>
      <c r="T137" s="20">
        <f t="shared" si="10"/>
        <v>41788.381909722222</v>
      </c>
      <c r="U137" s="20">
        <f t="shared" si="11"/>
        <v>41821.791666666664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s">
        <v>8220</v>
      </c>
      <c r="N138" t="b">
        <v>0</v>
      </c>
      <c r="O138" t="s">
        <v>8267</v>
      </c>
      <c r="P138" s="6">
        <f t="shared" si="8"/>
        <v>0</v>
      </c>
      <c r="Q138" s="8">
        <f t="shared" si="9"/>
        <v>0</v>
      </c>
      <c r="R138" s="11" t="s">
        <v>8310</v>
      </c>
      <c r="S138" s="12" t="s">
        <v>8313</v>
      </c>
      <c r="T138" s="20">
        <f t="shared" si="10"/>
        <v>42096.410115740742</v>
      </c>
      <c r="U138" s="20">
        <f t="shared" si="11"/>
        <v>42140.427777777775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s">
        <v>8220</v>
      </c>
      <c r="N139" t="b">
        <v>0</v>
      </c>
      <c r="O139" t="s">
        <v>8267</v>
      </c>
      <c r="P139" s="6">
        <f t="shared" si="8"/>
        <v>0</v>
      </c>
      <c r="Q139" s="8">
        <f t="shared" si="9"/>
        <v>0</v>
      </c>
      <c r="R139" s="11" t="s">
        <v>8310</v>
      </c>
      <c r="S139" s="12" t="s">
        <v>8313</v>
      </c>
      <c r="T139" s="20">
        <f t="shared" si="10"/>
        <v>42239.573993055557</v>
      </c>
      <c r="U139" s="20">
        <f t="shared" si="11"/>
        <v>42289.573993055557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s">
        <v>8220</v>
      </c>
      <c r="N140" t="b">
        <v>0</v>
      </c>
      <c r="O140" t="s">
        <v>8267</v>
      </c>
      <c r="P140" s="6">
        <f t="shared" si="8"/>
        <v>3.1413333333333333</v>
      </c>
      <c r="Q140" s="8">
        <f t="shared" si="9"/>
        <v>81.241379310344826</v>
      </c>
      <c r="R140" s="11" t="s">
        <v>8310</v>
      </c>
      <c r="S140" s="12" t="s">
        <v>8313</v>
      </c>
      <c r="T140" s="20">
        <f t="shared" si="10"/>
        <v>42186.257418981477</v>
      </c>
      <c r="U140" s="20">
        <f t="shared" si="11"/>
        <v>42217.207638888889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s">
        <v>8220</v>
      </c>
      <c r="N141" t="b">
        <v>0</v>
      </c>
      <c r="O141" t="s">
        <v>8267</v>
      </c>
      <c r="P141" s="6">
        <f t="shared" si="8"/>
        <v>100</v>
      </c>
      <c r="Q141" s="8">
        <f t="shared" si="9"/>
        <v>500</v>
      </c>
      <c r="R141" s="11" t="s">
        <v>8310</v>
      </c>
      <c r="S141" s="12" t="s">
        <v>8313</v>
      </c>
      <c r="T141" s="20">
        <f t="shared" si="10"/>
        <v>42187.920972222222</v>
      </c>
      <c r="U141" s="20">
        <f t="shared" si="11"/>
        <v>42197.920972222222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s">
        <v>8220</v>
      </c>
      <c r="N142" t="b">
        <v>0</v>
      </c>
      <c r="O142" t="s">
        <v>8267</v>
      </c>
      <c r="P142" s="6">
        <f t="shared" si="8"/>
        <v>0</v>
      </c>
      <c r="Q142" s="8">
        <f t="shared" si="9"/>
        <v>0</v>
      </c>
      <c r="R142" s="11" t="s">
        <v>8310</v>
      </c>
      <c r="S142" s="12" t="s">
        <v>8313</v>
      </c>
      <c r="T142" s="20">
        <f t="shared" si="10"/>
        <v>42053.198287037041</v>
      </c>
      <c r="U142" s="20">
        <f t="shared" si="11"/>
        <v>42083.15662037037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s">
        <v>8220</v>
      </c>
      <c r="N143" t="b">
        <v>0</v>
      </c>
      <c r="O143" t="s">
        <v>8267</v>
      </c>
      <c r="P143" s="6">
        <f t="shared" si="8"/>
        <v>10.775</v>
      </c>
      <c r="Q143" s="8">
        <f t="shared" si="9"/>
        <v>46.178571428571431</v>
      </c>
      <c r="R143" s="11" t="s">
        <v>8310</v>
      </c>
      <c r="S143" s="12" t="s">
        <v>8313</v>
      </c>
      <c r="T143" s="20">
        <f t="shared" si="10"/>
        <v>42110.153043981481</v>
      </c>
      <c r="U143" s="20">
        <f t="shared" si="11"/>
        <v>42155.153043981481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s">
        <v>8220</v>
      </c>
      <c r="N144" t="b">
        <v>0</v>
      </c>
      <c r="O144" t="s">
        <v>8267</v>
      </c>
      <c r="P144" s="6">
        <f t="shared" si="8"/>
        <v>0.33333333333333337</v>
      </c>
      <c r="Q144" s="8">
        <f t="shared" si="9"/>
        <v>10</v>
      </c>
      <c r="R144" s="11" t="s">
        <v>8310</v>
      </c>
      <c r="S144" s="12" t="s">
        <v>8313</v>
      </c>
      <c r="T144" s="20">
        <f t="shared" si="10"/>
        <v>41938.893263888887</v>
      </c>
      <c r="U144" s="20">
        <f t="shared" si="11"/>
        <v>41959.934930555552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s">
        <v>8220</v>
      </c>
      <c r="N145" t="b">
        <v>0</v>
      </c>
      <c r="O145" t="s">
        <v>8267</v>
      </c>
      <c r="P145" s="6">
        <f t="shared" si="8"/>
        <v>0</v>
      </c>
      <c r="Q145" s="8">
        <f t="shared" si="9"/>
        <v>0</v>
      </c>
      <c r="R145" s="11" t="s">
        <v>8310</v>
      </c>
      <c r="S145" s="12" t="s">
        <v>8313</v>
      </c>
      <c r="T145" s="20">
        <f t="shared" si="10"/>
        <v>42559.064143518524</v>
      </c>
      <c r="U145" s="20">
        <f t="shared" si="11"/>
        <v>42616.246527777781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s">
        <v>8220</v>
      </c>
      <c r="N146" t="b">
        <v>0</v>
      </c>
      <c r="O146" t="s">
        <v>8267</v>
      </c>
      <c r="P146" s="6">
        <f t="shared" si="8"/>
        <v>27.6</v>
      </c>
      <c r="Q146" s="8">
        <f t="shared" si="9"/>
        <v>55.945945945945944</v>
      </c>
      <c r="R146" s="11" t="s">
        <v>8310</v>
      </c>
      <c r="S146" s="12" t="s">
        <v>8313</v>
      </c>
      <c r="T146" s="20">
        <f t="shared" si="10"/>
        <v>42047.762407407412</v>
      </c>
      <c r="U146" s="20">
        <f t="shared" si="11"/>
        <v>42107.72074074074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s">
        <v>8220</v>
      </c>
      <c r="N147" t="b">
        <v>0</v>
      </c>
      <c r="O147" t="s">
        <v>8267</v>
      </c>
      <c r="P147" s="6">
        <f t="shared" si="8"/>
        <v>7.5111111111111111</v>
      </c>
      <c r="Q147" s="8">
        <f t="shared" si="9"/>
        <v>37.555555555555557</v>
      </c>
      <c r="R147" s="11" t="s">
        <v>8310</v>
      </c>
      <c r="S147" s="12" t="s">
        <v>8313</v>
      </c>
      <c r="T147" s="20">
        <f t="shared" si="10"/>
        <v>42200.542268518519</v>
      </c>
      <c r="U147" s="20">
        <f t="shared" si="11"/>
        <v>42227.542268518519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s">
        <v>8220</v>
      </c>
      <c r="N148" t="b">
        <v>0</v>
      </c>
      <c r="O148" t="s">
        <v>8267</v>
      </c>
      <c r="P148" s="6">
        <f t="shared" si="8"/>
        <v>0.57499999999999996</v>
      </c>
      <c r="Q148" s="8">
        <f t="shared" si="9"/>
        <v>38.333333333333336</v>
      </c>
      <c r="R148" s="11" t="s">
        <v>8310</v>
      </c>
      <c r="S148" s="12" t="s">
        <v>8313</v>
      </c>
      <c r="T148" s="20">
        <f t="shared" si="10"/>
        <v>42693.016180555554</v>
      </c>
      <c r="U148" s="20">
        <f t="shared" si="11"/>
        <v>42753.016180555554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s">
        <v>8220</v>
      </c>
      <c r="N149" t="b">
        <v>0</v>
      </c>
      <c r="O149" t="s">
        <v>8267</v>
      </c>
      <c r="P149" s="6">
        <f t="shared" si="8"/>
        <v>0</v>
      </c>
      <c r="Q149" s="8">
        <f t="shared" si="9"/>
        <v>0</v>
      </c>
      <c r="R149" s="11" t="s">
        <v>8310</v>
      </c>
      <c r="S149" s="12" t="s">
        <v>8313</v>
      </c>
      <c r="T149" s="20">
        <f t="shared" si="10"/>
        <v>41969.767824074079</v>
      </c>
      <c r="U149" s="20">
        <f t="shared" si="11"/>
        <v>42012.762499999997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s">
        <v>8220</v>
      </c>
      <c r="N150" t="b">
        <v>0</v>
      </c>
      <c r="O150" t="s">
        <v>8267</v>
      </c>
      <c r="P150" s="6">
        <f t="shared" si="8"/>
        <v>0.08</v>
      </c>
      <c r="Q150" s="8">
        <f t="shared" si="9"/>
        <v>20</v>
      </c>
      <c r="R150" s="11" t="s">
        <v>8310</v>
      </c>
      <c r="S150" s="12" t="s">
        <v>8313</v>
      </c>
      <c r="T150" s="20">
        <f t="shared" si="10"/>
        <v>42397.281666666662</v>
      </c>
      <c r="U150" s="20">
        <f t="shared" si="11"/>
        <v>42427.281666666662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s">
        <v>8220</v>
      </c>
      <c r="N151" t="b">
        <v>0</v>
      </c>
      <c r="O151" t="s">
        <v>8267</v>
      </c>
      <c r="P151" s="6">
        <f t="shared" si="8"/>
        <v>0.91999999999999993</v>
      </c>
      <c r="Q151" s="8">
        <f t="shared" si="9"/>
        <v>15.333333333333334</v>
      </c>
      <c r="R151" s="11" t="s">
        <v>8310</v>
      </c>
      <c r="S151" s="12" t="s">
        <v>8313</v>
      </c>
      <c r="T151" s="20">
        <f t="shared" si="10"/>
        <v>41968.172106481477</v>
      </c>
      <c r="U151" s="20">
        <f t="shared" si="11"/>
        <v>41998.333333333328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s">
        <v>8220</v>
      </c>
      <c r="N152" t="b">
        <v>0</v>
      </c>
      <c r="O152" t="s">
        <v>8267</v>
      </c>
      <c r="P152" s="6">
        <f t="shared" si="8"/>
        <v>23.163076923076922</v>
      </c>
      <c r="Q152" s="8">
        <f t="shared" si="9"/>
        <v>449.43283582089555</v>
      </c>
      <c r="R152" s="11" t="s">
        <v>8310</v>
      </c>
      <c r="S152" s="12" t="s">
        <v>8313</v>
      </c>
      <c r="T152" s="20">
        <f t="shared" si="10"/>
        <v>42090.161828703705</v>
      </c>
      <c r="U152" s="20">
        <f t="shared" si="11"/>
        <v>42150.161828703705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s">
        <v>8220</v>
      </c>
      <c r="N153" t="b">
        <v>0</v>
      </c>
      <c r="O153" t="s">
        <v>8267</v>
      </c>
      <c r="P153" s="6">
        <f t="shared" si="8"/>
        <v>5.5999999999999994E-2</v>
      </c>
      <c r="Q153" s="8">
        <f t="shared" si="9"/>
        <v>28</v>
      </c>
      <c r="R153" s="11" t="s">
        <v>8310</v>
      </c>
      <c r="S153" s="12" t="s">
        <v>8313</v>
      </c>
      <c r="T153" s="20">
        <f t="shared" si="10"/>
        <v>42113.550821759258</v>
      </c>
      <c r="U153" s="20">
        <f t="shared" si="11"/>
        <v>42173.550821759258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s">
        <v>8220</v>
      </c>
      <c r="N154" t="b">
        <v>0</v>
      </c>
      <c r="O154" t="s">
        <v>8267</v>
      </c>
      <c r="P154" s="6">
        <f t="shared" si="8"/>
        <v>7.8947368421052634E-3</v>
      </c>
      <c r="Q154" s="8">
        <f t="shared" si="9"/>
        <v>15</v>
      </c>
      <c r="R154" s="11" t="s">
        <v>8310</v>
      </c>
      <c r="S154" s="12" t="s">
        <v>8313</v>
      </c>
      <c r="T154" s="20">
        <f t="shared" si="10"/>
        <v>41875.077546296299</v>
      </c>
      <c r="U154" s="20">
        <f t="shared" si="11"/>
        <v>41905.077546296299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s">
        <v>8220</v>
      </c>
      <c r="N155" t="b">
        <v>0</v>
      </c>
      <c r="O155" t="s">
        <v>8267</v>
      </c>
      <c r="P155" s="6">
        <f t="shared" si="8"/>
        <v>0.71799999999999997</v>
      </c>
      <c r="Q155" s="8">
        <f t="shared" si="9"/>
        <v>35.9</v>
      </c>
      <c r="R155" s="11" t="s">
        <v>8310</v>
      </c>
      <c r="S155" s="12" t="s">
        <v>8313</v>
      </c>
      <c r="T155" s="20">
        <f t="shared" si="10"/>
        <v>41933.586157407408</v>
      </c>
      <c r="U155" s="20">
        <f t="shared" si="11"/>
        <v>41975.627824074079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s">
        <v>8220</v>
      </c>
      <c r="N156" t="b">
        <v>0</v>
      </c>
      <c r="O156" t="s">
        <v>8267</v>
      </c>
      <c r="P156" s="6">
        <f t="shared" si="8"/>
        <v>2.666666666666667</v>
      </c>
      <c r="Q156" s="8">
        <f t="shared" si="9"/>
        <v>13.333333333333334</v>
      </c>
      <c r="R156" s="11" t="s">
        <v>8310</v>
      </c>
      <c r="S156" s="12" t="s">
        <v>8313</v>
      </c>
      <c r="T156" s="20">
        <f t="shared" si="10"/>
        <v>42115.547395833331</v>
      </c>
      <c r="U156" s="20">
        <f t="shared" si="11"/>
        <v>42158.547395833331</v>
      </c>
    </row>
    <row r="157" spans="1:21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s">
        <v>8220</v>
      </c>
      <c r="N157" t="b">
        <v>0</v>
      </c>
      <c r="O157" t="s">
        <v>8267</v>
      </c>
      <c r="P157" s="6">
        <f t="shared" si="8"/>
        <v>6.0000000000000001E-3</v>
      </c>
      <c r="Q157" s="8">
        <f t="shared" si="9"/>
        <v>20.25</v>
      </c>
      <c r="R157" s="11" t="s">
        <v>8310</v>
      </c>
      <c r="S157" s="12" t="s">
        <v>8313</v>
      </c>
      <c r="T157" s="20">
        <f t="shared" si="10"/>
        <v>42168.559432870374</v>
      </c>
      <c r="U157" s="20">
        <f t="shared" si="11"/>
        <v>42208.559432870374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s">
        <v>8220</v>
      </c>
      <c r="N158" t="b">
        <v>0</v>
      </c>
      <c r="O158" t="s">
        <v>8267</v>
      </c>
      <c r="P158" s="6">
        <f t="shared" si="8"/>
        <v>5.0999999999999996</v>
      </c>
      <c r="Q158" s="8">
        <f t="shared" si="9"/>
        <v>119</v>
      </c>
      <c r="R158" s="11" t="s">
        <v>8310</v>
      </c>
      <c r="S158" s="12" t="s">
        <v>8313</v>
      </c>
      <c r="T158" s="20">
        <f t="shared" si="10"/>
        <v>41794.124953703707</v>
      </c>
      <c r="U158" s="20">
        <f t="shared" si="11"/>
        <v>41854.124953703707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s">
        <v>8220</v>
      </c>
      <c r="N159" t="b">
        <v>0</v>
      </c>
      <c r="O159" t="s">
        <v>8267</v>
      </c>
      <c r="P159" s="6">
        <f t="shared" si="8"/>
        <v>0.26711185308848079</v>
      </c>
      <c r="Q159" s="8">
        <f t="shared" si="9"/>
        <v>4</v>
      </c>
      <c r="R159" s="11" t="s">
        <v>8310</v>
      </c>
      <c r="S159" s="12" t="s">
        <v>8313</v>
      </c>
      <c r="T159" s="20">
        <f t="shared" si="10"/>
        <v>42396.911712962959</v>
      </c>
      <c r="U159" s="20">
        <f t="shared" si="11"/>
        <v>42426.911712962959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s">
        <v>8220</v>
      </c>
      <c r="N160" t="b">
        <v>0</v>
      </c>
      <c r="O160" t="s">
        <v>8267</v>
      </c>
      <c r="P160" s="6">
        <f t="shared" si="8"/>
        <v>0</v>
      </c>
      <c r="Q160" s="8">
        <f t="shared" si="9"/>
        <v>0</v>
      </c>
      <c r="R160" s="11" t="s">
        <v>8310</v>
      </c>
      <c r="S160" s="12" t="s">
        <v>8313</v>
      </c>
      <c r="T160" s="20">
        <f t="shared" si="10"/>
        <v>41904.07671296296</v>
      </c>
      <c r="U160" s="20">
        <f t="shared" si="11"/>
        <v>41934.07671296296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s">
        <v>8220</v>
      </c>
      <c r="N161" t="b">
        <v>0</v>
      </c>
      <c r="O161" t="s">
        <v>8267</v>
      </c>
      <c r="P161" s="6">
        <f t="shared" si="8"/>
        <v>2E-3</v>
      </c>
      <c r="Q161" s="8">
        <f t="shared" si="9"/>
        <v>10</v>
      </c>
      <c r="R161" s="11" t="s">
        <v>8310</v>
      </c>
      <c r="S161" s="12" t="s">
        <v>8313</v>
      </c>
      <c r="T161" s="20">
        <f t="shared" si="10"/>
        <v>42514.434548611112</v>
      </c>
      <c r="U161" s="20">
        <f t="shared" si="11"/>
        <v>42554.434548611112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s">
        <v>8221</v>
      </c>
      <c r="N162" t="b">
        <v>0</v>
      </c>
      <c r="O162" t="s">
        <v>8268</v>
      </c>
      <c r="P162" s="6">
        <f t="shared" si="8"/>
        <v>0</v>
      </c>
      <c r="Q162" s="8">
        <f t="shared" si="9"/>
        <v>0</v>
      </c>
      <c r="R162" s="11" t="s">
        <v>8310</v>
      </c>
      <c r="S162" s="12" t="s">
        <v>8314</v>
      </c>
      <c r="T162" s="20">
        <f t="shared" si="10"/>
        <v>42171.913090277783</v>
      </c>
      <c r="U162" s="20">
        <f t="shared" si="11"/>
        <v>42231.913090277783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s">
        <v>8221</v>
      </c>
      <c r="N163" t="b">
        <v>0</v>
      </c>
      <c r="O163" t="s">
        <v>8268</v>
      </c>
      <c r="P163" s="6">
        <f t="shared" si="8"/>
        <v>0.01</v>
      </c>
      <c r="Q163" s="8">
        <f t="shared" si="9"/>
        <v>5</v>
      </c>
      <c r="R163" s="11" t="s">
        <v>8310</v>
      </c>
      <c r="S163" s="12" t="s">
        <v>8314</v>
      </c>
      <c r="T163" s="20">
        <f t="shared" si="10"/>
        <v>41792.687442129631</v>
      </c>
      <c r="U163" s="20">
        <f t="shared" si="11"/>
        <v>41822.687442129631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s">
        <v>8221</v>
      </c>
      <c r="N164" t="b">
        <v>0</v>
      </c>
      <c r="O164" t="s">
        <v>8268</v>
      </c>
      <c r="P164" s="6">
        <f t="shared" si="8"/>
        <v>15.535714285714286</v>
      </c>
      <c r="Q164" s="8">
        <f t="shared" si="9"/>
        <v>43.5</v>
      </c>
      <c r="R164" s="11" t="s">
        <v>8310</v>
      </c>
      <c r="S164" s="12" t="s">
        <v>8314</v>
      </c>
      <c r="T164" s="20">
        <f t="shared" si="10"/>
        <v>41835.126805555556</v>
      </c>
      <c r="U164" s="20">
        <f t="shared" si="11"/>
        <v>41867.987500000003</v>
      </c>
    </row>
    <row r="165" spans="1:21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s">
        <v>8221</v>
      </c>
      <c r="N165" t="b">
        <v>0</v>
      </c>
      <c r="O165" t="s">
        <v>8268</v>
      </c>
      <c r="P165" s="6">
        <f t="shared" si="8"/>
        <v>0</v>
      </c>
      <c r="Q165" s="8">
        <f t="shared" si="9"/>
        <v>0</v>
      </c>
      <c r="R165" s="11" t="s">
        <v>8310</v>
      </c>
      <c r="S165" s="12" t="s">
        <v>8314</v>
      </c>
      <c r="T165" s="20">
        <f t="shared" si="10"/>
        <v>42243.961273148147</v>
      </c>
      <c r="U165" s="20">
        <f t="shared" si="11"/>
        <v>42278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s">
        <v>8221</v>
      </c>
      <c r="N166" t="b">
        <v>0</v>
      </c>
      <c r="O166" t="s">
        <v>8268</v>
      </c>
      <c r="P166" s="6">
        <f t="shared" si="8"/>
        <v>0.53333333333333333</v>
      </c>
      <c r="Q166" s="8">
        <f t="shared" si="9"/>
        <v>91.428571428571431</v>
      </c>
      <c r="R166" s="11" t="s">
        <v>8310</v>
      </c>
      <c r="S166" s="12" t="s">
        <v>8314</v>
      </c>
      <c r="T166" s="20">
        <f t="shared" si="10"/>
        <v>41841.762743055559</v>
      </c>
      <c r="U166" s="20">
        <f t="shared" si="11"/>
        <v>41901.762743055559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s">
        <v>8221</v>
      </c>
      <c r="N167" t="b">
        <v>0</v>
      </c>
      <c r="O167" t="s">
        <v>8268</v>
      </c>
      <c r="P167" s="6">
        <f t="shared" si="8"/>
        <v>0</v>
      </c>
      <c r="Q167" s="8">
        <f t="shared" si="9"/>
        <v>0</v>
      </c>
      <c r="R167" s="11" t="s">
        <v>8310</v>
      </c>
      <c r="S167" s="12" t="s">
        <v>8314</v>
      </c>
      <c r="T167" s="20">
        <f t="shared" si="10"/>
        <v>42351.658842592587</v>
      </c>
      <c r="U167" s="20">
        <f t="shared" si="11"/>
        <v>42381.658842592587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s">
        <v>8221</v>
      </c>
      <c r="N168" t="b">
        <v>0</v>
      </c>
      <c r="O168" t="s">
        <v>8268</v>
      </c>
      <c r="P168" s="6">
        <f t="shared" si="8"/>
        <v>60</v>
      </c>
      <c r="Q168" s="8">
        <f t="shared" si="9"/>
        <v>3000</v>
      </c>
      <c r="R168" s="11" t="s">
        <v>8310</v>
      </c>
      <c r="S168" s="12" t="s">
        <v>8314</v>
      </c>
      <c r="T168" s="20">
        <f t="shared" si="10"/>
        <v>42721.075949074075</v>
      </c>
      <c r="U168" s="20">
        <f t="shared" si="11"/>
        <v>42751.075949074075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s">
        <v>8221</v>
      </c>
      <c r="N169" t="b">
        <v>0</v>
      </c>
      <c r="O169" t="s">
        <v>8268</v>
      </c>
      <c r="P169" s="6">
        <f t="shared" si="8"/>
        <v>0.01</v>
      </c>
      <c r="Q169" s="8">
        <f t="shared" si="9"/>
        <v>5.5</v>
      </c>
      <c r="R169" s="11" t="s">
        <v>8310</v>
      </c>
      <c r="S169" s="12" t="s">
        <v>8314</v>
      </c>
      <c r="T169" s="20">
        <f t="shared" si="10"/>
        <v>42160.927488425921</v>
      </c>
      <c r="U169" s="20">
        <f t="shared" si="11"/>
        <v>42220.927488425921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s">
        <v>8221</v>
      </c>
      <c r="N170" t="b">
        <v>0</v>
      </c>
      <c r="O170" t="s">
        <v>8268</v>
      </c>
      <c r="P170" s="6">
        <f t="shared" si="8"/>
        <v>4.0625</v>
      </c>
      <c r="Q170" s="8">
        <f t="shared" si="9"/>
        <v>108.33333333333333</v>
      </c>
      <c r="R170" s="11" t="s">
        <v>8310</v>
      </c>
      <c r="S170" s="12" t="s">
        <v>8314</v>
      </c>
      <c r="T170" s="20">
        <f t="shared" si="10"/>
        <v>42052.83530092593</v>
      </c>
      <c r="U170" s="20">
        <f t="shared" si="11"/>
        <v>42082.793634259258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s">
        <v>8221</v>
      </c>
      <c r="N171" t="b">
        <v>0</v>
      </c>
      <c r="O171" t="s">
        <v>8268</v>
      </c>
      <c r="P171" s="6">
        <f t="shared" si="8"/>
        <v>22.400000000000002</v>
      </c>
      <c r="Q171" s="8">
        <f t="shared" si="9"/>
        <v>56</v>
      </c>
      <c r="R171" s="11" t="s">
        <v>8310</v>
      </c>
      <c r="S171" s="12" t="s">
        <v>8314</v>
      </c>
      <c r="T171" s="20">
        <f t="shared" si="10"/>
        <v>41900.505312499998</v>
      </c>
      <c r="U171" s="20">
        <f t="shared" si="11"/>
        <v>41930.505312499998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s">
        <v>8221</v>
      </c>
      <c r="N172" t="b">
        <v>0</v>
      </c>
      <c r="O172" t="s">
        <v>8268</v>
      </c>
      <c r="P172" s="6">
        <f t="shared" si="8"/>
        <v>3.25</v>
      </c>
      <c r="Q172" s="8">
        <f t="shared" si="9"/>
        <v>32.5</v>
      </c>
      <c r="R172" s="11" t="s">
        <v>8310</v>
      </c>
      <c r="S172" s="12" t="s">
        <v>8314</v>
      </c>
      <c r="T172" s="20">
        <f t="shared" si="10"/>
        <v>42216.977812500001</v>
      </c>
      <c r="U172" s="20">
        <f t="shared" si="11"/>
        <v>42246.227777777778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s">
        <v>8221</v>
      </c>
      <c r="N173" t="b">
        <v>0</v>
      </c>
      <c r="O173" t="s">
        <v>8268</v>
      </c>
      <c r="P173" s="6">
        <f t="shared" si="8"/>
        <v>2E-3</v>
      </c>
      <c r="Q173" s="8">
        <f t="shared" si="9"/>
        <v>1</v>
      </c>
      <c r="R173" s="11" t="s">
        <v>8310</v>
      </c>
      <c r="S173" s="12" t="s">
        <v>8314</v>
      </c>
      <c r="T173" s="20">
        <f t="shared" si="10"/>
        <v>42534.180717592593</v>
      </c>
      <c r="U173" s="20">
        <f t="shared" si="11"/>
        <v>42594.180717592593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s">
        <v>8221</v>
      </c>
      <c r="N174" t="b">
        <v>0</v>
      </c>
      <c r="O174" t="s">
        <v>8268</v>
      </c>
      <c r="P174" s="6">
        <f t="shared" si="8"/>
        <v>0</v>
      </c>
      <c r="Q174" s="8">
        <f t="shared" si="9"/>
        <v>0</v>
      </c>
      <c r="R174" s="11" t="s">
        <v>8310</v>
      </c>
      <c r="S174" s="12" t="s">
        <v>8314</v>
      </c>
      <c r="T174" s="20">
        <f t="shared" si="10"/>
        <v>42047.394942129627</v>
      </c>
      <c r="U174" s="20">
        <f t="shared" si="11"/>
        <v>42082.353275462956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s">
        <v>8221</v>
      </c>
      <c r="N175" t="b">
        <v>0</v>
      </c>
      <c r="O175" t="s">
        <v>8268</v>
      </c>
      <c r="P175" s="6">
        <f t="shared" si="8"/>
        <v>0</v>
      </c>
      <c r="Q175" s="8">
        <f t="shared" si="9"/>
        <v>0</v>
      </c>
      <c r="R175" s="11" t="s">
        <v>8310</v>
      </c>
      <c r="S175" s="12" t="s">
        <v>8314</v>
      </c>
      <c r="T175" s="20">
        <f t="shared" si="10"/>
        <v>42033.573009259257</v>
      </c>
      <c r="U175" s="20">
        <f t="shared" si="11"/>
        <v>42063.573009259257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s">
        <v>8221</v>
      </c>
      <c r="N176" t="b">
        <v>0</v>
      </c>
      <c r="O176" t="s">
        <v>8268</v>
      </c>
      <c r="P176" s="6">
        <f t="shared" si="8"/>
        <v>0</v>
      </c>
      <c r="Q176" s="8">
        <f t="shared" si="9"/>
        <v>0</v>
      </c>
      <c r="R176" s="11" t="s">
        <v>8310</v>
      </c>
      <c r="S176" s="12" t="s">
        <v>8314</v>
      </c>
      <c r="T176" s="20">
        <f t="shared" si="10"/>
        <v>42072.758981481486</v>
      </c>
      <c r="U176" s="20">
        <f t="shared" si="11"/>
        <v>42132.758981481486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s">
        <v>8221</v>
      </c>
      <c r="N177" t="b">
        <v>0</v>
      </c>
      <c r="O177" t="s">
        <v>8268</v>
      </c>
      <c r="P177" s="6">
        <f t="shared" si="8"/>
        <v>6.4850000000000003</v>
      </c>
      <c r="Q177" s="8">
        <f t="shared" si="9"/>
        <v>49.884615384615387</v>
      </c>
      <c r="R177" s="11" t="s">
        <v>8310</v>
      </c>
      <c r="S177" s="12" t="s">
        <v>8314</v>
      </c>
      <c r="T177" s="20">
        <f t="shared" si="10"/>
        <v>41855.777905092589</v>
      </c>
      <c r="U177" s="20">
        <f t="shared" si="11"/>
        <v>41880.777905092589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s">
        <v>8221</v>
      </c>
      <c r="N178" t="b">
        <v>0</v>
      </c>
      <c r="O178" t="s">
        <v>8268</v>
      </c>
      <c r="P178" s="6">
        <f t="shared" si="8"/>
        <v>0</v>
      </c>
      <c r="Q178" s="8">
        <f t="shared" si="9"/>
        <v>0</v>
      </c>
      <c r="R178" s="11" t="s">
        <v>8310</v>
      </c>
      <c r="S178" s="12" t="s">
        <v>8314</v>
      </c>
      <c r="T178" s="20">
        <f t="shared" si="10"/>
        <v>42191.824062500003</v>
      </c>
      <c r="U178" s="20">
        <f t="shared" si="11"/>
        <v>42221.824062500003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s">
        <v>8221</v>
      </c>
      <c r="N179" t="b">
        <v>0</v>
      </c>
      <c r="O179" t="s">
        <v>8268</v>
      </c>
      <c r="P179" s="6">
        <f t="shared" si="8"/>
        <v>40</v>
      </c>
      <c r="Q179" s="8">
        <f t="shared" si="9"/>
        <v>25.714285714285715</v>
      </c>
      <c r="R179" s="11" t="s">
        <v>8310</v>
      </c>
      <c r="S179" s="12" t="s">
        <v>8314</v>
      </c>
      <c r="T179" s="20">
        <f t="shared" si="10"/>
        <v>42070.047754629632</v>
      </c>
      <c r="U179" s="20">
        <f t="shared" si="11"/>
        <v>42087.00608796296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s">
        <v>8221</v>
      </c>
      <c r="N180" t="b">
        <v>0</v>
      </c>
      <c r="O180" t="s">
        <v>8268</v>
      </c>
      <c r="P180" s="6">
        <f t="shared" si="8"/>
        <v>0</v>
      </c>
      <c r="Q180" s="8">
        <f t="shared" si="9"/>
        <v>0</v>
      </c>
      <c r="R180" s="11" t="s">
        <v>8310</v>
      </c>
      <c r="S180" s="12" t="s">
        <v>8314</v>
      </c>
      <c r="T180" s="20">
        <f t="shared" si="10"/>
        <v>42304.955381944441</v>
      </c>
      <c r="U180" s="20">
        <f t="shared" si="11"/>
        <v>42334.997048611112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s">
        <v>8221</v>
      </c>
      <c r="N181" t="b">
        <v>0</v>
      </c>
      <c r="O181" t="s">
        <v>8268</v>
      </c>
      <c r="P181" s="6">
        <f t="shared" si="8"/>
        <v>20</v>
      </c>
      <c r="Q181" s="8">
        <f t="shared" si="9"/>
        <v>100</v>
      </c>
      <c r="R181" s="11" t="s">
        <v>8310</v>
      </c>
      <c r="S181" s="12" t="s">
        <v>8314</v>
      </c>
      <c r="T181" s="20">
        <f t="shared" si="10"/>
        <v>42403.080497685187</v>
      </c>
      <c r="U181" s="20">
        <f t="shared" si="11"/>
        <v>42433.080497685187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s">
        <v>8221</v>
      </c>
      <c r="N182" t="b">
        <v>0</v>
      </c>
      <c r="O182" t="s">
        <v>8268</v>
      </c>
      <c r="P182" s="6">
        <f t="shared" si="8"/>
        <v>33.416666666666664</v>
      </c>
      <c r="Q182" s="8">
        <f t="shared" si="9"/>
        <v>30.846153846153847</v>
      </c>
      <c r="R182" s="11" t="s">
        <v>8310</v>
      </c>
      <c r="S182" s="12" t="s">
        <v>8314</v>
      </c>
      <c r="T182" s="20">
        <f t="shared" si="10"/>
        <v>42067.991238425922</v>
      </c>
      <c r="U182" s="20">
        <f t="shared" si="11"/>
        <v>42107.791666666672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s">
        <v>8221</v>
      </c>
      <c r="N183" t="b">
        <v>0</v>
      </c>
      <c r="O183" t="s">
        <v>8268</v>
      </c>
      <c r="P183" s="6">
        <f t="shared" si="8"/>
        <v>21.092608822670172</v>
      </c>
      <c r="Q183" s="8">
        <f t="shared" si="9"/>
        <v>180.5</v>
      </c>
      <c r="R183" s="11" t="s">
        <v>8310</v>
      </c>
      <c r="S183" s="12" t="s">
        <v>8314</v>
      </c>
      <c r="T183" s="20">
        <f t="shared" si="10"/>
        <v>42147.741840277777</v>
      </c>
      <c r="U183" s="20">
        <f t="shared" si="11"/>
        <v>42177.741840277777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s">
        <v>8221</v>
      </c>
      <c r="N184" t="b">
        <v>0</v>
      </c>
      <c r="O184" t="s">
        <v>8268</v>
      </c>
      <c r="P184" s="6">
        <f t="shared" si="8"/>
        <v>0</v>
      </c>
      <c r="Q184" s="8">
        <f t="shared" si="9"/>
        <v>0</v>
      </c>
      <c r="R184" s="11" t="s">
        <v>8310</v>
      </c>
      <c r="S184" s="12" t="s">
        <v>8314</v>
      </c>
      <c r="T184" s="20">
        <f t="shared" si="10"/>
        <v>42712.011944444443</v>
      </c>
      <c r="U184" s="20">
        <f t="shared" si="11"/>
        <v>42742.011944444443</v>
      </c>
    </row>
    <row r="185" spans="1:2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s">
        <v>8221</v>
      </c>
      <c r="N185" t="b">
        <v>0</v>
      </c>
      <c r="O185" t="s">
        <v>8268</v>
      </c>
      <c r="P185" s="6">
        <f t="shared" si="8"/>
        <v>35.856000000000002</v>
      </c>
      <c r="Q185" s="8">
        <f t="shared" si="9"/>
        <v>373.5</v>
      </c>
      <c r="R185" s="11" t="s">
        <v>8310</v>
      </c>
      <c r="S185" s="12" t="s">
        <v>8314</v>
      </c>
      <c r="T185" s="20">
        <f t="shared" si="10"/>
        <v>41939.810300925928</v>
      </c>
      <c r="U185" s="20">
        <f t="shared" si="11"/>
        <v>41969.851967592593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s">
        <v>8221</v>
      </c>
      <c r="N186" t="b">
        <v>0</v>
      </c>
      <c r="O186" t="s">
        <v>8268</v>
      </c>
      <c r="P186" s="6">
        <f t="shared" si="8"/>
        <v>3.4000000000000004</v>
      </c>
      <c r="Q186" s="8">
        <f t="shared" si="9"/>
        <v>25.5</v>
      </c>
      <c r="R186" s="11" t="s">
        <v>8310</v>
      </c>
      <c r="S186" s="12" t="s">
        <v>8314</v>
      </c>
      <c r="T186" s="20">
        <f t="shared" si="10"/>
        <v>41825.791226851856</v>
      </c>
      <c r="U186" s="20">
        <f t="shared" si="11"/>
        <v>41883.165972222225</v>
      </c>
    </row>
    <row r="187" spans="1:2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s">
        <v>8221</v>
      </c>
      <c r="N187" t="b">
        <v>0</v>
      </c>
      <c r="O187" t="s">
        <v>8268</v>
      </c>
      <c r="P187" s="6">
        <f t="shared" si="8"/>
        <v>5.5</v>
      </c>
      <c r="Q187" s="8">
        <f t="shared" si="9"/>
        <v>220</v>
      </c>
      <c r="R187" s="11" t="s">
        <v>8310</v>
      </c>
      <c r="S187" s="12" t="s">
        <v>8314</v>
      </c>
      <c r="T187" s="20">
        <f t="shared" si="10"/>
        <v>42570.91133101852</v>
      </c>
      <c r="U187" s="20">
        <f t="shared" si="11"/>
        <v>42600.91133101852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s">
        <v>8221</v>
      </c>
      <c r="N188" t="b">
        <v>0</v>
      </c>
      <c r="O188" t="s">
        <v>8268</v>
      </c>
      <c r="P188" s="6">
        <f t="shared" si="8"/>
        <v>0</v>
      </c>
      <c r="Q188" s="8">
        <f t="shared" si="9"/>
        <v>0</v>
      </c>
      <c r="R188" s="11" t="s">
        <v>8310</v>
      </c>
      <c r="S188" s="12" t="s">
        <v>8314</v>
      </c>
      <c r="T188" s="20">
        <f t="shared" si="10"/>
        <v>42767.812893518523</v>
      </c>
      <c r="U188" s="20">
        <f t="shared" si="11"/>
        <v>42797.833333333328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s">
        <v>8221</v>
      </c>
      <c r="N189" t="b">
        <v>0</v>
      </c>
      <c r="O189" t="s">
        <v>8268</v>
      </c>
      <c r="P189" s="6">
        <f t="shared" si="8"/>
        <v>16</v>
      </c>
      <c r="Q189" s="8">
        <f t="shared" si="9"/>
        <v>160</v>
      </c>
      <c r="R189" s="11" t="s">
        <v>8310</v>
      </c>
      <c r="S189" s="12" t="s">
        <v>8314</v>
      </c>
      <c r="T189" s="20">
        <f t="shared" si="10"/>
        <v>42182.234456018516</v>
      </c>
      <c r="U189" s="20">
        <f t="shared" si="11"/>
        <v>42206.290972222225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s">
        <v>8221</v>
      </c>
      <c r="N190" t="b">
        <v>0</v>
      </c>
      <c r="O190" t="s">
        <v>8268</v>
      </c>
      <c r="P190" s="6">
        <f t="shared" si="8"/>
        <v>0</v>
      </c>
      <c r="Q190" s="8">
        <f t="shared" si="9"/>
        <v>0</v>
      </c>
      <c r="R190" s="11" t="s">
        <v>8310</v>
      </c>
      <c r="S190" s="12" t="s">
        <v>8314</v>
      </c>
      <c r="T190" s="20">
        <f t="shared" si="10"/>
        <v>41857.18304398148</v>
      </c>
      <c r="U190" s="20">
        <f t="shared" si="11"/>
        <v>41887.18304398148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s">
        <v>8221</v>
      </c>
      <c r="N191" t="b">
        <v>0</v>
      </c>
      <c r="O191" t="s">
        <v>8268</v>
      </c>
      <c r="P191" s="6">
        <f t="shared" si="8"/>
        <v>6.8999999999999992E-2</v>
      </c>
      <c r="Q191" s="8">
        <f t="shared" si="9"/>
        <v>69</v>
      </c>
      <c r="R191" s="11" t="s">
        <v>8310</v>
      </c>
      <c r="S191" s="12" t="s">
        <v>8314</v>
      </c>
      <c r="T191" s="20">
        <f t="shared" si="10"/>
        <v>42556.690706018519</v>
      </c>
      <c r="U191" s="20">
        <f t="shared" si="11"/>
        <v>42616.690706018519</v>
      </c>
    </row>
    <row r="192" spans="1:2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s">
        <v>8221</v>
      </c>
      <c r="N192" t="b">
        <v>0</v>
      </c>
      <c r="O192" t="s">
        <v>8268</v>
      </c>
      <c r="P192" s="6">
        <f t="shared" si="8"/>
        <v>0.41666666666666669</v>
      </c>
      <c r="Q192" s="8">
        <f t="shared" si="9"/>
        <v>50</v>
      </c>
      <c r="R192" s="11" t="s">
        <v>8310</v>
      </c>
      <c r="S192" s="12" t="s">
        <v>8314</v>
      </c>
      <c r="T192" s="20">
        <f t="shared" si="10"/>
        <v>42527.650995370372</v>
      </c>
      <c r="U192" s="20">
        <f t="shared" si="11"/>
        <v>42537.650995370372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s">
        <v>8221</v>
      </c>
      <c r="N193" t="b">
        <v>0</v>
      </c>
      <c r="O193" t="s">
        <v>8268</v>
      </c>
      <c r="P193" s="6">
        <f t="shared" si="8"/>
        <v>5</v>
      </c>
      <c r="Q193" s="8">
        <f t="shared" si="9"/>
        <v>83.333333333333329</v>
      </c>
      <c r="R193" s="11" t="s">
        <v>8310</v>
      </c>
      <c r="S193" s="12" t="s">
        <v>8314</v>
      </c>
      <c r="T193" s="20">
        <f t="shared" si="10"/>
        <v>42239.441412037035</v>
      </c>
      <c r="U193" s="20">
        <f t="shared" si="11"/>
        <v>42279.441412037035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s">
        <v>8221</v>
      </c>
      <c r="N194" t="b">
        <v>0</v>
      </c>
      <c r="O194" t="s">
        <v>8268</v>
      </c>
      <c r="P194" s="6">
        <f t="shared" si="8"/>
        <v>1.6999999999999999E-3</v>
      </c>
      <c r="Q194" s="8">
        <f t="shared" si="9"/>
        <v>5.666666666666667</v>
      </c>
      <c r="R194" s="11" t="s">
        <v>8310</v>
      </c>
      <c r="S194" s="12" t="s">
        <v>8314</v>
      </c>
      <c r="T194" s="20">
        <f t="shared" si="10"/>
        <v>41899.792037037041</v>
      </c>
      <c r="U194" s="20">
        <f t="shared" si="11"/>
        <v>41929.792037037041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s">
        <v>8221</v>
      </c>
      <c r="N195" t="b">
        <v>0</v>
      </c>
      <c r="O195" t="s">
        <v>8268</v>
      </c>
      <c r="P195" s="6">
        <f t="shared" ref="P195:P258" si="12">E195/D195*100</f>
        <v>0</v>
      </c>
      <c r="Q195" s="8">
        <f t="shared" ref="Q195:Q258" si="13">IFERROR(E195/L195,0)</f>
        <v>0</v>
      </c>
      <c r="R195" s="11" t="s">
        <v>8310</v>
      </c>
      <c r="S195" s="12" t="s">
        <v>8314</v>
      </c>
      <c r="T195" s="20">
        <f t="shared" ref="T195:T258" si="14">(((J195/60)/60)/24)+DATE(1970,1,1)</f>
        <v>41911.934791666667</v>
      </c>
      <c r="U195" s="20">
        <f t="shared" ref="U195:U258" si="15">(((I195/60)/60)/24)+DATE(1970,1,1)</f>
        <v>41971.976458333331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s">
        <v>8221</v>
      </c>
      <c r="N196" t="b">
        <v>0</v>
      </c>
      <c r="O196" t="s">
        <v>8268</v>
      </c>
      <c r="P196" s="6">
        <f t="shared" si="12"/>
        <v>0.12</v>
      </c>
      <c r="Q196" s="8">
        <f t="shared" si="13"/>
        <v>1</v>
      </c>
      <c r="R196" s="11" t="s">
        <v>8310</v>
      </c>
      <c r="S196" s="12" t="s">
        <v>8314</v>
      </c>
      <c r="T196" s="20">
        <f t="shared" si="14"/>
        <v>42375.996886574074</v>
      </c>
      <c r="U196" s="20">
        <f t="shared" si="15"/>
        <v>42435.996886574074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s">
        <v>8221</v>
      </c>
      <c r="N197" t="b">
        <v>0</v>
      </c>
      <c r="O197" t="s">
        <v>8268</v>
      </c>
      <c r="P197" s="6">
        <f t="shared" si="12"/>
        <v>0</v>
      </c>
      <c r="Q197" s="8">
        <f t="shared" si="13"/>
        <v>0</v>
      </c>
      <c r="R197" s="11" t="s">
        <v>8310</v>
      </c>
      <c r="S197" s="12" t="s">
        <v>8314</v>
      </c>
      <c r="T197" s="20">
        <f t="shared" si="14"/>
        <v>42135.67050925926</v>
      </c>
      <c r="U197" s="20">
        <f t="shared" si="15"/>
        <v>42195.67050925926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s">
        <v>8221</v>
      </c>
      <c r="N198" t="b">
        <v>0</v>
      </c>
      <c r="O198" t="s">
        <v>8268</v>
      </c>
      <c r="P198" s="6">
        <f t="shared" si="12"/>
        <v>41.857142857142861</v>
      </c>
      <c r="Q198" s="8">
        <f t="shared" si="13"/>
        <v>77.10526315789474</v>
      </c>
      <c r="R198" s="11" t="s">
        <v>8310</v>
      </c>
      <c r="S198" s="12" t="s">
        <v>8314</v>
      </c>
      <c r="T198" s="20">
        <f t="shared" si="14"/>
        <v>42259.542800925927</v>
      </c>
      <c r="U198" s="20">
        <f t="shared" si="15"/>
        <v>42287.875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s">
        <v>8221</v>
      </c>
      <c r="N199" t="b">
        <v>0</v>
      </c>
      <c r="O199" t="s">
        <v>8268</v>
      </c>
      <c r="P199" s="6">
        <f t="shared" si="12"/>
        <v>10.48</v>
      </c>
      <c r="Q199" s="8">
        <f t="shared" si="13"/>
        <v>32.75</v>
      </c>
      <c r="R199" s="11" t="s">
        <v>8310</v>
      </c>
      <c r="S199" s="12" t="s">
        <v>8314</v>
      </c>
      <c r="T199" s="20">
        <f t="shared" si="14"/>
        <v>42741.848379629635</v>
      </c>
      <c r="U199" s="20">
        <f t="shared" si="15"/>
        <v>42783.875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s">
        <v>8221</v>
      </c>
      <c r="N200" t="b">
        <v>0</v>
      </c>
      <c r="O200" t="s">
        <v>8268</v>
      </c>
      <c r="P200" s="6">
        <f t="shared" si="12"/>
        <v>1.1159999999999999</v>
      </c>
      <c r="Q200" s="8">
        <f t="shared" si="13"/>
        <v>46.5</v>
      </c>
      <c r="R200" s="11" t="s">
        <v>8310</v>
      </c>
      <c r="S200" s="12" t="s">
        <v>8314</v>
      </c>
      <c r="T200" s="20">
        <f t="shared" si="14"/>
        <v>41887.383356481485</v>
      </c>
      <c r="U200" s="20">
        <f t="shared" si="15"/>
        <v>41917.383356481485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s">
        <v>8221</v>
      </c>
      <c r="N201" t="b">
        <v>0</v>
      </c>
      <c r="O201" t="s">
        <v>8268</v>
      </c>
      <c r="P201" s="6">
        <f t="shared" si="12"/>
        <v>0</v>
      </c>
      <c r="Q201" s="8">
        <f t="shared" si="13"/>
        <v>0</v>
      </c>
      <c r="R201" s="11" t="s">
        <v>8310</v>
      </c>
      <c r="S201" s="12" t="s">
        <v>8314</v>
      </c>
      <c r="T201" s="20">
        <f t="shared" si="14"/>
        <v>42584.123865740738</v>
      </c>
      <c r="U201" s="20">
        <f t="shared" si="15"/>
        <v>42614.123865740738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s">
        <v>8221</v>
      </c>
      <c r="N202" t="b">
        <v>0</v>
      </c>
      <c r="O202" t="s">
        <v>8268</v>
      </c>
      <c r="P202" s="6">
        <f t="shared" si="12"/>
        <v>26.192500000000003</v>
      </c>
      <c r="Q202" s="8">
        <f t="shared" si="13"/>
        <v>87.308333333333337</v>
      </c>
      <c r="R202" s="11" t="s">
        <v>8310</v>
      </c>
      <c r="S202" s="12" t="s">
        <v>8314</v>
      </c>
      <c r="T202" s="20">
        <f t="shared" si="14"/>
        <v>41867.083368055559</v>
      </c>
      <c r="U202" s="20">
        <f t="shared" si="15"/>
        <v>41897.083368055559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s">
        <v>8221</v>
      </c>
      <c r="N203" t="b">
        <v>0</v>
      </c>
      <c r="O203" t="s">
        <v>8268</v>
      </c>
      <c r="P203" s="6">
        <f t="shared" si="12"/>
        <v>58.461538461538467</v>
      </c>
      <c r="Q203" s="8">
        <f t="shared" si="13"/>
        <v>54.285714285714285</v>
      </c>
      <c r="R203" s="11" t="s">
        <v>8310</v>
      </c>
      <c r="S203" s="12" t="s">
        <v>8314</v>
      </c>
      <c r="T203" s="20">
        <f t="shared" si="14"/>
        <v>42023.818622685183</v>
      </c>
      <c r="U203" s="20">
        <f t="shared" si="15"/>
        <v>42043.818622685183</v>
      </c>
    </row>
    <row r="204" spans="1:2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s">
        <v>8221</v>
      </c>
      <c r="N204" t="b">
        <v>0</v>
      </c>
      <c r="O204" t="s">
        <v>8268</v>
      </c>
      <c r="P204" s="6">
        <f t="shared" si="12"/>
        <v>0</v>
      </c>
      <c r="Q204" s="8">
        <f t="shared" si="13"/>
        <v>0</v>
      </c>
      <c r="R204" s="11" t="s">
        <v>8310</v>
      </c>
      <c r="S204" s="12" t="s">
        <v>8314</v>
      </c>
      <c r="T204" s="20">
        <f t="shared" si="14"/>
        <v>42255.927824074075</v>
      </c>
      <c r="U204" s="20">
        <f t="shared" si="15"/>
        <v>42285.874305555553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s">
        <v>8221</v>
      </c>
      <c r="N205" t="b">
        <v>0</v>
      </c>
      <c r="O205" t="s">
        <v>8268</v>
      </c>
      <c r="P205" s="6">
        <f t="shared" si="12"/>
        <v>29.84</v>
      </c>
      <c r="Q205" s="8">
        <f t="shared" si="13"/>
        <v>93.25</v>
      </c>
      <c r="R205" s="11" t="s">
        <v>8310</v>
      </c>
      <c r="S205" s="12" t="s">
        <v>8314</v>
      </c>
      <c r="T205" s="20">
        <f t="shared" si="14"/>
        <v>41973.847962962958</v>
      </c>
      <c r="U205" s="20">
        <f t="shared" si="15"/>
        <v>42033.847962962958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s">
        <v>8221</v>
      </c>
      <c r="N206" t="b">
        <v>0</v>
      </c>
      <c r="O206" t="s">
        <v>8268</v>
      </c>
      <c r="P206" s="6">
        <f t="shared" si="12"/>
        <v>50.721666666666664</v>
      </c>
      <c r="Q206" s="8">
        <f t="shared" si="13"/>
        <v>117.68368136117556</v>
      </c>
      <c r="R206" s="11" t="s">
        <v>8310</v>
      </c>
      <c r="S206" s="12" t="s">
        <v>8314</v>
      </c>
      <c r="T206" s="20">
        <f t="shared" si="14"/>
        <v>42556.583368055552</v>
      </c>
      <c r="U206" s="20">
        <f t="shared" si="15"/>
        <v>42586.583368055552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s">
        <v>8221</v>
      </c>
      <c r="N207" t="b">
        <v>0</v>
      </c>
      <c r="O207" t="s">
        <v>8268</v>
      </c>
      <c r="P207" s="6">
        <f t="shared" si="12"/>
        <v>16.25</v>
      </c>
      <c r="Q207" s="8">
        <f t="shared" si="13"/>
        <v>76.470588235294116</v>
      </c>
      <c r="R207" s="11" t="s">
        <v>8310</v>
      </c>
      <c r="S207" s="12" t="s">
        <v>8314</v>
      </c>
      <c r="T207" s="20">
        <f t="shared" si="14"/>
        <v>42248.632199074069</v>
      </c>
      <c r="U207" s="20">
        <f t="shared" si="15"/>
        <v>42283.632199074069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s">
        <v>8221</v>
      </c>
      <c r="N208" t="b">
        <v>0</v>
      </c>
      <c r="O208" t="s">
        <v>8268</v>
      </c>
      <c r="P208" s="6">
        <f t="shared" si="12"/>
        <v>0</v>
      </c>
      <c r="Q208" s="8">
        <f t="shared" si="13"/>
        <v>0</v>
      </c>
      <c r="R208" s="11" t="s">
        <v>8310</v>
      </c>
      <c r="S208" s="12" t="s">
        <v>8314</v>
      </c>
      <c r="T208" s="20">
        <f t="shared" si="14"/>
        <v>42567.004432870366</v>
      </c>
      <c r="U208" s="20">
        <f t="shared" si="15"/>
        <v>42588.004432870366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s">
        <v>8221</v>
      </c>
      <c r="N209" t="b">
        <v>0</v>
      </c>
      <c r="O209" t="s">
        <v>8268</v>
      </c>
      <c r="P209" s="6">
        <f t="shared" si="12"/>
        <v>15.214285714285714</v>
      </c>
      <c r="Q209" s="8">
        <f t="shared" si="13"/>
        <v>163.84615384615384</v>
      </c>
      <c r="R209" s="11" t="s">
        <v>8310</v>
      </c>
      <c r="S209" s="12" t="s">
        <v>8314</v>
      </c>
      <c r="T209" s="20">
        <f t="shared" si="14"/>
        <v>41978.197199074071</v>
      </c>
      <c r="U209" s="20">
        <f t="shared" si="15"/>
        <v>42008.197199074071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s">
        <v>8221</v>
      </c>
      <c r="N210" t="b">
        <v>0</v>
      </c>
      <c r="O210" t="s">
        <v>8268</v>
      </c>
      <c r="P210" s="6">
        <f t="shared" si="12"/>
        <v>0</v>
      </c>
      <c r="Q210" s="8">
        <f t="shared" si="13"/>
        <v>0</v>
      </c>
      <c r="R210" s="11" t="s">
        <v>8310</v>
      </c>
      <c r="S210" s="12" t="s">
        <v>8314</v>
      </c>
      <c r="T210" s="20">
        <f t="shared" si="14"/>
        <v>41959.369988425926</v>
      </c>
      <c r="U210" s="20">
        <f t="shared" si="15"/>
        <v>41989.369988425926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s">
        <v>8221</v>
      </c>
      <c r="N211" t="b">
        <v>0</v>
      </c>
      <c r="O211" t="s">
        <v>8268</v>
      </c>
      <c r="P211" s="6">
        <f t="shared" si="12"/>
        <v>0</v>
      </c>
      <c r="Q211" s="8">
        <f t="shared" si="13"/>
        <v>0</v>
      </c>
      <c r="R211" s="11" t="s">
        <v>8310</v>
      </c>
      <c r="S211" s="12" t="s">
        <v>8314</v>
      </c>
      <c r="T211" s="20">
        <f t="shared" si="14"/>
        <v>42165.922858796301</v>
      </c>
      <c r="U211" s="20">
        <f t="shared" si="15"/>
        <v>42195.922858796301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s">
        <v>8221</v>
      </c>
      <c r="N212" t="b">
        <v>0</v>
      </c>
      <c r="O212" t="s">
        <v>8268</v>
      </c>
      <c r="P212" s="6">
        <f t="shared" si="12"/>
        <v>25.25</v>
      </c>
      <c r="Q212" s="8">
        <f t="shared" si="13"/>
        <v>91.818181818181813</v>
      </c>
      <c r="R212" s="11" t="s">
        <v>8310</v>
      </c>
      <c r="S212" s="12" t="s">
        <v>8314</v>
      </c>
      <c r="T212" s="20">
        <f t="shared" si="14"/>
        <v>42249.064722222218</v>
      </c>
      <c r="U212" s="20">
        <f t="shared" si="15"/>
        <v>42278.208333333328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s">
        <v>8221</v>
      </c>
      <c r="N213" t="b">
        <v>0</v>
      </c>
      <c r="O213" t="s">
        <v>8268</v>
      </c>
      <c r="P213" s="6">
        <f t="shared" si="12"/>
        <v>44.6</v>
      </c>
      <c r="Q213" s="8">
        <f t="shared" si="13"/>
        <v>185.83333333333334</v>
      </c>
      <c r="R213" s="11" t="s">
        <v>8310</v>
      </c>
      <c r="S213" s="12" t="s">
        <v>8314</v>
      </c>
      <c r="T213" s="20">
        <f t="shared" si="14"/>
        <v>42236.159918981488</v>
      </c>
      <c r="U213" s="20">
        <f t="shared" si="15"/>
        <v>42266.159918981488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s">
        <v>8221</v>
      </c>
      <c r="N214" t="b">
        <v>0</v>
      </c>
      <c r="O214" t="s">
        <v>8268</v>
      </c>
      <c r="P214" s="6">
        <f t="shared" si="12"/>
        <v>1.5873015873015872E-2</v>
      </c>
      <c r="Q214" s="8">
        <f t="shared" si="13"/>
        <v>1</v>
      </c>
      <c r="R214" s="11" t="s">
        <v>8310</v>
      </c>
      <c r="S214" s="12" t="s">
        <v>8314</v>
      </c>
      <c r="T214" s="20">
        <f t="shared" si="14"/>
        <v>42416.881018518514</v>
      </c>
      <c r="U214" s="20">
        <f t="shared" si="15"/>
        <v>42476.839351851857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s">
        <v>8221</v>
      </c>
      <c r="N215" t="b">
        <v>0</v>
      </c>
      <c r="O215" t="s">
        <v>8268</v>
      </c>
      <c r="P215" s="6">
        <f t="shared" si="12"/>
        <v>0.04</v>
      </c>
      <c r="Q215" s="8">
        <f t="shared" si="13"/>
        <v>20</v>
      </c>
      <c r="R215" s="11" t="s">
        <v>8310</v>
      </c>
      <c r="S215" s="12" t="s">
        <v>8314</v>
      </c>
      <c r="T215" s="20">
        <f t="shared" si="14"/>
        <v>42202.594293981485</v>
      </c>
      <c r="U215" s="20">
        <f t="shared" si="15"/>
        <v>42232.587974537033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s">
        <v>8221</v>
      </c>
      <c r="N216" t="b">
        <v>0</v>
      </c>
      <c r="O216" t="s">
        <v>8268</v>
      </c>
      <c r="P216" s="6">
        <f t="shared" si="12"/>
        <v>8.0000000000000002E-3</v>
      </c>
      <c r="Q216" s="8">
        <f t="shared" si="13"/>
        <v>1</v>
      </c>
      <c r="R216" s="11" t="s">
        <v>8310</v>
      </c>
      <c r="S216" s="12" t="s">
        <v>8314</v>
      </c>
      <c r="T216" s="20">
        <f t="shared" si="14"/>
        <v>42009.64061342593</v>
      </c>
      <c r="U216" s="20">
        <f t="shared" si="15"/>
        <v>42069.64061342593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s">
        <v>8221</v>
      </c>
      <c r="N217" t="b">
        <v>0</v>
      </c>
      <c r="O217" t="s">
        <v>8268</v>
      </c>
      <c r="P217" s="6">
        <f t="shared" si="12"/>
        <v>0.22727272727272727</v>
      </c>
      <c r="Q217" s="8">
        <f t="shared" si="13"/>
        <v>10</v>
      </c>
      <c r="R217" s="11" t="s">
        <v>8310</v>
      </c>
      <c r="S217" s="12" t="s">
        <v>8314</v>
      </c>
      <c r="T217" s="20">
        <f t="shared" si="14"/>
        <v>42375.230115740742</v>
      </c>
      <c r="U217" s="20">
        <f t="shared" si="15"/>
        <v>42417.999305555553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s">
        <v>8221</v>
      </c>
      <c r="N218" t="b">
        <v>0</v>
      </c>
      <c r="O218" t="s">
        <v>8268</v>
      </c>
      <c r="P218" s="6">
        <f t="shared" si="12"/>
        <v>55.698440000000005</v>
      </c>
      <c r="Q218" s="8">
        <f t="shared" si="13"/>
        <v>331.53833333333336</v>
      </c>
      <c r="R218" s="11" t="s">
        <v>8310</v>
      </c>
      <c r="S218" s="12" t="s">
        <v>8314</v>
      </c>
      <c r="T218" s="20">
        <f t="shared" si="14"/>
        <v>42066.958761574075</v>
      </c>
      <c r="U218" s="20">
        <f t="shared" si="15"/>
        <v>42116.917094907403</v>
      </c>
    </row>
    <row r="219" spans="1:2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s">
        <v>8221</v>
      </c>
      <c r="N219" t="b">
        <v>0</v>
      </c>
      <c r="O219" t="s">
        <v>8268</v>
      </c>
      <c r="P219" s="6">
        <f t="shared" si="12"/>
        <v>11.943</v>
      </c>
      <c r="Q219" s="8">
        <f t="shared" si="13"/>
        <v>314.28947368421052</v>
      </c>
      <c r="R219" s="11" t="s">
        <v>8310</v>
      </c>
      <c r="S219" s="12" t="s">
        <v>8314</v>
      </c>
      <c r="T219" s="20">
        <f t="shared" si="14"/>
        <v>41970.64061342593</v>
      </c>
      <c r="U219" s="20">
        <f t="shared" si="15"/>
        <v>42001.64061342593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s">
        <v>8221</v>
      </c>
      <c r="N220" t="b">
        <v>0</v>
      </c>
      <c r="O220" t="s">
        <v>8268</v>
      </c>
      <c r="P220" s="6">
        <f t="shared" si="12"/>
        <v>2</v>
      </c>
      <c r="Q220" s="8">
        <f t="shared" si="13"/>
        <v>100</v>
      </c>
      <c r="R220" s="11" t="s">
        <v>8310</v>
      </c>
      <c r="S220" s="12" t="s">
        <v>8314</v>
      </c>
      <c r="T220" s="20">
        <f t="shared" si="14"/>
        <v>42079.628344907411</v>
      </c>
      <c r="U220" s="20">
        <f t="shared" si="15"/>
        <v>42139.628344907411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s">
        <v>8221</v>
      </c>
      <c r="N221" t="b">
        <v>0</v>
      </c>
      <c r="O221" t="s">
        <v>8268</v>
      </c>
      <c r="P221" s="6">
        <f t="shared" si="12"/>
        <v>17.630000000000003</v>
      </c>
      <c r="Q221" s="8">
        <f t="shared" si="13"/>
        <v>115.98684210526316</v>
      </c>
      <c r="R221" s="11" t="s">
        <v>8310</v>
      </c>
      <c r="S221" s="12" t="s">
        <v>8314</v>
      </c>
      <c r="T221" s="20">
        <f t="shared" si="14"/>
        <v>42429.326678240745</v>
      </c>
      <c r="U221" s="20">
        <f t="shared" si="15"/>
        <v>42461.290972222225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s">
        <v>8221</v>
      </c>
      <c r="N222" t="b">
        <v>0</v>
      </c>
      <c r="O222" t="s">
        <v>8268</v>
      </c>
      <c r="P222" s="6">
        <f t="shared" si="12"/>
        <v>0.72</v>
      </c>
      <c r="Q222" s="8">
        <f t="shared" si="13"/>
        <v>120</v>
      </c>
      <c r="R222" s="11" t="s">
        <v>8310</v>
      </c>
      <c r="S222" s="12" t="s">
        <v>8314</v>
      </c>
      <c r="T222" s="20">
        <f t="shared" si="14"/>
        <v>42195.643865740742</v>
      </c>
      <c r="U222" s="20">
        <f t="shared" si="15"/>
        <v>42236.837499999994</v>
      </c>
    </row>
    <row r="223" spans="1:2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s">
        <v>8221</v>
      </c>
      <c r="N223" t="b">
        <v>0</v>
      </c>
      <c r="O223" t="s">
        <v>8268</v>
      </c>
      <c r="P223" s="6">
        <f t="shared" si="12"/>
        <v>0</v>
      </c>
      <c r="Q223" s="8">
        <f t="shared" si="13"/>
        <v>0</v>
      </c>
      <c r="R223" s="11" t="s">
        <v>8310</v>
      </c>
      <c r="S223" s="12" t="s">
        <v>8314</v>
      </c>
      <c r="T223" s="20">
        <f t="shared" si="14"/>
        <v>42031.837546296301</v>
      </c>
      <c r="U223" s="20">
        <f t="shared" si="15"/>
        <v>42091.79587962963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s">
        <v>8221</v>
      </c>
      <c r="N224" t="b">
        <v>0</v>
      </c>
      <c r="O224" t="s">
        <v>8268</v>
      </c>
      <c r="P224" s="6">
        <f t="shared" si="12"/>
        <v>13</v>
      </c>
      <c r="Q224" s="8">
        <f t="shared" si="13"/>
        <v>65</v>
      </c>
      <c r="R224" s="11" t="s">
        <v>8310</v>
      </c>
      <c r="S224" s="12" t="s">
        <v>8314</v>
      </c>
      <c r="T224" s="20">
        <f t="shared" si="14"/>
        <v>42031.769884259258</v>
      </c>
      <c r="U224" s="20">
        <f t="shared" si="15"/>
        <v>42090.110416666663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s">
        <v>8221</v>
      </c>
      <c r="N225" t="b">
        <v>0</v>
      </c>
      <c r="O225" t="s">
        <v>8268</v>
      </c>
      <c r="P225" s="6">
        <f t="shared" si="12"/>
        <v>0</v>
      </c>
      <c r="Q225" s="8">
        <f t="shared" si="13"/>
        <v>0</v>
      </c>
      <c r="R225" s="11" t="s">
        <v>8310</v>
      </c>
      <c r="S225" s="12" t="s">
        <v>8314</v>
      </c>
      <c r="T225" s="20">
        <f t="shared" si="14"/>
        <v>42482.048032407409</v>
      </c>
      <c r="U225" s="20">
        <f t="shared" si="15"/>
        <v>42512.045138888891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s">
        <v>8221</v>
      </c>
      <c r="N226" t="b">
        <v>0</v>
      </c>
      <c r="O226" t="s">
        <v>8268</v>
      </c>
      <c r="P226" s="6">
        <f t="shared" si="12"/>
        <v>0</v>
      </c>
      <c r="Q226" s="8">
        <f t="shared" si="13"/>
        <v>0</v>
      </c>
      <c r="R226" s="11" t="s">
        <v>8310</v>
      </c>
      <c r="S226" s="12" t="s">
        <v>8314</v>
      </c>
      <c r="T226" s="20">
        <f t="shared" si="14"/>
        <v>42135.235254629632</v>
      </c>
      <c r="U226" s="20">
        <f t="shared" si="15"/>
        <v>42195.235254629632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s">
        <v>8221</v>
      </c>
      <c r="N227" t="b">
        <v>0</v>
      </c>
      <c r="O227" t="s">
        <v>8268</v>
      </c>
      <c r="P227" s="6">
        <f t="shared" si="12"/>
        <v>0</v>
      </c>
      <c r="Q227" s="8">
        <f t="shared" si="13"/>
        <v>0</v>
      </c>
      <c r="R227" s="11" t="s">
        <v>8310</v>
      </c>
      <c r="S227" s="12" t="s">
        <v>8314</v>
      </c>
      <c r="T227" s="20">
        <f t="shared" si="14"/>
        <v>42438.961273148147</v>
      </c>
      <c r="U227" s="20">
        <f t="shared" si="15"/>
        <v>42468.919606481482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s">
        <v>8221</v>
      </c>
      <c r="N228" t="b">
        <v>0</v>
      </c>
      <c r="O228" t="s">
        <v>8268</v>
      </c>
      <c r="P228" s="6">
        <f t="shared" si="12"/>
        <v>0.86206896551724133</v>
      </c>
      <c r="Q228" s="8">
        <f t="shared" si="13"/>
        <v>125</v>
      </c>
      <c r="R228" s="11" t="s">
        <v>8310</v>
      </c>
      <c r="S228" s="12" t="s">
        <v>8314</v>
      </c>
      <c r="T228" s="20">
        <f t="shared" si="14"/>
        <v>42106.666018518517</v>
      </c>
      <c r="U228" s="20">
        <f t="shared" si="15"/>
        <v>42155.395138888889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s">
        <v>8221</v>
      </c>
      <c r="N229" t="b">
        <v>0</v>
      </c>
      <c r="O229" t="s">
        <v>8268</v>
      </c>
      <c r="P229" s="6">
        <f t="shared" si="12"/>
        <v>0</v>
      </c>
      <c r="Q229" s="8">
        <f t="shared" si="13"/>
        <v>0</v>
      </c>
      <c r="R229" s="11" t="s">
        <v>8310</v>
      </c>
      <c r="S229" s="12" t="s">
        <v>8314</v>
      </c>
      <c r="T229" s="20">
        <f t="shared" si="14"/>
        <v>42164.893993055557</v>
      </c>
      <c r="U229" s="20">
        <f t="shared" si="15"/>
        <v>42194.893993055557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s">
        <v>8221</v>
      </c>
      <c r="N230" t="b">
        <v>0</v>
      </c>
      <c r="O230" t="s">
        <v>8268</v>
      </c>
      <c r="P230" s="6">
        <f t="shared" si="12"/>
        <v>0</v>
      </c>
      <c r="Q230" s="8">
        <f t="shared" si="13"/>
        <v>0</v>
      </c>
      <c r="R230" s="11" t="s">
        <v>8310</v>
      </c>
      <c r="S230" s="12" t="s">
        <v>8314</v>
      </c>
      <c r="T230" s="20">
        <f t="shared" si="14"/>
        <v>42096.686400462961</v>
      </c>
      <c r="U230" s="20">
        <f t="shared" si="15"/>
        <v>42156.686400462961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s">
        <v>8221</v>
      </c>
      <c r="N231" t="b">
        <v>0</v>
      </c>
      <c r="O231" t="s">
        <v>8268</v>
      </c>
      <c r="P231" s="6">
        <f t="shared" si="12"/>
        <v>0</v>
      </c>
      <c r="Q231" s="8">
        <f t="shared" si="13"/>
        <v>0</v>
      </c>
      <c r="R231" s="11" t="s">
        <v>8310</v>
      </c>
      <c r="S231" s="12" t="s">
        <v>8314</v>
      </c>
      <c r="T231" s="20">
        <f t="shared" si="14"/>
        <v>42383.933993055558</v>
      </c>
      <c r="U231" s="20">
        <f t="shared" si="15"/>
        <v>42413.933993055558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s">
        <v>8221</v>
      </c>
      <c r="N232" t="b">
        <v>0</v>
      </c>
      <c r="O232" t="s">
        <v>8268</v>
      </c>
      <c r="P232" s="6">
        <f t="shared" si="12"/>
        <v>0.4</v>
      </c>
      <c r="Q232" s="8">
        <f t="shared" si="13"/>
        <v>30</v>
      </c>
      <c r="R232" s="11" t="s">
        <v>8310</v>
      </c>
      <c r="S232" s="12" t="s">
        <v>8314</v>
      </c>
      <c r="T232" s="20">
        <f t="shared" si="14"/>
        <v>42129.777210648142</v>
      </c>
      <c r="U232" s="20">
        <f t="shared" si="15"/>
        <v>42159.777210648142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s">
        <v>8221</v>
      </c>
      <c r="N233" t="b">
        <v>0</v>
      </c>
      <c r="O233" t="s">
        <v>8268</v>
      </c>
      <c r="P233" s="6">
        <f t="shared" si="12"/>
        <v>0</v>
      </c>
      <c r="Q233" s="8">
        <f t="shared" si="13"/>
        <v>0</v>
      </c>
      <c r="R233" s="11" t="s">
        <v>8310</v>
      </c>
      <c r="S233" s="12" t="s">
        <v>8314</v>
      </c>
      <c r="T233" s="20">
        <f t="shared" si="14"/>
        <v>42341.958923611113</v>
      </c>
      <c r="U233" s="20">
        <f t="shared" si="15"/>
        <v>42371.958923611113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s">
        <v>8221</v>
      </c>
      <c r="N234" t="b">
        <v>0</v>
      </c>
      <c r="O234" t="s">
        <v>8268</v>
      </c>
      <c r="P234" s="6">
        <f t="shared" si="12"/>
        <v>2.75</v>
      </c>
      <c r="Q234" s="8">
        <f t="shared" si="13"/>
        <v>15.714285714285714</v>
      </c>
      <c r="R234" s="11" t="s">
        <v>8310</v>
      </c>
      <c r="S234" s="12" t="s">
        <v>8314</v>
      </c>
      <c r="T234" s="20">
        <f t="shared" si="14"/>
        <v>42032.82576388889</v>
      </c>
      <c r="U234" s="20">
        <f t="shared" si="15"/>
        <v>42062.82576388889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s">
        <v>8221</v>
      </c>
      <c r="N235" t="b">
        <v>0</v>
      </c>
      <c r="O235" t="s">
        <v>8268</v>
      </c>
      <c r="P235" s="6">
        <f t="shared" si="12"/>
        <v>0</v>
      </c>
      <c r="Q235" s="8">
        <f t="shared" si="13"/>
        <v>0</v>
      </c>
      <c r="R235" s="11" t="s">
        <v>8310</v>
      </c>
      <c r="S235" s="12" t="s">
        <v>8314</v>
      </c>
      <c r="T235" s="20">
        <f t="shared" si="14"/>
        <v>42612.911712962959</v>
      </c>
      <c r="U235" s="20">
        <f t="shared" si="15"/>
        <v>42642.911712962959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s">
        <v>8221</v>
      </c>
      <c r="N236" t="b">
        <v>0</v>
      </c>
      <c r="O236" t="s">
        <v>8268</v>
      </c>
      <c r="P236" s="6">
        <f t="shared" si="12"/>
        <v>40.1</v>
      </c>
      <c r="Q236" s="8">
        <f t="shared" si="13"/>
        <v>80.2</v>
      </c>
      <c r="R236" s="11" t="s">
        <v>8310</v>
      </c>
      <c r="S236" s="12" t="s">
        <v>8314</v>
      </c>
      <c r="T236" s="20">
        <f t="shared" si="14"/>
        <v>42136.035405092596</v>
      </c>
      <c r="U236" s="20">
        <f t="shared" si="15"/>
        <v>42176.035405092596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s">
        <v>8221</v>
      </c>
      <c r="N237" t="b">
        <v>0</v>
      </c>
      <c r="O237" t="s">
        <v>8268</v>
      </c>
      <c r="P237" s="6">
        <f t="shared" si="12"/>
        <v>0</v>
      </c>
      <c r="Q237" s="8">
        <f t="shared" si="13"/>
        <v>0</v>
      </c>
      <c r="R237" s="11" t="s">
        <v>8310</v>
      </c>
      <c r="S237" s="12" t="s">
        <v>8314</v>
      </c>
      <c r="T237" s="20">
        <f t="shared" si="14"/>
        <v>42164.908530092594</v>
      </c>
      <c r="U237" s="20">
        <f t="shared" si="15"/>
        <v>42194.908530092594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s">
        <v>8221</v>
      </c>
      <c r="N238" t="b">
        <v>0</v>
      </c>
      <c r="O238" t="s">
        <v>8268</v>
      </c>
      <c r="P238" s="6">
        <f t="shared" si="12"/>
        <v>0</v>
      </c>
      <c r="Q238" s="8">
        <f t="shared" si="13"/>
        <v>0</v>
      </c>
      <c r="R238" s="11" t="s">
        <v>8310</v>
      </c>
      <c r="S238" s="12" t="s">
        <v>8314</v>
      </c>
      <c r="T238" s="20">
        <f t="shared" si="14"/>
        <v>42321.08447916666</v>
      </c>
      <c r="U238" s="20">
        <f t="shared" si="15"/>
        <v>42374</v>
      </c>
    </row>
    <row r="239" spans="1:2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s">
        <v>8221</v>
      </c>
      <c r="N239" t="b">
        <v>0</v>
      </c>
      <c r="O239" t="s">
        <v>8268</v>
      </c>
      <c r="P239" s="6">
        <f t="shared" si="12"/>
        <v>0.33333333333333337</v>
      </c>
      <c r="Q239" s="8">
        <f t="shared" si="13"/>
        <v>50</v>
      </c>
      <c r="R239" s="11" t="s">
        <v>8310</v>
      </c>
      <c r="S239" s="12" t="s">
        <v>8314</v>
      </c>
      <c r="T239" s="20">
        <f t="shared" si="14"/>
        <v>42377.577187499999</v>
      </c>
      <c r="U239" s="20">
        <f t="shared" si="15"/>
        <v>42437.577187499999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s">
        <v>8221</v>
      </c>
      <c r="N240" t="b">
        <v>0</v>
      </c>
      <c r="O240" t="s">
        <v>8268</v>
      </c>
      <c r="P240" s="6">
        <f t="shared" si="12"/>
        <v>0</v>
      </c>
      <c r="Q240" s="8">
        <f t="shared" si="13"/>
        <v>0</v>
      </c>
      <c r="R240" s="11" t="s">
        <v>8310</v>
      </c>
      <c r="S240" s="12" t="s">
        <v>8314</v>
      </c>
      <c r="T240" s="20">
        <f t="shared" si="14"/>
        <v>42713.962499999994</v>
      </c>
      <c r="U240" s="20">
        <f t="shared" si="15"/>
        <v>42734.375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s">
        <v>8221</v>
      </c>
      <c r="N241" t="b">
        <v>0</v>
      </c>
      <c r="O241" t="s">
        <v>8268</v>
      </c>
      <c r="P241" s="6">
        <f t="shared" si="12"/>
        <v>25</v>
      </c>
      <c r="Q241" s="8">
        <f t="shared" si="13"/>
        <v>50</v>
      </c>
      <c r="R241" s="11" t="s">
        <v>8310</v>
      </c>
      <c r="S241" s="12" t="s">
        <v>8314</v>
      </c>
      <c r="T241" s="20">
        <f t="shared" si="14"/>
        <v>42297.110300925924</v>
      </c>
      <c r="U241" s="20">
        <f t="shared" si="15"/>
        <v>42316.5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s">
        <v>8219</v>
      </c>
      <c r="N242" t="b">
        <v>1</v>
      </c>
      <c r="O242" t="s">
        <v>8269</v>
      </c>
      <c r="P242" s="6">
        <f t="shared" si="12"/>
        <v>107.63413333333334</v>
      </c>
      <c r="Q242" s="8">
        <f t="shared" si="13"/>
        <v>117.84759124087591</v>
      </c>
      <c r="R242" s="11" t="s">
        <v>8310</v>
      </c>
      <c r="S242" s="12" t="s">
        <v>8315</v>
      </c>
      <c r="T242" s="20">
        <f t="shared" si="14"/>
        <v>41354.708460648151</v>
      </c>
      <c r="U242" s="20">
        <f t="shared" si="15"/>
        <v>41399.708460648151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s">
        <v>8219</v>
      </c>
      <c r="N243" t="b">
        <v>1</v>
      </c>
      <c r="O243" t="s">
        <v>8269</v>
      </c>
      <c r="P243" s="6">
        <f t="shared" si="12"/>
        <v>112.63736263736264</v>
      </c>
      <c r="Q243" s="8">
        <f t="shared" si="13"/>
        <v>109.04255319148936</v>
      </c>
      <c r="R243" s="11" t="s">
        <v>8310</v>
      </c>
      <c r="S243" s="12" t="s">
        <v>8315</v>
      </c>
      <c r="T243" s="20">
        <f t="shared" si="14"/>
        <v>41949.697962962964</v>
      </c>
      <c r="U243" s="20">
        <f t="shared" si="15"/>
        <v>41994.697962962964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s">
        <v>8219</v>
      </c>
      <c r="N244" t="b">
        <v>1</v>
      </c>
      <c r="O244" t="s">
        <v>8269</v>
      </c>
      <c r="P244" s="6">
        <f t="shared" si="12"/>
        <v>113.46153846153845</v>
      </c>
      <c r="Q244" s="8">
        <f t="shared" si="13"/>
        <v>73.019801980198025</v>
      </c>
      <c r="R244" s="11" t="s">
        <v>8310</v>
      </c>
      <c r="S244" s="12" t="s">
        <v>8315</v>
      </c>
      <c r="T244" s="20">
        <f t="shared" si="14"/>
        <v>40862.492939814816</v>
      </c>
      <c r="U244" s="20">
        <f t="shared" si="15"/>
        <v>40897.492939814816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s">
        <v>8219</v>
      </c>
      <c r="N245" t="b">
        <v>1</v>
      </c>
      <c r="O245" t="s">
        <v>8269</v>
      </c>
      <c r="P245" s="6">
        <f t="shared" si="12"/>
        <v>102.592</v>
      </c>
      <c r="Q245" s="8">
        <f t="shared" si="13"/>
        <v>78.195121951219505</v>
      </c>
      <c r="R245" s="11" t="s">
        <v>8310</v>
      </c>
      <c r="S245" s="12" t="s">
        <v>8315</v>
      </c>
      <c r="T245" s="20">
        <f t="shared" si="14"/>
        <v>41662.047500000001</v>
      </c>
      <c r="U245" s="20">
        <f t="shared" si="15"/>
        <v>41692.047500000001</v>
      </c>
    </row>
    <row r="246" spans="1:21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s">
        <v>8219</v>
      </c>
      <c r="N246" t="b">
        <v>1</v>
      </c>
      <c r="O246" t="s">
        <v>8269</v>
      </c>
      <c r="P246" s="6">
        <f t="shared" si="12"/>
        <v>113.75714285714287</v>
      </c>
      <c r="Q246" s="8">
        <f t="shared" si="13"/>
        <v>47.398809523809526</v>
      </c>
      <c r="R246" s="11" t="s">
        <v>8310</v>
      </c>
      <c r="S246" s="12" t="s">
        <v>8315</v>
      </c>
      <c r="T246" s="20">
        <f t="shared" si="14"/>
        <v>40213.323599537034</v>
      </c>
      <c r="U246" s="20">
        <f t="shared" si="15"/>
        <v>40253.29583333333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s">
        <v>8219</v>
      </c>
      <c r="N247" t="b">
        <v>1</v>
      </c>
      <c r="O247" t="s">
        <v>8269</v>
      </c>
      <c r="P247" s="6">
        <f t="shared" si="12"/>
        <v>103.71999999999998</v>
      </c>
      <c r="Q247" s="8">
        <f t="shared" si="13"/>
        <v>54.020833333333336</v>
      </c>
      <c r="R247" s="11" t="s">
        <v>8310</v>
      </c>
      <c r="S247" s="12" t="s">
        <v>8315</v>
      </c>
      <c r="T247" s="20">
        <f t="shared" si="14"/>
        <v>41107.053067129629</v>
      </c>
      <c r="U247" s="20">
        <f t="shared" si="15"/>
        <v>41137.053067129629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s">
        <v>8219</v>
      </c>
      <c r="N248" t="b">
        <v>1</v>
      </c>
      <c r="O248" t="s">
        <v>8269</v>
      </c>
      <c r="P248" s="6">
        <f t="shared" si="12"/>
        <v>305.46000000000004</v>
      </c>
      <c r="Q248" s="8">
        <f t="shared" si="13"/>
        <v>68.488789237668158</v>
      </c>
      <c r="R248" s="11" t="s">
        <v>8310</v>
      </c>
      <c r="S248" s="12" t="s">
        <v>8315</v>
      </c>
      <c r="T248" s="20">
        <f t="shared" si="14"/>
        <v>40480.363483796296</v>
      </c>
      <c r="U248" s="20">
        <f t="shared" si="15"/>
        <v>40530.405150462961</v>
      </c>
    </row>
    <row r="249" spans="1:21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s">
        <v>8219</v>
      </c>
      <c r="N249" t="b">
        <v>1</v>
      </c>
      <c r="O249" t="s">
        <v>8269</v>
      </c>
      <c r="P249" s="6">
        <f t="shared" si="12"/>
        <v>134.1</v>
      </c>
      <c r="Q249" s="8">
        <f t="shared" si="13"/>
        <v>108.14516129032258</v>
      </c>
      <c r="R249" s="11" t="s">
        <v>8310</v>
      </c>
      <c r="S249" s="12" t="s">
        <v>8315</v>
      </c>
      <c r="T249" s="20">
        <f t="shared" si="14"/>
        <v>40430.604328703703</v>
      </c>
      <c r="U249" s="20">
        <f t="shared" si="15"/>
        <v>40467.152083333334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s">
        <v>8219</v>
      </c>
      <c r="N250" t="b">
        <v>1</v>
      </c>
      <c r="O250" t="s">
        <v>8269</v>
      </c>
      <c r="P250" s="6">
        <f t="shared" si="12"/>
        <v>101.33294117647058</v>
      </c>
      <c r="Q250" s="8">
        <f t="shared" si="13"/>
        <v>589.95205479452056</v>
      </c>
      <c r="R250" s="11" t="s">
        <v>8310</v>
      </c>
      <c r="S250" s="12" t="s">
        <v>8315</v>
      </c>
      <c r="T250" s="20">
        <f t="shared" si="14"/>
        <v>40870.774409722224</v>
      </c>
      <c r="U250" s="20">
        <f t="shared" si="15"/>
        <v>40915.774409722224</v>
      </c>
    </row>
    <row r="251" spans="1:21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s">
        <v>8219</v>
      </c>
      <c r="N251" t="b">
        <v>1</v>
      </c>
      <c r="O251" t="s">
        <v>8269</v>
      </c>
      <c r="P251" s="6">
        <f t="shared" si="12"/>
        <v>112.92</v>
      </c>
      <c r="Q251" s="8">
        <f t="shared" si="13"/>
        <v>48.051063829787232</v>
      </c>
      <c r="R251" s="11" t="s">
        <v>8310</v>
      </c>
      <c r="S251" s="12" t="s">
        <v>8315</v>
      </c>
      <c r="T251" s="20">
        <f t="shared" si="14"/>
        <v>40332.923842592594</v>
      </c>
      <c r="U251" s="20">
        <f t="shared" si="15"/>
        <v>40412.736111111109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s">
        <v>8219</v>
      </c>
      <c r="N252" t="b">
        <v>1</v>
      </c>
      <c r="O252" t="s">
        <v>8269</v>
      </c>
      <c r="P252" s="6">
        <f t="shared" si="12"/>
        <v>105.58333333333334</v>
      </c>
      <c r="Q252" s="8">
        <f t="shared" si="13"/>
        <v>72.482837528604122</v>
      </c>
      <c r="R252" s="11" t="s">
        <v>8310</v>
      </c>
      <c r="S252" s="12" t="s">
        <v>8315</v>
      </c>
      <c r="T252" s="20">
        <f t="shared" si="14"/>
        <v>41401.565868055557</v>
      </c>
      <c r="U252" s="20">
        <f t="shared" si="15"/>
        <v>41431.565868055557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s">
        <v>8219</v>
      </c>
      <c r="N253" t="b">
        <v>1</v>
      </c>
      <c r="O253" t="s">
        <v>8269</v>
      </c>
      <c r="P253" s="6">
        <f t="shared" si="12"/>
        <v>125.57142857142858</v>
      </c>
      <c r="Q253" s="8">
        <f t="shared" si="13"/>
        <v>57.077922077922075</v>
      </c>
      <c r="R253" s="11" t="s">
        <v>8310</v>
      </c>
      <c r="S253" s="12" t="s">
        <v>8315</v>
      </c>
      <c r="T253" s="20">
        <f t="shared" si="14"/>
        <v>41013.787569444445</v>
      </c>
      <c r="U253" s="20">
        <f t="shared" si="15"/>
        <v>41045.791666666664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s">
        <v>8219</v>
      </c>
      <c r="N254" t="b">
        <v>1</v>
      </c>
      <c r="O254" t="s">
        <v>8269</v>
      </c>
      <c r="P254" s="6">
        <f t="shared" si="12"/>
        <v>184.56</v>
      </c>
      <c r="Q254" s="8">
        <f t="shared" si="13"/>
        <v>85.444444444444443</v>
      </c>
      <c r="R254" s="11" t="s">
        <v>8310</v>
      </c>
      <c r="S254" s="12" t="s">
        <v>8315</v>
      </c>
      <c r="T254" s="20">
        <f t="shared" si="14"/>
        <v>40266.662708333337</v>
      </c>
      <c r="U254" s="20">
        <f t="shared" si="15"/>
        <v>40330.165972222225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s">
        <v>8219</v>
      </c>
      <c r="N255" t="b">
        <v>1</v>
      </c>
      <c r="O255" t="s">
        <v>8269</v>
      </c>
      <c r="P255" s="6">
        <f t="shared" si="12"/>
        <v>100.73333333333335</v>
      </c>
      <c r="Q255" s="8">
        <f t="shared" si="13"/>
        <v>215.85714285714286</v>
      </c>
      <c r="R255" s="11" t="s">
        <v>8310</v>
      </c>
      <c r="S255" s="12" t="s">
        <v>8315</v>
      </c>
      <c r="T255" s="20">
        <f t="shared" si="14"/>
        <v>40924.650868055556</v>
      </c>
      <c r="U255" s="20">
        <f t="shared" si="15"/>
        <v>40954.650868055556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s">
        <v>8219</v>
      </c>
      <c r="N256" t="b">
        <v>1</v>
      </c>
      <c r="O256" t="s">
        <v>8269</v>
      </c>
      <c r="P256" s="6">
        <f t="shared" si="12"/>
        <v>116.94725</v>
      </c>
      <c r="Q256" s="8">
        <f t="shared" si="13"/>
        <v>89.38643312101911</v>
      </c>
      <c r="R256" s="11" t="s">
        <v>8310</v>
      </c>
      <c r="S256" s="12" t="s">
        <v>8315</v>
      </c>
      <c r="T256" s="20">
        <f t="shared" si="14"/>
        <v>42263.952662037031</v>
      </c>
      <c r="U256" s="20">
        <f t="shared" si="15"/>
        <v>42294.083333333328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s">
        <v>8219</v>
      </c>
      <c r="N257" t="b">
        <v>1</v>
      </c>
      <c r="O257" t="s">
        <v>8269</v>
      </c>
      <c r="P257" s="6">
        <f t="shared" si="12"/>
        <v>106.73325</v>
      </c>
      <c r="Q257" s="8">
        <f t="shared" si="13"/>
        <v>45.418404255319146</v>
      </c>
      <c r="R257" s="11" t="s">
        <v>8310</v>
      </c>
      <c r="S257" s="12" t="s">
        <v>8315</v>
      </c>
      <c r="T257" s="20">
        <f t="shared" si="14"/>
        <v>40588.526412037041</v>
      </c>
      <c r="U257" s="20">
        <f t="shared" si="15"/>
        <v>40618.48474537037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s">
        <v>8219</v>
      </c>
      <c r="N258" t="b">
        <v>1</v>
      </c>
      <c r="O258" t="s">
        <v>8269</v>
      </c>
      <c r="P258" s="6">
        <f t="shared" si="12"/>
        <v>139.1</v>
      </c>
      <c r="Q258" s="8">
        <f t="shared" si="13"/>
        <v>65.756363636363631</v>
      </c>
      <c r="R258" s="11" t="s">
        <v>8310</v>
      </c>
      <c r="S258" s="12" t="s">
        <v>8315</v>
      </c>
      <c r="T258" s="20">
        <f t="shared" si="14"/>
        <v>41319.769293981481</v>
      </c>
      <c r="U258" s="20">
        <f t="shared" si="15"/>
        <v>41349.769293981481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s">
        <v>8219</v>
      </c>
      <c r="N259" t="b">
        <v>1</v>
      </c>
      <c r="O259" t="s">
        <v>8269</v>
      </c>
      <c r="P259" s="6">
        <f t="shared" ref="P259:P322" si="16">E259/D259*100</f>
        <v>106.72648571428572</v>
      </c>
      <c r="Q259" s="8">
        <f t="shared" ref="Q259:Q322" si="17">IFERROR(E259/L259,0)</f>
        <v>66.70405357142856</v>
      </c>
      <c r="R259" s="11" t="s">
        <v>8310</v>
      </c>
      <c r="S259" s="12" t="s">
        <v>8315</v>
      </c>
      <c r="T259" s="20">
        <f t="shared" ref="T259:T322" si="18">(((J259/60)/60)/24)+DATE(1970,1,1)</f>
        <v>42479.626875000002</v>
      </c>
      <c r="U259" s="20">
        <f t="shared" ref="U259:U322" si="19">(((I259/60)/60)/24)+DATE(1970,1,1)</f>
        <v>42509.626875000002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s">
        <v>8219</v>
      </c>
      <c r="N260" t="b">
        <v>1</v>
      </c>
      <c r="O260" t="s">
        <v>8269</v>
      </c>
      <c r="P260" s="6">
        <f t="shared" si="16"/>
        <v>191.14</v>
      </c>
      <c r="Q260" s="8">
        <f t="shared" si="17"/>
        <v>83.345930232558146</v>
      </c>
      <c r="R260" s="11" t="s">
        <v>8310</v>
      </c>
      <c r="S260" s="12" t="s">
        <v>8315</v>
      </c>
      <c r="T260" s="20">
        <f t="shared" si="18"/>
        <v>40682.051689814813</v>
      </c>
      <c r="U260" s="20">
        <f t="shared" si="19"/>
        <v>40712.051689814813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s">
        <v>8219</v>
      </c>
      <c r="N261" t="b">
        <v>1</v>
      </c>
      <c r="O261" t="s">
        <v>8269</v>
      </c>
      <c r="P261" s="6">
        <f t="shared" si="16"/>
        <v>131.93789333333334</v>
      </c>
      <c r="Q261" s="8">
        <f t="shared" si="17"/>
        <v>105.04609341825902</v>
      </c>
      <c r="R261" s="11" t="s">
        <v>8310</v>
      </c>
      <c r="S261" s="12" t="s">
        <v>8315</v>
      </c>
      <c r="T261" s="20">
        <f t="shared" si="18"/>
        <v>42072.738067129627</v>
      </c>
      <c r="U261" s="20">
        <f t="shared" si="19"/>
        <v>42102.738067129627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s">
        <v>8219</v>
      </c>
      <c r="N262" t="b">
        <v>1</v>
      </c>
      <c r="O262" t="s">
        <v>8269</v>
      </c>
      <c r="P262" s="6">
        <f t="shared" si="16"/>
        <v>106.4</v>
      </c>
      <c r="Q262" s="8">
        <f t="shared" si="17"/>
        <v>120.90909090909091</v>
      </c>
      <c r="R262" s="11" t="s">
        <v>8310</v>
      </c>
      <c r="S262" s="12" t="s">
        <v>8315</v>
      </c>
      <c r="T262" s="20">
        <f t="shared" si="18"/>
        <v>40330.755543981482</v>
      </c>
      <c r="U262" s="20">
        <f t="shared" si="19"/>
        <v>40376.415972222225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s">
        <v>8219</v>
      </c>
      <c r="N263" t="b">
        <v>1</v>
      </c>
      <c r="O263" t="s">
        <v>8269</v>
      </c>
      <c r="P263" s="6">
        <f t="shared" si="16"/>
        <v>107.4</v>
      </c>
      <c r="Q263" s="8">
        <f t="shared" si="17"/>
        <v>97.63636363636364</v>
      </c>
      <c r="R263" s="11" t="s">
        <v>8310</v>
      </c>
      <c r="S263" s="12" t="s">
        <v>8315</v>
      </c>
      <c r="T263" s="20">
        <f t="shared" si="18"/>
        <v>41017.885462962964</v>
      </c>
      <c r="U263" s="20">
        <f t="shared" si="19"/>
        <v>41067.621527777781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s">
        <v>8219</v>
      </c>
      <c r="N264" t="b">
        <v>1</v>
      </c>
      <c r="O264" t="s">
        <v>8269</v>
      </c>
      <c r="P264" s="6">
        <f t="shared" si="16"/>
        <v>240</v>
      </c>
      <c r="Q264" s="8">
        <f t="shared" si="17"/>
        <v>41.379310344827587</v>
      </c>
      <c r="R264" s="11" t="s">
        <v>8310</v>
      </c>
      <c r="S264" s="12" t="s">
        <v>8315</v>
      </c>
      <c r="T264" s="20">
        <f t="shared" si="18"/>
        <v>40555.24800925926</v>
      </c>
      <c r="U264" s="20">
        <f t="shared" si="19"/>
        <v>40600.24800925926</v>
      </c>
    </row>
    <row r="265" spans="1:21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s">
        <v>8219</v>
      </c>
      <c r="N265" t="b">
        <v>1</v>
      </c>
      <c r="O265" t="s">
        <v>8269</v>
      </c>
      <c r="P265" s="6">
        <f t="shared" si="16"/>
        <v>118.08108</v>
      </c>
      <c r="Q265" s="8">
        <f t="shared" si="17"/>
        <v>30.654485981308412</v>
      </c>
      <c r="R265" s="11" t="s">
        <v>8310</v>
      </c>
      <c r="S265" s="12" t="s">
        <v>8315</v>
      </c>
      <c r="T265" s="20">
        <f t="shared" si="18"/>
        <v>41149.954791666663</v>
      </c>
      <c r="U265" s="20">
        <f t="shared" si="19"/>
        <v>41179.954791666663</v>
      </c>
    </row>
    <row r="266" spans="1:21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s">
        <v>8219</v>
      </c>
      <c r="N266" t="b">
        <v>1</v>
      </c>
      <c r="O266" t="s">
        <v>8269</v>
      </c>
      <c r="P266" s="6">
        <f t="shared" si="16"/>
        <v>118.19999999999999</v>
      </c>
      <c r="Q266" s="8">
        <f t="shared" si="17"/>
        <v>64.945054945054949</v>
      </c>
      <c r="R266" s="11" t="s">
        <v>8310</v>
      </c>
      <c r="S266" s="12" t="s">
        <v>8315</v>
      </c>
      <c r="T266" s="20">
        <f t="shared" si="18"/>
        <v>41010.620312500003</v>
      </c>
      <c r="U266" s="20">
        <f t="shared" si="19"/>
        <v>41040.620312500003</v>
      </c>
    </row>
    <row r="267" spans="1:21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s">
        <v>8219</v>
      </c>
      <c r="N267" t="b">
        <v>1</v>
      </c>
      <c r="O267" t="s">
        <v>8269</v>
      </c>
      <c r="P267" s="6">
        <f t="shared" si="16"/>
        <v>111.1</v>
      </c>
      <c r="Q267" s="8">
        <f t="shared" si="17"/>
        <v>95.775862068965523</v>
      </c>
      <c r="R267" s="11" t="s">
        <v>8310</v>
      </c>
      <c r="S267" s="12" t="s">
        <v>8315</v>
      </c>
      <c r="T267" s="20">
        <f t="shared" si="18"/>
        <v>40267.245717592588</v>
      </c>
      <c r="U267" s="20">
        <f t="shared" si="19"/>
        <v>40308.844444444447</v>
      </c>
    </row>
    <row r="268" spans="1:21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s">
        <v>8219</v>
      </c>
      <c r="N268" t="b">
        <v>1</v>
      </c>
      <c r="O268" t="s">
        <v>8269</v>
      </c>
      <c r="P268" s="6">
        <f t="shared" si="16"/>
        <v>145.5</v>
      </c>
      <c r="Q268" s="8">
        <f t="shared" si="17"/>
        <v>40.416666666666664</v>
      </c>
      <c r="R268" s="11" t="s">
        <v>8310</v>
      </c>
      <c r="S268" s="12" t="s">
        <v>8315</v>
      </c>
      <c r="T268" s="20">
        <f t="shared" si="18"/>
        <v>40205.174849537041</v>
      </c>
      <c r="U268" s="20">
        <f t="shared" si="19"/>
        <v>40291.160416666666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s">
        <v>8219</v>
      </c>
      <c r="N269" t="b">
        <v>1</v>
      </c>
      <c r="O269" t="s">
        <v>8269</v>
      </c>
      <c r="P269" s="6">
        <f t="shared" si="16"/>
        <v>131.62883248730967</v>
      </c>
      <c r="Q269" s="8">
        <f t="shared" si="17"/>
        <v>78.578424242424248</v>
      </c>
      <c r="R269" s="11" t="s">
        <v>8310</v>
      </c>
      <c r="S269" s="12" t="s">
        <v>8315</v>
      </c>
      <c r="T269" s="20">
        <f t="shared" si="18"/>
        <v>41785.452534722222</v>
      </c>
      <c r="U269" s="20">
        <f t="shared" si="19"/>
        <v>41815.452534722222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s">
        <v>8219</v>
      </c>
      <c r="N270" t="b">
        <v>1</v>
      </c>
      <c r="O270" t="s">
        <v>8269</v>
      </c>
      <c r="P270" s="6">
        <f t="shared" si="16"/>
        <v>111.4</v>
      </c>
      <c r="Q270" s="8">
        <f t="shared" si="17"/>
        <v>50.18018018018018</v>
      </c>
      <c r="R270" s="11" t="s">
        <v>8310</v>
      </c>
      <c r="S270" s="12" t="s">
        <v>8315</v>
      </c>
      <c r="T270" s="20">
        <f t="shared" si="18"/>
        <v>40809.15252314815</v>
      </c>
      <c r="U270" s="20">
        <f t="shared" si="19"/>
        <v>40854.194189814814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s">
        <v>8219</v>
      </c>
      <c r="N271" t="b">
        <v>1</v>
      </c>
      <c r="O271" t="s">
        <v>8269</v>
      </c>
      <c r="P271" s="6">
        <f t="shared" si="16"/>
        <v>147.23376999999999</v>
      </c>
      <c r="Q271" s="8">
        <f t="shared" si="17"/>
        <v>92.251735588972423</v>
      </c>
      <c r="R271" s="11" t="s">
        <v>8310</v>
      </c>
      <c r="S271" s="12" t="s">
        <v>8315</v>
      </c>
      <c r="T271" s="20">
        <f t="shared" si="18"/>
        <v>42758.197013888886</v>
      </c>
      <c r="U271" s="20">
        <f t="shared" si="19"/>
        <v>42788.197013888886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s">
        <v>8219</v>
      </c>
      <c r="N272" t="b">
        <v>1</v>
      </c>
      <c r="O272" t="s">
        <v>8269</v>
      </c>
      <c r="P272" s="6">
        <f t="shared" si="16"/>
        <v>152.60869565217391</v>
      </c>
      <c r="Q272" s="8">
        <f t="shared" si="17"/>
        <v>57.540983606557376</v>
      </c>
      <c r="R272" s="11" t="s">
        <v>8310</v>
      </c>
      <c r="S272" s="12" t="s">
        <v>8315</v>
      </c>
      <c r="T272" s="20">
        <f t="shared" si="18"/>
        <v>40637.866550925923</v>
      </c>
      <c r="U272" s="20">
        <f t="shared" si="19"/>
        <v>40688.166666666664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s">
        <v>8219</v>
      </c>
      <c r="N273" t="b">
        <v>1</v>
      </c>
      <c r="O273" t="s">
        <v>8269</v>
      </c>
      <c r="P273" s="6">
        <f t="shared" si="16"/>
        <v>104.67999999999999</v>
      </c>
      <c r="Q273" s="8">
        <f t="shared" si="17"/>
        <v>109.42160278745645</v>
      </c>
      <c r="R273" s="11" t="s">
        <v>8310</v>
      </c>
      <c r="S273" s="12" t="s">
        <v>8315</v>
      </c>
      <c r="T273" s="20">
        <f t="shared" si="18"/>
        <v>41612.10024305556</v>
      </c>
      <c r="U273" s="20">
        <f t="shared" si="19"/>
        <v>41641.333333333336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s">
        <v>8219</v>
      </c>
      <c r="N274" t="b">
        <v>1</v>
      </c>
      <c r="O274" t="s">
        <v>8269</v>
      </c>
      <c r="P274" s="6">
        <f t="shared" si="16"/>
        <v>177.43366666666668</v>
      </c>
      <c r="Q274" s="8">
        <f t="shared" si="17"/>
        <v>81.892461538461546</v>
      </c>
      <c r="R274" s="11" t="s">
        <v>8310</v>
      </c>
      <c r="S274" s="12" t="s">
        <v>8315</v>
      </c>
      <c r="T274" s="20">
        <f t="shared" si="18"/>
        <v>40235.900358796294</v>
      </c>
      <c r="U274" s="20">
        <f t="shared" si="19"/>
        <v>40296.78402777778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s">
        <v>8219</v>
      </c>
      <c r="N275" t="b">
        <v>1</v>
      </c>
      <c r="O275" t="s">
        <v>8269</v>
      </c>
      <c r="P275" s="6">
        <f t="shared" si="16"/>
        <v>107.7758</v>
      </c>
      <c r="Q275" s="8">
        <f t="shared" si="17"/>
        <v>45.667711864406776</v>
      </c>
      <c r="R275" s="11" t="s">
        <v>8310</v>
      </c>
      <c r="S275" s="12" t="s">
        <v>8315</v>
      </c>
      <c r="T275" s="20">
        <f t="shared" si="18"/>
        <v>40697.498449074075</v>
      </c>
      <c r="U275" s="20">
        <f t="shared" si="19"/>
        <v>40727.498449074075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s">
        <v>8219</v>
      </c>
      <c r="N276" t="b">
        <v>1</v>
      </c>
      <c r="O276" t="s">
        <v>8269</v>
      </c>
      <c r="P276" s="6">
        <f t="shared" si="16"/>
        <v>156</v>
      </c>
      <c r="Q276" s="8">
        <f t="shared" si="17"/>
        <v>55.221238938053098</v>
      </c>
      <c r="R276" s="11" t="s">
        <v>8310</v>
      </c>
      <c r="S276" s="12" t="s">
        <v>8315</v>
      </c>
      <c r="T276" s="20">
        <f t="shared" si="18"/>
        <v>40969.912372685183</v>
      </c>
      <c r="U276" s="20">
        <f t="shared" si="19"/>
        <v>41004.290972222225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s">
        <v>8219</v>
      </c>
      <c r="N277" t="b">
        <v>1</v>
      </c>
      <c r="O277" t="s">
        <v>8269</v>
      </c>
      <c r="P277" s="6">
        <f t="shared" si="16"/>
        <v>108.395</v>
      </c>
      <c r="Q277" s="8">
        <f t="shared" si="17"/>
        <v>65.298192771084331</v>
      </c>
      <c r="R277" s="11" t="s">
        <v>8310</v>
      </c>
      <c r="S277" s="12" t="s">
        <v>8315</v>
      </c>
      <c r="T277" s="20">
        <f t="shared" si="18"/>
        <v>41193.032013888893</v>
      </c>
      <c r="U277" s="20">
        <f t="shared" si="19"/>
        <v>41223.073680555557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s">
        <v>8219</v>
      </c>
      <c r="N278" t="b">
        <v>1</v>
      </c>
      <c r="O278" t="s">
        <v>8269</v>
      </c>
      <c r="P278" s="6">
        <f t="shared" si="16"/>
        <v>147.6</v>
      </c>
      <c r="Q278" s="8">
        <f t="shared" si="17"/>
        <v>95.225806451612897</v>
      </c>
      <c r="R278" s="11" t="s">
        <v>8310</v>
      </c>
      <c r="S278" s="12" t="s">
        <v>8315</v>
      </c>
      <c r="T278" s="20">
        <f t="shared" si="18"/>
        <v>40967.081874999996</v>
      </c>
      <c r="U278" s="20">
        <f t="shared" si="19"/>
        <v>41027.040208333332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s">
        <v>8219</v>
      </c>
      <c r="N279" t="b">
        <v>1</v>
      </c>
      <c r="O279" t="s">
        <v>8269</v>
      </c>
      <c r="P279" s="6">
        <f t="shared" si="16"/>
        <v>110.38153846153847</v>
      </c>
      <c r="Q279" s="8">
        <f t="shared" si="17"/>
        <v>75.444794952681391</v>
      </c>
      <c r="R279" s="11" t="s">
        <v>8310</v>
      </c>
      <c r="S279" s="12" t="s">
        <v>8315</v>
      </c>
      <c r="T279" s="20">
        <f t="shared" si="18"/>
        <v>42117.891423611116</v>
      </c>
      <c r="U279" s="20">
        <f t="shared" si="19"/>
        <v>42147.891423611116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s">
        <v>8219</v>
      </c>
      <c r="N280" t="b">
        <v>1</v>
      </c>
      <c r="O280" t="s">
        <v>8269</v>
      </c>
      <c r="P280" s="6">
        <f t="shared" si="16"/>
        <v>150.34814814814814</v>
      </c>
      <c r="Q280" s="8">
        <f t="shared" si="17"/>
        <v>97.816867469879512</v>
      </c>
      <c r="R280" s="11" t="s">
        <v>8310</v>
      </c>
      <c r="S280" s="12" t="s">
        <v>8315</v>
      </c>
      <c r="T280" s="20">
        <f t="shared" si="18"/>
        <v>41164.040960648148</v>
      </c>
      <c r="U280" s="20">
        <f t="shared" si="19"/>
        <v>41194.040960648148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s">
        <v>8219</v>
      </c>
      <c r="N281" t="b">
        <v>1</v>
      </c>
      <c r="O281" t="s">
        <v>8269</v>
      </c>
      <c r="P281" s="6">
        <f t="shared" si="16"/>
        <v>157.31829411764707</v>
      </c>
      <c r="Q281" s="8">
        <f t="shared" si="17"/>
        <v>87.685606557377056</v>
      </c>
      <c r="R281" s="11" t="s">
        <v>8310</v>
      </c>
      <c r="S281" s="12" t="s">
        <v>8315</v>
      </c>
      <c r="T281" s="20">
        <f t="shared" si="18"/>
        <v>42759.244166666671</v>
      </c>
      <c r="U281" s="20">
        <f t="shared" si="19"/>
        <v>42793.084027777775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s">
        <v>8219</v>
      </c>
      <c r="N282" t="b">
        <v>1</v>
      </c>
      <c r="O282" t="s">
        <v>8269</v>
      </c>
      <c r="P282" s="6">
        <f t="shared" si="16"/>
        <v>156.14400000000001</v>
      </c>
      <c r="Q282" s="8">
        <f t="shared" si="17"/>
        <v>54.748948106591868</v>
      </c>
      <c r="R282" s="11" t="s">
        <v>8310</v>
      </c>
      <c r="S282" s="12" t="s">
        <v>8315</v>
      </c>
      <c r="T282" s="20">
        <f t="shared" si="18"/>
        <v>41744.590682870366</v>
      </c>
      <c r="U282" s="20">
        <f t="shared" si="19"/>
        <v>41789.590682870366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s">
        <v>8219</v>
      </c>
      <c r="N283" t="b">
        <v>1</v>
      </c>
      <c r="O283" t="s">
        <v>8269</v>
      </c>
      <c r="P283" s="6">
        <f t="shared" si="16"/>
        <v>120.58763636363636</v>
      </c>
      <c r="Q283" s="8">
        <f t="shared" si="17"/>
        <v>83.953417721518989</v>
      </c>
      <c r="R283" s="11" t="s">
        <v>8310</v>
      </c>
      <c r="S283" s="12" t="s">
        <v>8315</v>
      </c>
      <c r="T283" s="20">
        <f t="shared" si="18"/>
        <v>39950.163344907407</v>
      </c>
      <c r="U283" s="20">
        <f t="shared" si="19"/>
        <v>40035.80972222222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s">
        <v>8219</v>
      </c>
      <c r="N284" t="b">
        <v>1</v>
      </c>
      <c r="O284" t="s">
        <v>8269</v>
      </c>
      <c r="P284" s="6">
        <f t="shared" si="16"/>
        <v>101.18888888888888</v>
      </c>
      <c r="Q284" s="8">
        <f t="shared" si="17"/>
        <v>254.38547486033519</v>
      </c>
      <c r="R284" s="11" t="s">
        <v>8310</v>
      </c>
      <c r="S284" s="12" t="s">
        <v>8315</v>
      </c>
      <c r="T284" s="20">
        <f t="shared" si="18"/>
        <v>40194.920046296298</v>
      </c>
      <c r="U284" s="20">
        <f t="shared" si="19"/>
        <v>40231.916666666664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s">
        <v>8219</v>
      </c>
      <c r="N285" t="b">
        <v>1</v>
      </c>
      <c r="O285" t="s">
        <v>8269</v>
      </c>
      <c r="P285" s="6">
        <f t="shared" si="16"/>
        <v>114.27249999999999</v>
      </c>
      <c r="Q285" s="8">
        <f t="shared" si="17"/>
        <v>101.8269801980198</v>
      </c>
      <c r="R285" s="11" t="s">
        <v>8310</v>
      </c>
      <c r="S285" s="12" t="s">
        <v>8315</v>
      </c>
      <c r="T285" s="20">
        <f t="shared" si="18"/>
        <v>40675.71</v>
      </c>
      <c r="U285" s="20">
        <f t="shared" si="19"/>
        <v>40695.207638888889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s">
        <v>8219</v>
      </c>
      <c r="N286" t="b">
        <v>1</v>
      </c>
      <c r="O286" t="s">
        <v>8269</v>
      </c>
      <c r="P286" s="6">
        <f t="shared" si="16"/>
        <v>104.62615</v>
      </c>
      <c r="Q286" s="8">
        <f t="shared" si="17"/>
        <v>55.066394736842106</v>
      </c>
      <c r="R286" s="11" t="s">
        <v>8310</v>
      </c>
      <c r="S286" s="12" t="s">
        <v>8315</v>
      </c>
      <c r="T286" s="20">
        <f t="shared" si="18"/>
        <v>40904.738194444442</v>
      </c>
      <c r="U286" s="20">
        <f t="shared" si="19"/>
        <v>40929.738194444442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s">
        <v>8219</v>
      </c>
      <c r="N287" t="b">
        <v>1</v>
      </c>
      <c r="O287" t="s">
        <v>8269</v>
      </c>
      <c r="P287" s="6">
        <f t="shared" si="16"/>
        <v>228.82507142857142</v>
      </c>
      <c r="Q287" s="8">
        <f t="shared" si="17"/>
        <v>56.901438721136763</v>
      </c>
      <c r="R287" s="11" t="s">
        <v>8310</v>
      </c>
      <c r="S287" s="12" t="s">
        <v>8315</v>
      </c>
      <c r="T287" s="20">
        <f t="shared" si="18"/>
        <v>41506.756111111114</v>
      </c>
      <c r="U287" s="20">
        <f t="shared" si="19"/>
        <v>41536.756111111114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s">
        <v>8219</v>
      </c>
      <c r="N288" t="b">
        <v>1</v>
      </c>
      <c r="O288" t="s">
        <v>8269</v>
      </c>
      <c r="P288" s="6">
        <f t="shared" si="16"/>
        <v>109.15333333333332</v>
      </c>
      <c r="Q288" s="8">
        <f t="shared" si="17"/>
        <v>121.28148148148148</v>
      </c>
      <c r="R288" s="11" t="s">
        <v>8310</v>
      </c>
      <c r="S288" s="12" t="s">
        <v>8315</v>
      </c>
      <c r="T288" s="20">
        <f t="shared" si="18"/>
        <v>41313.816249999996</v>
      </c>
      <c r="U288" s="20">
        <f t="shared" si="19"/>
        <v>41358.774583333332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s">
        <v>8219</v>
      </c>
      <c r="N289" t="b">
        <v>1</v>
      </c>
      <c r="O289" t="s">
        <v>8269</v>
      </c>
      <c r="P289" s="6">
        <f t="shared" si="16"/>
        <v>176.29999999999998</v>
      </c>
      <c r="Q289" s="8">
        <f t="shared" si="17"/>
        <v>91.189655172413794</v>
      </c>
      <c r="R289" s="11" t="s">
        <v>8310</v>
      </c>
      <c r="S289" s="12" t="s">
        <v>8315</v>
      </c>
      <c r="T289" s="20">
        <f t="shared" si="18"/>
        <v>41184.277986111112</v>
      </c>
      <c r="U289" s="20">
        <f t="shared" si="19"/>
        <v>41215.166666666664</v>
      </c>
    </row>
    <row r="290" spans="1:21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s">
        <v>8219</v>
      </c>
      <c r="N290" t="b">
        <v>1</v>
      </c>
      <c r="O290" t="s">
        <v>8269</v>
      </c>
      <c r="P290" s="6">
        <f t="shared" si="16"/>
        <v>103.21061999999999</v>
      </c>
      <c r="Q290" s="8">
        <f t="shared" si="17"/>
        <v>115.44812080536913</v>
      </c>
      <c r="R290" s="11" t="s">
        <v>8310</v>
      </c>
      <c r="S290" s="12" t="s">
        <v>8315</v>
      </c>
      <c r="T290" s="20">
        <f t="shared" si="18"/>
        <v>41051.168900462959</v>
      </c>
      <c r="U290" s="20">
        <f t="shared" si="19"/>
        <v>41086.168900462959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s">
        <v>8219</v>
      </c>
      <c r="N291" t="b">
        <v>1</v>
      </c>
      <c r="O291" t="s">
        <v>8269</v>
      </c>
      <c r="P291" s="6">
        <f t="shared" si="16"/>
        <v>104.82000000000001</v>
      </c>
      <c r="Q291" s="8">
        <f t="shared" si="17"/>
        <v>67.771551724137936</v>
      </c>
      <c r="R291" s="11" t="s">
        <v>8310</v>
      </c>
      <c r="S291" s="12" t="s">
        <v>8315</v>
      </c>
      <c r="T291" s="20">
        <f t="shared" si="18"/>
        <v>41550.456412037034</v>
      </c>
      <c r="U291" s="20">
        <f t="shared" si="19"/>
        <v>41580.456412037034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s">
        <v>8219</v>
      </c>
      <c r="N292" t="b">
        <v>1</v>
      </c>
      <c r="O292" t="s">
        <v>8269</v>
      </c>
      <c r="P292" s="6">
        <f t="shared" si="16"/>
        <v>106.68444444444445</v>
      </c>
      <c r="Q292" s="8">
        <f t="shared" si="17"/>
        <v>28.576190476190476</v>
      </c>
      <c r="R292" s="11" t="s">
        <v>8310</v>
      </c>
      <c r="S292" s="12" t="s">
        <v>8315</v>
      </c>
      <c r="T292" s="20">
        <f t="shared" si="18"/>
        <v>40526.36917824074</v>
      </c>
      <c r="U292" s="20">
        <f t="shared" si="19"/>
        <v>40576.332638888889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s">
        <v>8219</v>
      </c>
      <c r="N293" t="b">
        <v>1</v>
      </c>
      <c r="O293" t="s">
        <v>8269</v>
      </c>
      <c r="P293" s="6">
        <f t="shared" si="16"/>
        <v>120.02</v>
      </c>
      <c r="Q293" s="8">
        <f t="shared" si="17"/>
        <v>46.8828125</v>
      </c>
      <c r="R293" s="11" t="s">
        <v>8310</v>
      </c>
      <c r="S293" s="12" t="s">
        <v>8315</v>
      </c>
      <c r="T293" s="20">
        <f t="shared" si="18"/>
        <v>41376.769050925926</v>
      </c>
      <c r="U293" s="20">
        <f t="shared" si="19"/>
        <v>41395.000694444447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s">
        <v>8219</v>
      </c>
      <c r="N294" t="b">
        <v>1</v>
      </c>
      <c r="O294" t="s">
        <v>8269</v>
      </c>
      <c r="P294" s="6">
        <f t="shared" si="16"/>
        <v>101.50693333333334</v>
      </c>
      <c r="Q294" s="8">
        <f t="shared" si="17"/>
        <v>154.42231237322514</v>
      </c>
      <c r="R294" s="11" t="s">
        <v>8310</v>
      </c>
      <c r="S294" s="12" t="s">
        <v>8315</v>
      </c>
      <c r="T294" s="20">
        <f t="shared" si="18"/>
        <v>40812.803229166668</v>
      </c>
      <c r="U294" s="20">
        <f t="shared" si="19"/>
        <v>40845.165972222225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s">
        <v>8219</v>
      </c>
      <c r="N295" t="b">
        <v>1</v>
      </c>
      <c r="O295" t="s">
        <v>8269</v>
      </c>
      <c r="P295" s="6">
        <f t="shared" si="16"/>
        <v>101.38461538461539</v>
      </c>
      <c r="Q295" s="8">
        <f t="shared" si="17"/>
        <v>201.22137404580153</v>
      </c>
      <c r="R295" s="11" t="s">
        <v>8310</v>
      </c>
      <c r="S295" s="12" t="s">
        <v>8315</v>
      </c>
      <c r="T295" s="20">
        <f t="shared" si="18"/>
        <v>41719.667986111112</v>
      </c>
      <c r="U295" s="20">
        <f t="shared" si="19"/>
        <v>41749.667986111112</v>
      </c>
    </row>
    <row r="296" spans="1:21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s">
        <v>8219</v>
      </c>
      <c r="N296" t="b">
        <v>1</v>
      </c>
      <c r="O296" t="s">
        <v>8269</v>
      </c>
      <c r="P296" s="6">
        <f t="shared" si="16"/>
        <v>100</v>
      </c>
      <c r="Q296" s="8">
        <f t="shared" si="17"/>
        <v>100</v>
      </c>
      <c r="R296" s="11" t="s">
        <v>8310</v>
      </c>
      <c r="S296" s="12" t="s">
        <v>8315</v>
      </c>
      <c r="T296" s="20">
        <f t="shared" si="18"/>
        <v>40343.084421296298</v>
      </c>
      <c r="U296" s="20">
        <f t="shared" si="19"/>
        <v>40378.666666666664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s">
        <v>8219</v>
      </c>
      <c r="N297" t="b">
        <v>1</v>
      </c>
      <c r="O297" t="s">
        <v>8269</v>
      </c>
      <c r="P297" s="6">
        <f t="shared" si="16"/>
        <v>133.10911999999999</v>
      </c>
      <c r="Q297" s="8">
        <f t="shared" si="17"/>
        <v>100.08204511278196</v>
      </c>
      <c r="R297" s="11" t="s">
        <v>8310</v>
      </c>
      <c r="S297" s="12" t="s">
        <v>8315</v>
      </c>
      <c r="T297" s="20">
        <f t="shared" si="18"/>
        <v>41519.004733796297</v>
      </c>
      <c r="U297" s="20">
        <f t="shared" si="19"/>
        <v>41579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s">
        <v>8219</v>
      </c>
      <c r="N298" t="b">
        <v>1</v>
      </c>
      <c r="O298" t="s">
        <v>8269</v>
      </c>
      <c r="P298" s="6">
        <f t="shared" si="16"/>
        <v>118.72620000000001</v>
      </c>
      <c r="Q298" s="8">
        <f t="shared" si="17"/>
        <v>230.08953488372092</v>
      </c>
      <c r="R298" s="11" t="s">
        <v>8310</v>
      </c>
      <c r="S298" s="12" t="s">
        <v>8315</v>
      </c>
      <c r="T298" s="20">
        <f t="shared" si="18"/>
        <v>41134.475497685184</v>
      </c>
      <c r="U298" s="20">
        <f t="shared" si="19"/>
        <v>41159.475497685184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s">
        <v>8219</v>
      </c>
      <c r="N299" t="b">
        <v>1</v>
      </c>
      <c r="O299" t="s">
        <v>8269</v>
      </c>
      <c r="P299" s="6">
        <f t="shared" si="16"/>
        <v>100.64</v>
      </c>
      <c r="Q299" s="8">
        <f t="shared" si="17"/>
        <v>141.74647887323943</v>
      </c>
      <c r="R299" s="11" t="s">
        <v>8310</v>
      </c>
      <c r="S299" s="12" t="s">
        <v>8315</v>
      </c>
      <c r="T299" s="20">
        <f t="shared" si="18"/>
        <v>42089.72802083334</v>
      </c>
      <c r="U299" s="20">
        <f t="shared" si="19"/>
        <v>42125.165972222225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s">
        <v>8219</v>
      </c>
      <c r="N300" t="b">
        <v>1</v>
      </c>
      <c r="O300" t="s">
        <v>8269</v>
      </c>
      <c r="P300" s="6">
        <f t="shared" si="16"/>
        <v>108.93241269841269</v>
      </c>
      <c r="Q300" s="8">
        <f t="shared" si="17"/>
        <v>56.344351395730705</v>
      </c>
      <c r="R300" s="11" t="s">
        <v>8310</v>
      </c>
      <c r="S300" s="12" t="s">
        <v>8315</v>
      </c>
      <c r="T300" s="20">
        <f t="shared" si="18"/>
        <v>41709.463518518518</v>
      </c>
      <c r="U300" s="20">
        <f t="shared" si="19"/>
        <v>41768.875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s">
        <v>8219</v>
      </c>
      <c r="N301" t="b">
        <v>1</v>
      </c>
      <c r="O301" t="s">
        <v>8269</v>
      </c>
      <c r="P301" s="6">
        <f t="shared" si="16"/>
        <v>178.95250000000001</v>
      </c>
      <c r="Q301" s="8">
        <f t="shared" si="17"/>
        <v>73.341188524590166</v>
      </c>
      <c r="R301" s="11" t="s">
        <v>8310</v>
      </c>
      <c r="S301" s="12" t="s">
        <v>8315</v>
      </c>
      <c r="T301" s="20">
        <f t="shared" si="18"/>
        <v>40469.225231481483</v>
      </c>
      <c r="U301" s="20">
        <f t="shared" si="19"/>
        <v>40499.266898148147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s">
        <v>8219</v>
      </c>
      <c r="N302" t="b">
        <v>1</v>
      </c>
      <c r="O302" t="s">
        <v>8269</v>
      </c>
      <c r="P302" s="6">
        <f t="shared" si="16"/>
        <v>101.72264</v>
      </c>
      <c r="Q302" s="8">
        <f t="shared" si="17"/>
        <v>85.337785234899329</v>
      </c>
      <c r="R302" s="11" t="s">
        <v>8310</v>
      </c>
      <c r="S302" s="12" t="s">
        <v>8315</v>
      </c>
      <c r="T302" s="20">
        <f t="shared" si="18"/>
        <v>40626.959930555553</v>
      </c>
      <c r="U302" s="20">
        <f t="shared" si="19"/>
        <v>40657.959930555553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s">
        <v>8219</v>
      </c>
      <c r="N303" t="b">
        <v>1</v>
      </c>
      <c r="O303" t="s">
        <v>8269</v>
      </c>
      <c r="P303" s="6">
        <f t="shared" si="16"/>
        <v>118.73499999999999</v>
      </c>
      <c r="Q303" s="8">
        <f t="shared" si="17"/>
        <v>61.496215139442228</v>
      </c>
      <c r="R303" s="11" t="s">
        <v>8310</v>
      </c>
      <c r="S303" s="12" t="s">
        <v>8315</v>
      </c>
      <c r="T303" s="20">
        <f t="shared" si="18"/>
        <v>41312.737673611111</v>
      </c>
      <c r="U303" s="20">
        <f t="shared" si="19"/>
        <v>41352.696006944447</v>
      </c>
    </row>
    <row r="304" spans="1:21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s">
        <v>8219</v>
      </c>
      <c r="N304" t="b">
        <v>1</v>
      </c>
      <c r="O304" t="s">
        <v>8269</v>
      </c>
      <c r="P304" s="6">
        <f t="shared" si="16"/>
        <v>100.46</v>
      </c>
      <c r="Q304" s="8">
        <f t="shared" si="17"/>
        <v>93.018518518518519</v>
      </c>
      <c r="R304" s="11" t="s">
        <v>8310</v>
      </c>
      <c r="S304" s="12" t="s">
        <v>8315</v>
      </c>
      <c r="T304" s="20">
        <f t="shared" si="18"/>
        <v>40933.856921296298</v>
      </c>
      <c r="U304" s="20">
        <f t="shared" si="19"/>
        <v>40963.856921296298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s">
        <v>8219</v>
      </c>
      <c r="N305" t="b">
        <v>1</v>
      </c>
      <c r="O305" t="s">
        <v>8269</v>
      </c>
      <c r="P305" s="6">
        <f t="shared" si="16"/>
        <v>137.46666666666667</v>
      </c>
      <c r="Q305" s="8">
        <f t="shared" si="17"/>
        <v>50.292682926829265</v>
      </c>
      <c r="R305" s="11" t="s">
        <v>8310</v>
      </c>
      <c r="S305" s="12" t="s">
        <v>8315</v>
      </c>
      <c r="T305" s="20">
        <f t="shared" si="18"/>
        <v>41032.071134259262</v>
      </c>
      <c r="U305" s="20">
        <f t="shared" si="19"/>
        <v>41062.071134259262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s">
        <v>8219</v>
      </c>
      <c r="N306" t="b">
        <v>1</v>
      </c>
      <c r="O306" t="s">
        <v>8269</v>
      </c>
      <c r="P306" s="6">
        <f t="shared" si="16"/>
        <v>231.64705882352939</v>
      </c>
      <c r="Q306" s="8">
        <f t="shared" si="17"/>
        <v>106.43243243243244</v>
      </c>
      <c r="R306" s="11" t="s">
        <v>8310</v>
      </c>
      <c r="S306" s="12" t="s">
        <v>8315</v>
      </c>
      <c r="T306" s="20">
        <f t="shared" si="18"/>
        <v>41114.094872685186</v>
      </c>
      <c r="U306" s="20">
        <f t="shared" si="19"/>
        <v>41153.083333333336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s">
        <v>8219</v>
      </c>
      <c r="N307" t="b">
        <v>1</v>
      </c>
      <c r="O307" t="s">
        <v>8269</v>
      </c>
      <c r="P307" s="6">
        <f t="shared" si="16"/>
        <v>130.33333333333331</v>
      </c>
      <c r="Q307" s="8">
        <f t="shared" si="17"/>
        <v>51.719576719576722</v>
      </c>
      <c r="R307" s="11" t="s">
        <v>8310</v>
      </c>
      <c r="S307" s="12" t="s">
        <v>8315</v>
      </c>
      <c r="T307" s="20">
        <f t="shared" si="18"/>
        <v>40948.630196759259</v>
      </c>
      <c r="U307" s="20">
        <f t="shared" si="19"/>
        <v>40978.630196759259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s">
        <v>8219</v>
      </c>
      <c r="N308" t="b">
        <v>1</v>
      </c>
      <c r="O308" t="s">
        <v>8269</v>
      </c>
      <c r="P308" s="6">
        <f t="shared" si="16"/>
        <v>292.89999999999998</v>
      </c>
      <c r="Q308" s="8">
        <f t="shared" si="17"/>
        <v>36.612499999999997</v>
      </c>
      <c r="R308" s="11" t="s">
        <v>8310</v>
      </c>
      <c r="S308" s="12" t="s">
        <v>8315</v>
      </c>
      <c r="T308" s="20">
        <f t="shared" si="18"/>
        <v>41333.837187500001</v>
      </c>
      <c r="U308" s="20">
        <f t="shared" si="19"/>
        <v>41353.795520833337</v>
      </c>
    </row>
    <row r="309" spans="1:2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s">
        <v>8219</v>
      </c>
      <c r="N309" t="b">
        <v>1</v>
      </c>
      <c r="O309" t="s">
        <v>8269</v>
      </c>
      <c r="P309" s="6">
        <f t="shared" si="16"/>
        <v>111.31818181818183</v>
      </c>
      <c r="Q309" s="8">
        <f t="shared" si="17"/>
        <v>42.517361111111114</v>
      </c>
      <c r="R309" s="11" t="s">
        <v>8310</v>
      </c>
      <c r="S309" s="12" t="s">
        <v>8315</v>
      </c>
      <c r="T309" s="20">
        <f t="shared" si="18"/>
        <v>41282.944456018515</v>
      </c>
      <c r="U309" s="20">
        <f t="shared" si="19"/>
        <v>41312.944456018515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s">
        <v>8219</v>
      </c>
      <c r="N310" t="b">
        <v>1</v>
      </c>
      <c r="O310" t="s">
        <v>8269</v>
      </c>
      <c r="P310" s="6">
        <f t="shared" si="16"/>
        <v>105.56666666666668</v>
      </c>
      <c r="Q310" s="8">
        <f t="shared" si="17"/>
        <v>62.712871287128714</v>
      </c>
      <c r="R310" s="11" t="s">
        <v>8310</v>
      </c>
      <c r="S310" s="12" t="s">
        <v>8315</v>
      </c>
      <c r="T310" s="20">
        <f t="shared" si="18"/>
        <v>40567.694560185184</v>
      </c>
      <c r="U310" s="20">
        <f t="shared" si="19"/>
        <v>40612.694560185184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s">
        <v>8219</v>
      </c>
      <c r="N311" t="b">
        <v>1</v>
      </c>
      <c r="O311" t="s">
        <v>8269</v>
      </c>
      <c r="P311" s="6">
        <f t="shared" si="16"/>
        <v>118.94444444444446</v>
      </c>
      <c r="Q311" s="8">
        <f t="shared" si="17"/>
        <v>89.957983193277315</v>
      </c>
      <c r="R311" s="11" t="s">
        <v>8310</v>
      </c>
      <c r="S311" s="12" t="s">
        <v>8315</v>
      </c>
      <c r="T311" s="20">
        <f t="shared" si="18"/>
        <v>41134.751550925925</v>
      </c>
      <c r="U311" s="20">
        <f t="shared" si="19"/>
        <v>41155.751550925925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s">
        <v>8219</v>
      </c>
      <c r="N312" t="b">
        <v>1</v>
      </c>
      <c r="O312" t="s">
        <v>8269</v>
      </c>
      <c r="P312" s="6">
        <f t="shared" si="16"/>
        <v>104.129</v>
      </c>
      <c r="Q312" s="8">
        <f t="shared" si="17"/>
        <v>28.924722222222222</v>
      </c>
      <c r="R312" s="11" t="s">
        <v>8310</v>
      </c>
      <c r="S312" s="12" t="s">
        <v>8315</v>
      </c>
      <c r="T312" s="20">
        <f t="shared" si="18"/>
        <v>40821.183136574073</v>
      </c>
      <c r="U312" s="20">
        <f t="shared" si="19"/>
        <v>40836.083333333336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s">
        <v>8219</v>
      </c>
      <c r="N313" t="b">
        <v>1</v>
      </c>
      <c r="O313" t="s">
        <v>8269</v>
      </c>
      <c r="P313" s="6">
        <f t="shared" si="16"/>
        <v>104.10165000000001</v>
      </c>
      <c r="Q313" s="8">
        <f t="shared" si="17"/>
        <v>138.8022</v>
      </c>
      <c r="R313" s="11" t="s">
        <v>8310</v>
      </c>
      <c r="S313" s="12" t="s">
        <v>8315</v>
      </c>
      <c r="T313" s="20">
        <f t="shared" si="18"/>
        <v>40868.219814814816</v>
      </c>
      <c r="U313" s="20">
        <f t="shared" si="19"/>
        <v>40909.332638888889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s">
        <v>8219</v>
      </c>
      <c r="N314" t="b">
        <v>1</v>
      </c>
      <c r="O314" t="s">
        <v>8269</v>
      </c>
      <c r="P314" s="6">
        <f t="shared" si="16"/>
        <v>111.87499999999999</v>
      </c>
      <c r="Q314" s="8">
        <f t="shared" si="17"/>
        <v>61.301369863013697</v>
      </c>
      <c r="R314" s="11" t="s">
        <v>8310</v>
      </c>
      <c r="S314" s="12" t="s">
        <v>8315</v>
      </c>
      <c r="T314" s="20">
        <f t="shared" si="18"/>
        <v>41348.877685185187</v>
      </c>
      <c r="U314" s="20">
        <f t="shared" si="19"/>
        <v>41378.877685185187</v>
      </c>
    </row>
    <row r="315" spans="1:21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s">
        <v>8219</v>
      </c>
      <c r="N315" t="b">
        <v>1</v>
      </c>
      <c r="O315" t="s">
        <v>8269</v>
      </c>
      <c r="P315" s="6">
        <f t="shared" si="16"/>
        <v>104.73529411764706</v>
      </c>
      <c r="Q315" s="8">
        <f t="shared" si="17"/>
        <v>80.202702702702709</v>
      </c>
      <c r="R315" s="11" t="s">
        <v>8310</v>
      </c>
      <c r="S315" s="12" t="s">
        <v>8315</v>
      </c>
      <c r="T315" s="20">
        <f t="shared" si="18"/>
        <v>40357.227939814817</v>
      </c>
      <c r="U315" s="20">
        <f t="shared" si="19"/>
        <v>40401.665972222225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s">
        <v>8219</v>
      </c>
      <c r="N316" t="b">
        <v>1</v>
      </c>
      <c r="O316" t="s">
        <v>8269</v>
      </c>
      <c r="P316" s="6">
        <f t="shared" si="16"/>
        <v>385.15000000000003</v>
      </c>
      <c r="Q316" s="8">
        <f t="shared" si="17"/>
        <v>32.095833333333331</v>
      </c>
      <c r="R316" s="11" t="s">
        <v>8310</v>
      </c>
      <c r="S316" s="12" t="s">
        <v>8315</v>
      </c>
      <c r="T316" s="20">
        <f t="shared" si="18"/>
        <v>41304.833194444444</v>
      </c>
      <c r="U316" s="20">
        <f t="shared" si="19"/>
        <v>41334.833194444444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s">
        <v>8219</v>
      </c>
      <c r="N317" t="b">
        <v>1</v>
      </c>
      <c r="O317" t="s">
        <v>8269</v>
      </c>
      <c r="P317" s="6">
        <f t="shared" si="16"/>
        <v>101.248</v>
      </c>
      <c r="Q317" s="8">
        <f t="shared" si="17"/>
        <v>200.88888888888889</v>
      </c>
      <c r="R317" s="11" t="s">
        <v>8310</v>
      </c>
      <c r="S317" s="12" t="s">
        <v>8315</v>
      </c>
      <c r="T317" s="20">
        <f t="shared" si="18"/>
        <v>41113.77238425926</v>
      </c>
      <c r="U317" s="20">
        <f t="shared" si="19"/>
        <v>41143.77238425926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s">
        <v>8219</v>
      </c>
      <c r="N318" t="b">
        <v>1</v>
      </c>
      <c r="O318" t="s">
        <v>8269</v>
      </c>
      <c r="P318" s="6">
        <f t="shared" si="16"/>
        <v>113.77333333333333</v>
      </c>
      <c r="Q318" s="8">
        <f t="shared" si="17"/>
        <v>108.01265822784811</v>
      </c>
      <c r="R318" s="11" t="s">
        <v>8310</v>
      </c>
      <c r="S318" s="12" t="s">
        <v>8315</v>
      </c>
      <c r="T318" s="20">
        <f t="shared" si="18"/>
        <v>41950.923576388886</v>
      </c>
      <c r="U318" s="20">
        <f t="shared" si="19"/>
        <v>41984.207638888889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s">
        <v>8219</v>
      </c>
      <c r="N319" t="b">
        <v>1</v>
      </c>
      <c r="O319" t="s">
        <v>8269</v>
      </c>
      <c r="P319" s="6">
        <f t="shared" si="16"/>
        <v>100.80333333333333</v>
      </c>
      <c r="Q319" s="8">
        <f t="shared" si="17"/>
        <v>95.699367088607602</v>
      </c>
      <c r="R319" s="11" t="s">
        <v>8310</v>
      </c>
      <c r="S319" s="12" t="s">
        <v>8315</v>
      </c>
      <c r="T319" s="20">
        <f t="shared" si="18"/>
        <v>41589.676886574074</v>
      </c>
      <c r="U319" s="20">
        <f t="shared" si="19"/>
        <v>41619.676886574074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s">
        <v>8219</v>
      </c>
      <c r="N320" t="b">
        <v>1</v>
      </c>
      <c r="O320" t="s">
        <v>8269</v>
      </c>
      <c r="P320" s="6">
        <f t="shared" si="16"/>
        <v>283.32</v>
      </c>
      <c r="Q320" s="8">
        <f t="shared" si="17"/>
        <v>49.880281690140848</v>
      </c>
      <c r="R320" s="11" t="s">
        <v>8310</v>
      </c>
      <c r="S320" s="12" t="s">
        <v>8315</v>
      </c>
      <c r="T320" s="20">
        <f t="shared" si="18"/>
        <v>41330.038784722223</v>
      </c>
      <c r="U320" s="20">
        <f t="shared" si="19"/>
        <v>41359.997118055559</v>
      </c>
    </row>
    <row r="321" spans="1:21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s">
        <v>8219</v>
      </c>
      <c r="N321" t="b">
        <v>1</v>
      </c>
      <c r="O321" t="s">
        <v>8269</v>
      </c>
      <c r="P321" s="6">
        <f t="shared" si="16"/>
        <v>112.68</v>
      </c>
      <c r="Q321" s="8">
        <f t="shared" si="17"/>
        <v>110.47058823529412</v>
      </c>
      <c r="R321" s="11" t="s">
        <v>8310</v>
      </c>
      <c r="S321" s="12" t="s">
        <v>8315</v>
      </c>
      <c r="T321" s="20">
        <f t="shared" si="18"/>
        <v>40123.83829861111</v>
      </c>
      <c r="U321" s="20">
        <f t="shared" si="19"/>
        <v>40211.332638888889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s">
        <v>8219</v>
      </c>
      <c r="N322" t="b">
        <v>1</v>
      </c>
      <c r="O322" t="s">
        <v>8269</v>
      </c>
      <c r="P322" s="6">
        <f t="shared" si="16"/>
        <v>106.58000000000001</v>
      </c>
      <c r="Q322" s="8">
        <f t="shared" si="17"/>
        <v>134.91139240506328</v>
      </c>
      <c r="R322" s="11" t="s">
        <v>8310</v>
      </c>
      <c r="S322" s="12" t="s">
        <v>8315</v>
      </c>
      <c r="T322" s="20">
        <f t="shared" si="18"/>
        <v>42331.551307870366</v>
      </c>
      <c r="U322" s="20">
        <f t="shared" si="19"/>
        <v>42360.958333333328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s">
        <v>8219</v>
      </c>
      <c r="N323" t="b">
        <v>1</v>
      </c>
      <c r="O323" t="s">
        <v>8269</v>
      </c>
      <c r="P323" s="6">
        <f t="shared" ref="P323:P386" si="20">E323/D323*100</f>
        <v>102.66285714285715</v>
      </c>
      <c r="Q323" s="8">
        <f t="shared" ref="Q323:Q386" si="21">IFERROR(E323/L323,0)</f>
        <v>106.62314540059347</v>
      </c>
      <c r="R323" s="11" t="s">
        <v>8310</v>
      </c>
      <c r="S323" s="12" t="s">
        <v>8315</v>
      </c>
      <c r="T323" s="20">
        <f t="shared" ref="T323:T386" si="22">(((J323/60)/60)/24)+DATE(1970,1,1)</f>
        <v>42647.446597222224</v>
      </c>
      <c r="U323" s="20">
        <f t="shared" ref="U323:U386" si="23">(((I323/60)/60)/24)+DATE(1970,1,1)</f>
        <v>42682.488263888896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s">
        <v>8219</v>
      </c>
      <c r="N324" t="b">
        <v>1</v>
      </c>
      <c r="O324" t="s">
        <v>8269</v>
      </c>
      <c r="P324" s="6">
        <f t="shared" si="20"/>
        <v>107.91200000000001</v>
      </c>
      <c r="Q324" s="8">
        <f t="shared" si="21"/>
        <v>145.04301075268816</v>
      </c>
      <c r="R324" s="11" t="s">
        <v>8310</v>
      </c>
      <c r="S324" s="12" t="s">
        <v>8315</v>
      </c>
      <c r="T324" s="20">
        <f t="shared" si="22"/>
        <v>42473.57</v>
      </c>
      <c r="U324" s="20">
        <f t="shared" si="23"/>
        <v>42503.57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s">
        <v>8219</v>
      </c>
      <c r="N325" t="b">
        <v>1</v>
      </c>
      <c r="O325" t="s">
        <v>8269</v>
      </c>
      <c r="P325" s="6">
        <f t="shared" si="20"/>
        <v>123.07407407407408</v>
      </c>
      <c r="Q325" s="8">
        <f t="shared" si="21"/>
        <v>114.58620689655173</v>
      </c>
      <c r="R325" s="11" t="s">
        <v>8310</v>
      </c>
      <c r="S325" s="12" t="s">
        <v>8315</v>
      </c>
      <c r="T325" s="20">
        <f t="shared" si="22"/>
        <v>42697.32136574074</v>
      </c>
      <c r="U325" s="20">
        <f t="shared" si="23"/>
        <v>42725.332638888889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s">
        <v>8219</v>
      </c>
      <c r="N326" t="b">
        <v>1</v>
      </c>
      <c r="O326" t="s">
        <v>8269</v>
      </c>
      <c r="P326" s="6">
        <f t="shared" si="20"/>
        <v>101.6</v>
      </c>
      <c r="Q326" s="8">
        <f t="shared" si="21"/>
        <v>105.3170731707317</v>
      </c>
      <c r="R326" s="11" t="s">
        <v>8310</v>
      </c>
      <c r="S326" s="12" t="s">
        <v>8315</v>
      </c>
      <c r="T326" s="20">
        <f t="shared" si="22"/>
        <v>42184.626250000001</v>
      </c>
      <c r="U326" s="20">
        <f t="shared" si="23"/>
        <v>42217.626250000001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s">
        <v>8219</v>
      </c>
      <c r="N327" t="b">
        <v>1</v>
      </c>
      <c r="O327" t="s">
        <v>8269</v>
      </c>
      <c r="P327" s="6">
        <f t="shared" si="20"/>
        <v>104.396</v>
      </c>
      <c r="Q327" s="8">
        <f t="shared" si="21"/>
        <v>70.921195652173907</v>
      </c>
      <c r="R327" s="11" t="s">
        <v>8310</v>
      </c>
      <c r="S327" s="12" t="s">
        <v>8315</v>
      </c>
      <c r="T327" s="20">
        <f t="shared" si="22"/>
        <v>42689.187881944439</v>
      </c>
      <c r="U327" s="20">
        <f t="shared" si="23"/>
        <v>42724.187881944439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s">
        <v>8219</v>
      </c>
      <c r="N328" t="b">
        <v>1</v>
      </c>
      <c r="O328" t="s">
        <v>8269</v>
      </c>
      <c r="P328" s="6">
        <f t="shared" si="20"/>
        <v>112.92973333333333</v>
      </c>
      <c r="Q328" s="8">
        <f t="shared" si="21"/>
        <v>147.17167680278018</v>
      </c>
      <c r="R328" s="11" t="s">
        <v>8310</v>
      </c>
      <c r="S328" s="12" t="s">
        <v>8315</v>
      </c>
      <c r="T328" s="20">
        <f t="shared" si="22"/>
        <v>42775.314884259264</v>
      </c>
      <c r="U328" s="20">
        <f t="shared" si="23"/>
        <v>42808.956250000003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s">
        <v>8219</v>
      </c>
      <c r="N329" t="b">
        <v>1</v>
      </c>
      <c r="O329" t="s">
        <v>8269</v>
      </c>
      <c r="P329" s="6">
        <f t="shared" si="20"/>
        <v>136.4</v>
      </c>
      <c r="Q329" s="8">
        <f t="shared" si="21"/>
        <v>160.47058823529412</v>
      </c>
      <c r="R329" s="11" t="s">
        <v>8310</v>
      </c>
      <c r="S329" s="12" t="s">
        <v>8315</v>
      </c>
      <c r="T329" s="20">
        <f t="shared" si="22"/>
        <v>42058.235289351855</v>
      </c>
      <c r="U329" s="20">
        <f t="shared" si="23"/>
        <v>42085.333333333328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s">
        <v>8219</v>
      </c>
      <c r="N330" t="b">
        <v>1</v>
      </c>
      <c r="O330" t="s">
        <v>8269</v>
      </c>
      <c r="P330" s="6">
        <f t="shared" si="20"/>
        <v>103.61439999999999</v>
      </c>
      <c r="Q330" s="8">
        <f t="shared" si="21"/>
        <v>156.04578313253012</v>
      </c>
      <c r="R330" s="11" t="s">
        <v>8310</v>
      </c>
      <c r="S330" s="12" t="s">
        <v>8315</v>
      </c>
      <c r="T330" s="20">
        <f t="shared" si="22"/>
        <v>42278.946620370371</v>
      </c>
      <c r="U330" s="20">
        <f t="shared" si="23"/>
        <v>42309.166666666672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s">
        <v>8219</v>
      </c>
      <c r="N331" t="b">
        <v>1</v>
      </c>
      <c r="O331" t="s">
        <v>8269</v>
      </c>
      <c r="P331" s="6">
        <f t="shared" si="20"/>
        <v>105.5</v>
      </c>
      <c r="Q331" s="8">
        <f t="shared" si="21"/>
        <v>63.17365269461078</v>
      </c>
      <c r="R331" s="11" t="s">
        <v>8310</v>
      </c>
      <c r="S331" s="12" t="s">
        <v>8315</v>
      </c>
      <c r="T331" s="20">
        <f t="shared" si="22"/>
        <v>42291.46674768519</v>
      </c>
      <c r="U331" s="20">
        <f t="shared" si="23"/>
        <v>42315.166666666672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s">
        <v>8219</v>
      </c>
      <c r="N332" t="b">
        <v>1</v>
      </c>
      <c r="O332" t="s">
        <v>8269</v>
      </c>
      <c r="P332" s="6">
        <f t="shared" si="20"/>
        <v>101.82857142857142</v>
      </c>
      <c r="Q332" s="8">
        <f t="shared" si="21"/>
        <v>104.82352941176471</v>
      </c>
      <c r="R332" s="11" t="s">
        <v>8310</v>
      </c>
      <c r="S332" s="12" t="s">
        <v>8315</v>
      </c>
      <c r="T332" s="20">
        <f t="shared" si="22"/>
        <v>41379.515775462962</v>
      </c>
      <c r="U332" s="20">
        <f t="shared" si="23"/>
        <v>41411.165972222225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s">
        <v>8219</v>
      </c>
      <c r="N333" t="b">
        <v>1</v>
      </c>
      <c r="O333" t="s">
        <v>8269</v>
      </c>
      <c r="P333" s="6">
        <f t="shared" si="20"/>
        <v>106.60499999999999</v>
      </c>
      <c r="Q333" s="8">
        <f t="shared" si="21"/>
        <v>97.356164383561648</v>
      </c>
      <c r="R333" s="11" t="s">
        <v>8310</v>
      </c>
      <c r="S333" s="12" t="s">
        <v>8315</v>
      </c>
      <c r="T333" s="20">
        <f t="shared" si="22"/>
        <v>42507.581412037034</v>
      </c>
      <c r="U333" s="20">
        <f t="shared" si="23"/>
        <v>42538.581412037034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s">
        <v>8219</v>
      </c>
      <c r="N334" t="b">
        <v>1</v>
      </c>
      <c r="O334" t="s">
        <v>8269</v>
      </c>
      <c r="P334" s="6">
        <f t="shared" si="20"/>
        <v>113.015</v>
      </c>
      <c r="Q334" s="8">
        <f t="shared" si="21"/>
        <v>203.63063063063063</v>
      </c>
      <c r="R334" s="11" t="s">
        <v>8310</v>
      </c>
      <c r="S334" s="12" t="s">
        <v>8315</v>
      </c>
      <c r="T334" s="20">
        <f t="shared" si="22"/>
        <v>42263.680289351847</v>
      </c>
      <c r="U334" s="20">
        <f t="shared" si="23"/>
        <v>42305.333333333328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s">
        <v>8219</v>
      </c>
      <c r="N335" t="b">
        <v>1</v>
      </c>
      <c r="O335" t="s">
        <v>8269</v>
      </c>
      <c r="P335" s="6">
        <f t="shared" si="20"/>
        <v>125.22750000000001</v>
      </c>
      <c r="Q335" s="8">
        <f t="shared" si="21"/>
        <v>188.31203007518798</v>
      </c>
      <c r="R335" s="11" t="s">
        <v>8310</v>
      </c>
      <c r="S335" s="12" t="s">
        <v>8315</v>
      </c>
      <c r="T335" s="20">
        <f t="shared" si="22"/>
        <v>42437.636469907404</v>
      </c>
      <c r="U335" s="20">
        <f t="shared" si="23"/>
        <v>42467.59480324074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s">
        <v>8219</v>
      </c>
      <c r="N336" t="b">
        <v>1</v>
      </c>
      <c r="O336" t="s">
        <v>8269</v>
      </c>
      <c r="P336" s="6">
        <f t="shared" si="20"/>
        <v>101.19</v>
      </c>
      <c r="Q336" s="8">
        <f t="shared" si="21"/>
        <v>146.65217391304347</v>
      </c>
      <c r="R336" s="11" t="s">
        <v>8310</v>
      </c>
      <c r="S336" s="12" t="s">
        <v>8315</v>
      </c>
      <c r="T336" s="20">
        <f t="shared" si="22"/>
        <v>42101.682372685187</v>
      </c>
      <c r="U336" s="20">
        <f t="shared" si="23"/>
        <v>42139.791666666672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s">
        <v>8219</v>
      </c>
      <c r="N337" t="b">
        <v>1</v>
      </c>
      <c r="O337" t="s">
        <v>8269</v>
      </c>
      <c r="P337" s="6">
        <f t="shared" si="20"/>
        <v>102.76470588235294</v>
      </c>
      <c r="Q337" s="8">
        <f t="shared" si="21"/>
        <v>109.1875</v>
      </c>
      <c r="R337" s="11" t="s">
        <v>8310</v>
      </c>
      <c r="S337" s="12" t="s">
        <v>8315</v>
      </c>
      <c r="T337" s="20">
        <f t="shared" si="22"/>
        <v>42101.737442129626</v>
      </c>
      <c r="U337" s="20">
        <f t="shared" si="23"/>
        <v>42132.916666666672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s">
        <v>8219</v>
      </c>
      <c r="N338" t="b">
        <v>1</v>
      </c>
      <c r="O338" t="s">
        <v>8269</v>
      </c>
      <c r="P338" s="6">
        <f t="shared" si="20"/>
        <v>116.83911999999998</v>
      </c>
      <c r="Q338" s="8">
        <f t="shared" si="21"/>
        <v>59.249046653144013</v>
      </c>
      <c r="R338" s="11" t="s">
        <v>8310</v>
      </c>
      <c r="S338" s="12" t="s">
        <v>8315</v>
      </c>
      <c r="T338" s="20">
        <f t="shared" si="22"/>
        <v>42291.596273148149</v>
      </c>
      <c r="U338" s="20">
        <f t="shared" si="23"/>
        <v>42321.637939814813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s">
        <v>8219</v>
      </c>
      <c r="N339" t="b">
        <v>1</v>
      </c>
      <c r="O339" t="s">
        <v>8269</v>
      </c>
      <c r="P339" s="6">
        <f t="shared" si="20"/>
        <v>101.16833333333335</v>
      </c>
      <c r="Q339" s="8">
        <f t="shared" si="21"/>
        <v>97.904838709677421</v>
      </c>
      <c r="R339" s="11" t="s">
        <v>8310</v>
      </c>
      <c r="S339" s="12" t="s">
        <v>8315</v>
      </c>
      <c r="T339" s="20">
        <f t="shared" si="22"/>
        <v>42047.128564814819</v>
      </c>
      <c r="U339" s="20">
        <f t="shared" si="23"/>
        <v>42077.086898148147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s">
        <v>8219</v>
      </c>
      <c r="N340" t="b">
        <v>1</v>
      </c>
      <c r="O340" t="s">
        <v>8269</v>
      </c>
      <c r="P340" s="6">
        <f t="shared" si="20"/>
        <v>110.13360000000002</v>
      </c>
      <c r="Q340" s="8">
        <f t="shared" si="21"/>
        <v>70.000169491525426</v>
      </c>
      <c r="R340" s="11" t="s">
        <v>8310</v>
      </c>
      <c r="S340" s="12" t="s">
        <v>8315</v>
      </c>
      <c r="T340" s="20">
        <f t="shared" si="22"/>
        <v>42559.755671296298</v>
      </c>
      <c r="U340" s="20">
        <f t="shared" si="23"/>
        <v>42616.041666666672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s">
        <v>8219</v>
      </c>
      <c r="N341" t="b">
        <v>1</v>
      </c>
      <c r="O341" t="s">
        <v>8269</v>
      </c>
      <c r="P341" s="6">
        <f t="shared" si="20"/>
        <v>108.08333333333333</v>
      </c>
      <c r="Q341" s="8">
        <f t="shared" si="21"/>
        <v>72.865168539325836</v>
      </c>
      <c r="R341" s="11" t="s">
        <v>8310</v>
      </c>
      <c r="S341" s="12" t="s">
        <v>8315</v>
      </c>
      <c r="T341" s="20">
        <f t="shared" si="22"/>
        <v>42093.760046296295</v>
      </c>
      <c r="U341" s="20">
        <f t="shared" si="23"/>
        <v>42123.760046296295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s">
        <v>8219</v>
      </c>
      <c r="N342" t="b">
        <v>1</v>
      </c>
      <c r="O342" t="s">
        <v>8269</v>
      </c>
      <c r="P342" s="6">
        <f t="shared" si="20"/>
        <v>125.02285714285715</v>
      </c>
      <c r="Q342" s="8">
        <f t="shared" si="21"/>
        <v>146.34782608695653</v>
      </c>
      <c r="R342" s="11" t="s">
        <v>8310</v>
      </c>
      <c r="S342" s="12" t="s">
        <v>8315</v>
      </c>
      <c r="T342" s="20">
        <f t="shared" si="22"/>
        <v>42772.669062500005</v>
      </c>
      <c r="U342" s="20">
        <f t="shared" si="23"/>
        <v>42802.875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s">
        <v>8219</v>
      </c>
      <c r="N343" t="b">
        <v>1</v>
      </c>
      <c r="O343" t="s">
        <v>8269</v>
      </c>
      <c r="P343" s="6">
        <f t="shared" si="20"/>
        <v>106.71428571428572</v>
      </c>
      <c r="Q343" s="8">
        <f t="shared" si="21"/>
        <v>67.909090909090907</v>
      </c>
      <c r="R343" s="11" t="s">
        <v>8310</v>
      </c>
      <c r="S343" s="12" t="s">
        <v>8315</v>
      </c>
      <c r="T343" s="20">
        <f t="shared" si="22"/>
        <v>41894.879606481481</v>
      </c>
      <c r="U343" s="20">
        <f t="shared" si="23"/>
        <v>41913.165972222225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s">
        <v>8219</v>
      </c>
      <c r="N344" t="b">
        <v>1</v>
      </c>
      <c r="O344" t="s">
        <v>8269</v>
      </c>
      <c r="P344" s="6">
        <f t="shared" si="20"/>
        <v>100.36639999999998</v>
      </c>
      <c r="Q344" s="8">
        <f t="shared" si="21"/>
        <v>169.85083076923075</v>
      </c>
      <c r="R344" s="11" t="s">
        <v>8310</v>
      </c>
      <c r="S344" s="12" t="s">
        <v>8315</v>
      </c>
      <c r="T344" s="20">
        <f t="shared" si="22"/>
        <v>42459.780844907407</v>
      </c>
      <c r="U344" s="20">
        <f t="shared" si="23"/>
        <v>42489.780844907407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s">
        <v>8219</v>
      </c>
      <c r="N345" t="b">
        <v>1</v>
      </c>
      <c r="O345" t="s">
        <v>8269</v>
      </c>
      <c r="P345" s="6">
        <f t="shared" si="20"/>
        <v>102.02863333333335</v>
      </c>
      <c r="Q345" s="8">
        <f t="shared" si="21"/>
        <v>58.413339694656486</v>
      </c>
      <c r="R345" s="11" t="s">
        <v>8310</v>
      </c>
      <c r="S345" s="12" t="s">
        <v>8315</v>
      </c>
      <c r="T345" s="20">
        <f t="shared" si="22"/>
        <v>41926.73778935185</v>
      </c>
      <c r="U345" s="20">
        <f t="shared" si="23"/>
        <v>41957.125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s">
        <v>8219</v>
      </c>
      <c r="N346" t="b">
        <v>1</v>
      </c>
      <c r="O346" t="s">
        <v>8269</v>
      </c>
      <c r="P346" s="6">
        <f t="shared" si="20"/>
        <v>102.08358208955224</v>
      </c>
      <c r="Q346" s="8">
        <f t="shared" si="21"/>
        <v>119.99298245614035</v>
      </c>
      <c r="R346" s="11" t="s">
        <v>8310</v>
      </c>
      <c r="S346" s="12" t="s">
        <v>8315</v>
      </c>
      <c r="T346" s="20">
        <f t="shared" si="22"/>
        <v>42111.970995370371</v>
      </c>
      <c r="U346" s="20">
        <f t="shared" si="23"/>
        <v>42156.097222222219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s">
        <v>8219</v>
      </c>
      <c r="N347" t="b">
        <v>1</v>
      </c>
      <c r="O347" t="s">
        <v>8269</v>
      </c>
      <c r="P347" s="6">
        <f t="shared" si="20"/>
        <v>123.27586206896552</v>
      </c>
      <c r="Q347" s="8">
        <f t="shared" si="21"/>
        <v>99.860335195530723</v>
      </c>
      <c r="R347" s="11" t="s">
        <v>8310</v>
      </c>
      <c r="S347" s="12" t="s">
        <v>8315</v>
      </c>
      <c r="T347" s="20">
        <f t="shared" si="22"/>
        <v>42114.944328703699</v>
      </c>
      <c r="U347" s="20">
        <f t="shared" si="23"/>
        <v>42144.944328703699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s">
        <v>8219</v>
      </c>
      <c r="N348" t="b">
        <v>1</v>
      </c>
      <c r="O348" t="s">
        <v>8269</v>
      </c>
      <c r="P348" s="6">
        <f t="shared" si="20"/>
        <v>170.28880000000001</v>
      </c>
      <c r="Q348" s="8">
        <f t="shared" si="21"/>
        <v>90.579148936170213</v>
      </c>
      <c r="R348" s="11" t="s">
        <v>8310</v>
      </c>
      <c r="S348" s="12" t="s">
        <v>8315</v>
      </c>
      <c r="T348" s="20">
        <f t="shared" si="22"/>
        <v>42261.500243055561</v>
      </c>
      <c r="U348" s="20">
        <f t="shared" si="23"/>
        <v>42291.500243055561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s">
        <v>8219</v>
      </c>
      <c r="N349" t="b">
        <v>1</v>
      </c>
      <c r="O349" t="s">
        <v>8269</v>
      </c>
      <c r="P349" s="6">
        <f t="shared" si="20"/>
        <v>111.59049999999999</v>
      </c>
      <c r="Q349" s="8">
        <f t="shared" si="21"/>
        <v>117.77361477572559</v>
      </c>
      <c r="R349" s="11" t="s">
        <v>8310</v>
      </c>
      <c r="S349" s="12" t="s">
        <v>8315</v>
      </c>
      <c r="T349" s="20">
        <f t="shared" si="22"/>
        <v>42292.495474537034</v>
      </c>
      <c r="U349" s="20">
        <f t="shared" si="23"/>
        <v>42322.537141203706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s">
        <v>8219</v>
      </c>
      <c r="N350" t="b">
        <v>1</v>
      </c>
      <c r="O350" t="s">
        <v>8269</v>
      </c>
      <c r="P350" s="6">
        <f t="shared" si="20"/>
        <v>103</v>
      </c>
      <c r="Q350" s="8">
        <f t="shared" si="21"/>
        <v>86.554621848739501</v>
      </c>
      <c r="R350" s="11" t="s">
        <v>8310</v>
      </c>
      <c r="S350" s="12" t="s">
        <v>8315</v>
      </c>
      <c r="T350" s="20">
        <f t="shared" si="22"/>
        <v>42207.58699074074</v>
      </c>
      <c r="U350" s="20">
        <f t="shared" si="23"/>
        <v>42237.58699074074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s">
        <v>8219</v>
      </c>
      <c r="N351" t="b">
        <v>1</v>
      </c>
      <c r="O351" t="s">
        <v>8269</v>
      </c>
      <c r="P351" s="6">
        <f t="shared" si="20"/>
        <v>106.63570159857905</v>
      </c>
      <c r="Q351" s="8">
        <f t="shared" si="21"/>
        <v>71.899281437125751</v>
      </c>
      <c r="R351" s="11" t="s">
        <v>8310</v>
      </c>
      <c r="S351" s="12" t="s">
        <v>8315</v>
      </c>
      <c r="T351" s="20">
        <f t="shared" si="22"/>
        <v>42760.498935185184</v>
      </c>
      <c r="U351" s="20">
        <f t="shared" si="23"/>
        <v>42790.498935185184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s">
        <v>8219</v>
      </c>
      <c r="N352" t="b">
        <v>1</v>
      </c>
      <c r="O352" t="s">
        <v>8269</v>
      </c>
      <c r="P352" s="6">
        <f t="shared" si="20"/>
        <v>114.75999999999999</v>
      </c>
      <c r="Q352" s="8">
        <f t="shared" si="21"/>
        <v>129.81900452488688</v>
      </c>
      <c r="R352" s="11" t="s">
        <v>8310</v>
      </c>
      <c r="S352" s="12" t="s">
        <v>8315</v>
      </c>
      <c r="T352" s="20">
        <f t="shared" si="22"/>
        <v>42586.066076388888</v>
      </c>
      <c r="U352" s="20">
        <f t="shared" si="23"/>
        <v>42624.165972222225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s">
        <v>8219</v>
      </c>
      <c r="N353" t="b">
        <v>1</v>
      </c>
      <c r="O353" t="s">
        <v>8269</v>
      </c>
      <c r="P353" s="6">
        <f t="shared" si="20"/>
        <v>127.34117647058822</v>
      </c>
      <c r="Q353" s="8">
        <f t="shared" si="21"/>
        <v>44.912863070539416</v>
      </c>
      <c r="R353" s="11" t="s">
        <v>8310</v>
      </c>
      <c r="S353" s="12" t="s">
        <v>8315</v>
      </c>
      <c r="T353" s="20">
        <f t="shared" si="22"/>
        <v>42427.964745370366</v>
      </c>
      <c r="U353" s="20">
        <f t="shared" si="23"/>
        <v>42467.923078703709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s">
        <v>8219</v>
      </c>
      <c r="N354" t="b">
        <v>1</v>
      </c>
      <c r="O354" t="s">
        <v>8269</v>
      </c>
      <c r="P354" s="6">
        <f t="shared" si="20"/>
        <v>116.56</v>
      </c>
      <c r="Q354" s="8">
        <f t="shared" si="21"/>
        <v>40.755244755244753</v>
      </c>
      <c r="R354" s="11" t="s">
        <v>8310</v>
      </c>
      <c r="S354" s="12" t="s">
        <v>8315</v>
      </c>
      <c r="T354" s="20">
        <f t="shared" si="22"/>
        <v>41890.167453703703</v>
      </c>
      <c r="U354" s="20">
        <f t="shared" si="23"/>
        <v>41920.167453703703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s">
        <v>8219</v>
      </c>
      <c r="N355" t="b">
        <v>1</v>
      </c>
      <c r="O355" t="s">
        <v>8269</v>
      </c>
      <c r="P355" s="6">
        <f t="shared" si="20"/>
        <v>108.61819426615318</v>
      </c>
      <c r="Q355" s="8">
        <f t="shared" si="21"/>
        <v>103.52394779771615</v>
      </c>
      <c r="R355" s="11" t="s">
        <v>8310</v>
      </c>
      <c r="S355" s="12" t="s">
        <v>8315</v>
      </c>
      <c r="T355" s="20">
        <f t="shared" si="22"/>
        <v>42297.791886574079</v>
      </c>
      <c r="U355" s="20">
        <f t="shared" si="23"/>
        <v>42327.833553240736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s">
        <v>8219</v>
      </c>
      <c r="N356" t="b">
        <v>1</v>
      </c>
      <c r="O356" t="s">
        <v>8269</v>
      </c>
      <c r="P356" s="6">
        <f t="shared" si="20"/>
        <v>103.94285714285714</v>
      </c>
      <c r="Q356" s="8">
        <f t="shared" si="21"/>
        <v>125.44827586206897</v>
      </c>
      <c r="R356" s="11" t="s">
        <v>8310</v>
      </c>
      <c r="S356" s="12" t="s">
        <v>8315</v>
      </c>
      <c r="T356" s="20">
        <f t="shared" si="22"/>
        <v>42438.827789351853</v>
      </c>
      <c r="U356" s="20">
        <f t="shared" si="23"/>
        <v>42468.786122685182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s">
        <v>8219</v>
      </c>
      <c r="N357" t="b">
        <v>1</v>
      </c>
      <c r="O357" t="s">
        <v>8269</v>
      </c>
      <c r="P357" s="6">
        <f t="shared" si="20"/>
        <v>116.25714285714285</v>
      </c>
      <c r="Q357" s="8">
        <f t="shared" si="21"/>
        <v>246.60606060606059</v>
      </c>
      <c r="R357" s="11" t="s">
        <v>8310</v>
      </c>
      <c r="S357" s="12" t="s">
        <v>8315</v>
      </c>
      <c r="T357" s="20">
        <f t="shared" si="22"/>
        <v>41943.293912037036</v>
      </c>
      <c r="U357" s="20">
        <f t="shared" si="23"/>
        <v>41974.3355787037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s">
        <v>8219</v>
      </c>
      <c r="N358" t="b">
        <v>1</v>
      </c>
      <c r="O358" t="s">
        <v>8269</v>
      </c>
      <c r="P358" s="6">
        <f t="shared" si="20"/>
        <v>102.69239999999999</v>
      </c>
      <c r="Q358" s="8">
        <f t="shared" si="21"/>
        <v>79.401340206185566</v>
      </c>
      <c r="R358" s="11" t="s">
        <v>8310</v>
      </c>
      <c r="S358" s="12" t="s">
        <v>8315</v>
      </c>
      <c r="T358" s="20">
        <f t="shared" si="22"/>
        <v>42415.803159722222</v>
      </c>
      <c r="U358" s="20">
        <f t="shared" si="23"/>
        <v>42445.761493055557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s">
        <v>8219</v>
      </c>
      <c r="N359" t="b">
        <v>1</v>
      </c>
      <c r="O359" t="s">
        <v>8269</v>
      </c>
      <c r="P359" s="6">
        <f t="shared" si="20"/>
        <v>174</v>
      </c>
      <c r="Q359" s="8">
        <f t="shared" si="21"/>
        <v>86.138613861386133</v>
      </c>
      <c r="R359" s="11" t="s">
        <v>8310</v>
      </c>
      <c r="S359" s="12" t="s">
        <v>8315</v>
      </c>
      <c r="T359" s="20">
        <f t="shared" si="22"/>
        <v>42078.222187499996</v>
      </c>
      <c r="U359" s="20">
        <f t="shared" si="23"/>
        <v>42118.222187499996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s">
        <v>8219</v>
      </c>
      <c r="N360" t="b">
        <v>1</v>
      </c>
      <c r="O360" t="s">
        <v>8269</v>
      </c>
      <c r="P360" s="6">
        <f t="shared" si="20"/>
        <v>103.08800000000001</v>
      </c>
      <c r="Q360" s="8">
        <f t="shared" si="21"/>
        <v>193.04868913857678</v>
      </c>
      <c r="R360" s="11" t="s">
        <v>8310</v>
      </c>
      <c r="S360" s="12" t="s">
        <v>8315</v>
      </c>
      <c r="T360" s="20">
        <f t="shared" si="22"/>
        <v>42507.860196759255</v>
      </c>
      <c r="U360" s="20">
        <f t="shared" si="23"/>
        <v>42536.625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s">
        <v>8219</v>
      </c>
      <c r="N361" t="b">
        <v>1</v>
      </c>
      <c r="O361" t="s">
        <v>8269</v>
      </c>
      <c r="P361" s="6">
        <f t="shared" si="20"/>
        <v>104.85537190082646</v>
      </c>
      <c r="Q361" s="8">
        <f t="shared" si="21"/>
        <v>84.023178807947019</v>
      </c>
      <c r="R361" s="11" t="s">
        <v>8310</v>
      </c>
      <c r="S361" s="12" t="s">
        <v>8315</v>
      </c>
      <c r="T361" s="20">
        <f t="shared" si="22"/>
        <v>41935.070486111108</v>
      </c>
      <c r="U361" s="20">
        <f t="shared" si="23"/>
        <v>41957.216666666667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s">
        <v>8219</v>
      </c>
      <c r="N362" t="b">
        <v>1</v>
      </c>
      <c r="O362" t="s">
        <v>8269</v>
      </c>
      <c r="P362" s="6">
        <f t="shared" si="20"/>
        <v>101.375</v>
      </c>
      <c r="Q362" s="8">
        <f t="shared" si="21"/>
        <v>139.82758620689654</v>
      </c>
      <c r="R362" s="11" t="s">
        <v>8310</v>
      </c>
      <c r="S362" s="12" t="s">
        <v>8315</v>
      </c>
      <c r="T362" s="20">
        <f t="shared" si="22"/>
        <v>42163.897916666669</v>
      </c>
      <c r="U362" s="20">
        <f t="shared" si="23"/>
        <v>42208.132638888885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s">
        <v>8219</v>
      </c>
      <c r="N363" t="b">
        <v>1</v>
      </c>
      <c r="O363" t="s">
        <v>8269</v>
      </c>
      <c r="P363" s="6">
        <f t="shared" si="20"/>
        <v>111.07699999999998</v>
      </c>
      <c r="Q363" s="8">
        <f t="shared" si="21"/>
        <v>109.82189265536722</v>
      </c>
      <c r="R363" s="11" t="s">
        <v>8310</v>
      </c>
      <c r="S363" s="12" t="s">
        <v>8315</v>
      </c>
      <c r="T363" s="20">
        <f t="shared" si="22"/>
        <v>41936.001226851848</v>
      </c>
      <c r="U363" s="20">
        <f t="shared" si="23"/>
        <v>41966.042893518519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s">
        <v>8219</v>
      </c>
      <c r="N364" t="b">
        <v>1</v>
      </c>
      <c r="O364" t="s">
        <v>8269</v>
      </c>
      <c r="P364" s="6">
        <f t="shared" si="20"/>
        <v>124.15933781686496</v>
      </c>
      <c r="Q364" s="8">
        <f t="shared" si="21"/>
        <v>139.53488372093022</v>
      </c>
      <c r="R364" s="11" t="s">
        <v>8310</v>
      </c>
      <c r="S364" s="12" t="s">
        <v>8315</v>
      </c>
      <c r="T364" s="20">
        <f t="shared" si="22"/>
        <v>41837.210543981484</v>
      </c>
      <c r="U364" s="20">
        <f t="shared" si="23"/>
        <v>41859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s">
        <v>8219</v>
      </c>
      <c r="N365" t="b">
        <v>1</v>
      </c>
      <c r="O365" t="s">
        <v>8269</v>
      </c>
      <c r="P365" s="6">
        <f t="shared" si="20"/>
        <v>101.33333333333334</v>
      </c>
      <c r="Q365" s="8">
        <f t="shared" si="21"/>
        <v>347.84615384615387</v>
      </c>
      <c r="R365" s="11" t="s">
        <v>8310</v>
      </c>
      <c r="S365" s="12" t="s">
        <v>8315</v>
      </c>
      <c r="T365" s="20">
        <f t="shared" si="22"/>
        <v>40255.744629629626</v>
      </c>
      <c r="U365" s="20">
        <f t="shared" si="23"/>
        <v>40300.806944444441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s">
        <v>8219</v>
      </c>
      <c r="N366" t="b">
        <v>1</v>
      </c>
      <c r="O366" t="s">
        <v>8269</v>
      </c>
      <c r="P366" s="6">
        <f t="shared" si="20"/>
        <v>110.16142857142856</v>
      </c>
      <c r="Q366" s="8">
        <f t="shared" si="21"/>
        <v>68.24159292035398</v>
      </c>
      <c r="R366" s="11" t="s">
        <v>8310</v>
      </c>
      <c r="S366" s="12" t="s">
        <v>8315</v>
      </c>
      <c r="T366" s="20">
        <f t="shared" si="22"/>
        <v>41780.859629629631</v>
      </c>
      <c r="U366" s="20">
        <f t="shared" si="23"/>
        <v>41811.165972222225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s">
        <v>8219</v>
      </c>
      <c r="N367" t="b">
        <v>1</v>
      </c>
      <c r="O367" t="s">
        <v>8269</v>
      </c>
      <c r="P367" s="6">
        <f t="shared" si="20"/>
        <v>103.97333333333334</v>
      </c>
      <c r="Q367" s="8">
        <f t="shared" si="21"/>
        <v>239.93846153846152</v>
      </c>
      <c r="R367" s="11" t="s">
        <v>8310</v>
      </c>
      <c r="S367" s="12" t="s">
        <v>8315</v>
      </c>
      <c r="T367" s="20">
        <f t="shared" si="22"/>
        <v>41668.606469907405</v>
      </c>
      <c r="U367" s="20">
        <f t="shared" si="23"/>
        <v>41698.606469907405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s">
        <v>8219</v>
      </c>
      <c r="N368" t="b">
        <v>1</v>
      </c>
      <c r="O368" t="s">
        <v>8269</v>
      </c>
      <c r="P368" s="6">
        <f t="shared" si="20"/>
        <v>101.31578947368421</v>
      </c>
      <c r="Q368" s="8">
        <f t="shared" si="21"/>
        <v>287.31343283582089</v>
      </c>
      <c r="R368" s="11" t="s">
        <v>8310</v>
      </c>
      <c r="S368" s="12" t="s">
        <v>8315</v>
      </c>
      <c r="T368" s="20">
        <f t="shared" si="22"/>
        <v>41019.793032407404</v>
      </c>
      <c r="U368" s="20">
        <f t="shared" si="23"/>
        <v>41049.793032407404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s">
        <v>8219</v>
      </c>
      <c r="N369" t="b">
        <v>1</v>
      </c>
      <c r="O369" t="s">
        <v>8269</v>
      </c>
      <c r="P369" s="6">
        <f t="shared" si="20"/>
        <v>103.3501</v>
      </c>
      <c r="Q369" s="8">
        <f t="shared" si="21"/>
        <v>86.84882352941176</v>
      </c>
      <c r="R369" s="11" t="s">
        <v>8310</v>
      </c>
      <c r="S369" s="12" t="s">
        <v>8315</v>
      </c>
      <c r="T369" s="20">
        <f t="shared" si="22"/>
        <v>41355.577291666668</v>
      </c>
      <c r="U369" s="20">
        <f t="shared" si="23"/>
        <v>41395.207638888889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s">
        <v>8219</v>
      </c>
      <c r="N370" t="b">
        <v>1</v>
      </c>
      <c r="O370" t="s">
        <v>8269</v>
      </c>
      <c r="P370" s="6">
        <f t="shared" si="20"/>
        <v>104.11200000000001</v>
      </c>
      <c r="Q370" s="8">
        <f t="shared" si="21"/>
        <v>81.84905660377359</v>
      </c>
      <c r="R370" s="11" t="s">
        <v>8310</v>
      </c>
      <c r="S370" s="12" t="s">
        <v>8315</v>
      </c>
      <c r="T370" s="20">
        <f t="shared" si="22"/>
        <v>42043.605578703704</v>
      </c>
      <c r="U370" s="20">
        <f t="shared" si="23"/>
        <v>42078.563912037032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s">
        <v>8219</v>
      </c>
      <c r="N371" t="b">
        <v>1</v>
      </c>
      <c r="O371" t="s">
        <v>8269</v>
      </c>
      <c r="P371" s="6">
        <f t="shared" si="20"/>
        <v>110.15569230769231</v>
      </c>
      <c r="Q371" s="8">
        <f t="shared" si="21"/>
        <v>42.874970059880241</v>
      </c>
      <c r="R371" s="11" t="s">
        <v>8310</v>
      </c>
      <c r="S371" s="12" t="s">
        <v>8315</v>
      </c>
      <c r="T371" s="20">
        <f t="shared" si="22"/>
        <v>40893.551724537036</v>
      </c>
      <c r="U371" s="20">
        <f t="shared" si="23"/>
        <v>40923.551724537036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s">
        <v>8219</v>
      </c>
      <c r="N372" t="b">
        <v>1</v>
      </c>
      <c r="O372" t="s">
        <v>8269</v>
      </c>
      <c r="P372" s="6">
        <f t="shared" si="20"/>
        <v>122.02</v>
      </c>
      <c r="Q372" s="8">
        <f t="shared" si="21"/>
        <v>709.41860465116281</v>
      </c>
      <c r="R372" s="11" t="s">
        <v>8310</v>
      </c>
      <c r="S372" s="12" t="s">
        <v>8315</v>
      </c>
      <c r="T372" s="20">
        <f t="shared" si="22"/>
        <v>42711.795138888891</v>
      </c>
      <c r="U372" s="20">
        <f t="shared" si="23"/>
        <v>42741.795138888891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s">
        <v>8219</v>
      </c>
      <c r="N373" t="b">
        <v>1</v>
      </c>
      <c r="O373" t="s">
        <v>8269</v>
      </c>
      <c r="P373" s="6">
        <f t="shared" si="20"/>
        <v>114.16866666666667</v>
      </c>
      <c r="Q373" s="8">
        <f t="shared" si="21"/>
        <v>161.25517890772127</v>
      </c>
      <c r="R373" s="11" t="s">
        <v>8310</v>
      </c>
      <c r="S373" s="12" t="s">
        <v>8315</v>
      </c>
      <c r="T373" s="20">
        <f t="shared" si="22"/>
        <v>41261.767812500002</v>
      </c>
      <c r="U373" s="20">
        <f t="shared" si="23"/>
        <v>41306.767812500002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s">
        <v>8219</v>
      </c>
      <c r="N374" t="b">
        <v>1</v>
      </c>
      <c r="O374" t="s">
        <v>8269</v>
      </c>
      <c r="P374" s="6">
        <f t="shared" si="20"/>
        <v>125.33333333333334</v>
      </c>
      <c r="Q374" s="8">
        <f t="shared" si="21"/>
        <v>41.777777777777779</v>
      </c>
      <c r="R374" s="11" t="s">
        <v>8310</v>
      </c>
      <c r="S374" s="12" t="s">
        <v>8315</v>
      </c>
      <c r="T374" s="20">
        <f t="shared" si="22"/>
        <v>42425.576898148152</v>
      </c>
      <c r="U374" s="20">
        <f t="shared" si="23"/>
        <v>42465.666666666672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s">
        <v>8219</v>
      </c>
      <c r="N375" t="b">
        <v>1</v>
      </c>
      <c r="O375" t="s">
        <v>8269</v>
      </c>
      <c r="P375" s="6">
        <f t="shared" si="20"/>
        <v>106.66666666666667</v>
      </c>
      <c r="Q375" s="8">
        <f t="shared" si="21"/>
        <v>89.887640449438209</v>
      </c>
      <c r="R375" s="11" t="s">
        <v>8310</v>
      </c>
      <c r="S375" s="12" t="s">
        <v>8315</v>
      </c>
      <c r="T375" s="20">
        <f t="shared" si="22"/>
        <v>41078.91201388889</v>
      </c>
      <c r="U375" s="20">
        <f t="shared" si="23"/>
        <v>41108.91201388889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s">
        <v>8219</v>
      </c>
      <c r="N376" t="b">
        <v>1</v>
      </c>
      <c r="O376" t="s">
        <v>8269</v>
      </c>
      <c r="P376" s="6">
        <f t="shared" si="20"/>
        <v>130.65</v>
      </c>
      <c r="Q376" s="8">
        <f t="shared" si="21"/>
        <v>45.051724137931032</v>
      </c>
      <c r="R376" s="11" t="s">
        <v>8310</v>
      </c>
      <c r="S376" s="12" t="s">
        <v>8315</v>
      </c>
      <c r="T376" s="20">
        <f t="shared" si="22"/>
        <v>40757.889247685183</v>
      </c>
      <c r="U376" s="20">
        <f t="shared" si="23"/>
        <v>40802.889247685183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s">
        <v>8219</v>
      </c>
      <c r="N377" t="b">
        <v>1</v>
      </c>
      <c r="O377" t="s">
        <v>8269</v>
      </c>
      <c r="P377" s="6">
        <f t="shared" si="20"/>
        <v>120</v>
      </c>
      <c r="Q377" s="8">
        <f t="shared" si="21"/>
        <v>42.857142857142854</v>
      </c>
      <c r="R377" s="11" t="s">
        <v>8310</v>
      </c>
      <c r="S377" s="12" t="s">
        <v>8315</v>
      </c>
      <c r="T377" s="20">
        <f t="shared" si="22"/>
        <v>41657.985081018516</v>
      </c>
      <c r="U377" s="20">
        <f t="shared" si="23"/>
        <v>41699.720833333333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s">
        <v>8219</v>
      </c>
      <c r="N378" t="b">
        <v>1</v>
      </c>
      <c r="O378" t="s">
        <v>8269</v>
      </c>
      <c r="P378" s="6">
        <f t="shared" si="20"/>
        <v>105.9591836734694</v>
      </c>
      <c r="Q378" s="8">
        <f t="shared" si="21"/>
        <v>54.083333333333336</v>
      </c>
      <c r="R378" s="11" t="s">
        <v>8310</v>
      </c>
      <c r="S378" s="12" t="s">
        <v>8315</v>
      </c>
      <c r="T378" s="20">
        <f t="shared" si="22"/>
        <v>42576.452731481477</v>
      </c>
      <c r="U378" s="20">
        <f t="shared" si="23"/>
        <v>42607.452731481477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s">
        <v>8219</v>
      </c>
      <c r="N379" t="b">
        <v>1</v>
      </c>
      <c r="O379" t="s">
        <v>8269</v>
      </c>
      <c r="P379" s="6">
        <f t="shared" si="20"/>
        <v>114.39999999999999</v>
      </c>
      <c r="Q379" s="8">
        <f t="shared" si="21"/>
        <v>103.21804511278195</v>
      </c>
      <c r="R379" s="11" t="s">
        <v>8310</v>
      </c>
      <c r="S379" s="12" t="s">
        <v>8315</v>
      </c>
      <c r="T379" s="20">
        <f t="shared" si="22"/>
        <v>42292.250787037032</v>
      </c>
      <c r="U379" s="20">
        <f t="shared" si="23"/>
        <v>42322.292361111111</v>
      </c>
    </row>
    <row r="380" spans="1:21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s">
        <v>8219</v>
      </c>
      <c r="N380" t="b">
        <v>1</v>
      </c>
      <c r="O380" t="s">
        <v>8269</v>
      </c>
      <c r="P380" s="6">
        <f t="shared" si="20"/>
        <v>111.76666666666665</v>
      </c>
      <c r="Q380" s="8">
        <f t="shared" si="21"/>
        <v>40.397590361445786</v>
      </c>
      <c r="R380" s="11" t="s">
        <v>8310</v>
      </c>
      <c r="S380" s="12" t="s">
        <v>8315</v>
      </c>
      <c r="T380" s="20">
        <f t="shared" si="22"/>
        <v>42370.571851851855</v>
      </c>
      <c r="U380" s="20">
        <f t="shared" si="23"/>
        <v>42394.994444444441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s">
        <v>8219</v>
      </c>
      <c r="N381" t="b">
        <v>1</v>
      </c>
      <c r="O381" t="s">
        <v>8269</v>
      </c>
      <c r="P381" s="6">
        <f t="shared" si="20"/>
        <v>116.08000000000001</v>
      </c>
      <c r="Q381" s="8">
        <f t="shared" si="21"/>
        <v>116.85906040268456</v>
      </c>
      <c r="R381" s="11" t="s">
        <v>8310</v>
      </c>
      <c r="S381" s="12" t="s">
        <v>8315</v>
      </c>
      <c r="T381" s="20">
        <f t="shared" si="22"/>
        <v>40987.688333333332</v>
      </c>
      <c r="U381" s="20">
        <f t="shared" si="23"/>
        <v>41032.688333333332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s">
        <v>8219</v>
      </c>
      <c r="N382" t="b">
        <v>1</v>
      </c>
      <c r="O382" t="s">
        <v>8269</v>
      </c>
      <c r="P382" s="6">
        <f t="shared" si="20"/>
        <v>141.5</v>
      </c>
      <c r="Q382" s="8">
        <f t="shared" si="21"/>
        <v>115.51020408163265</v>
      </c>
      <c r="R382" s="11" t="s">
        <v>8310</v>
      </c>
      <c r="S382" s="12" t="s">
        <v>8315</v>
      </c>
      <c r="T382" s="20">
        <f t="shared" si="22"/>
        <v>42367.719814814816</v>
      </c>
      <c r="U382" s="20">
        <f t="shared" si="23"/>
        <v>42392.719814814816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s">
        <v>8219</v>
      </c>
      <c r="N383" t="b">
        <v>1</v>
      </c>
      <c r="O383" t="s">
        <v>8269</v>
      </c>
      <c r="P383" s="6">
        <f t="shared" si="20"/>
        <v>104.72999999999999</v>
      </c>
      <c r="Q383" s="8">
        <f t="shared" si="21"/>
        <v>104.31274900398407</v>
      </c>
      <c r="R383" s="11" t="s">
        <v>8310</v>
      </c>
      <c r="S383" s="12" t="s">
        <v>8315</v>
      </c>
      <c r="T383" s="20">
        <f t="shared" si="22"/>
        <v>41085.698113425926</v>
      </c>
      <c r="U383" s="20">
        <f t="shared" si="23"/>
        <v>41120.208333333336</v>
      </c>
    </row>
    <row r="384" spans="1:21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s">
        <v>8219</v>
      </c>
      <c r="N384" t="b">
        <v>1</v>
      </c>
      <c r="O384" t="s">
        <v>8269</v>
      </c>
      <c r="P384" s="6">
        <f t="shared" si="20"/>
        <v>255.83333333333331</v>
      </c>
      <c r="Q384" s="8">
        <f t="shared" si="21"/>
        <v>69.772727272727266</v>
      </c>
      <c r="R384" s="11" t="s">
        <v>8310</v>
      </c>
      <c r="S384" s="12" t="s">
        <v>8315</v>
      </c>
      <c r="T384" s="20">
        <f t="shared" si="22"/>
        <v>41144.709490740745</v>
      </c>
      <c r="U384" s="20">
        <f t="shared" si="23"/>
        <v>41158.709490740745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s">
        <v>8219</v>
      </c>
      <c r="N385" t="b">
        <v>1</v>
      </c>
      <c r="O385" t="s">
        <v>8269</v>
      </c>
      <c r="P385" s="6">
        <f t="shared" si="20"/>
        <v>206.70670670670671</v>
      </c>
      <c r="Q385" s="8">
        <f t="shared" si="21"/>
        <v>43.020833333333336</v>
      </c>
      <c r="R385" s="11" t="s">
        <v>8310</v>
      </c>
      <c r="S385" s="12" t="s">
        <v>8315</v>
      </c>
      <c r="T385" s="20">
        <f t="shared" si="22"/>
        <v>41755.117581018516</v>
      </c>
      <c r="U385" s="20">
        <f t="shared" si="23"/>
        <v>41778.117581018516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s">
        <v>8219</v>
      </c>
      <c r="N386" t="b">
        <v>1</v>
      </c>
      <c r="O386" t="s">
        <v>8269</v>
      </c>
      <c r="P386" s="6">
        <f t="shared" si="20"/>
        <v>112.105</v>
      </c>
      <c r="Q386" s="8">
        <f t="shared" si="21"/>
        <v>58.540469973890339</v>
      </c>
      <c r="R386" s="11" t="s">
        <v>8310</v>
      </c>
      <c r="S386" s="12" t="s">
        <v>8315</v>
      </c>
      <c r="T386" s="20">
        <f t="shared" si="22"/>
        <v>41980.781793981485</v>
      </c>
      <c r="U386" s="20">
        <f t="shared" si="23"/>
        <v>42010.781793981485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s">
        <v>8219</v>
      </c>
      <c r="N387" t="b">
        <v>1</v>
      </c>
      <c r="O387" t="s">
        <v>8269</v>
      </c>
      <c r="P387" s="6">
        <f t="shared" ref="P387:P450" si="24">E387/D387*100</f>
        <v>105.982</v>
      </c>
      <c r="Q387" s="8">
        <f t="shared" ref="Q387:Q450" si="25">IFERROR(E387/L387,0)</f>
        <v>111.79535864978902</v>
      </c>
      <c r="R387" s="11" t="s">
        <v>8310</v>
      </c>
      <c r="S387" s="12" t="s">
        <v>8315</v>
      </c>
      <c r="T387" s="20">
        <f t="shared" ref="T387:T450" si="26">(((J387/60)/60)/24)+DATE(1970,1,1)</f>
        <v>41934.584502314814</v>
      </c>
      <c r="U387" s="20">
        <f t="shared" ref="U387:U450" si="27">(((I387/60)/60)/24)+DATE(1970,1,1)</f>
        <v>41964.626168981486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s">
        <v>8219</v>
      </c>
      <c r="N388" t="b">
        <v>1</v>
      </c>
      <c r="O388" t="s">
        <v>8269</v>
      </c>
      <c r="P388" s="6">
        <f t="shared" si="24"/>
        <v>100.16666666666667</v>
      </c>
      <c r="Q388" s="8">
        <f t="shared" si="25"/>
        <v>46.230769230769234</v>
      </c>
      <c r="R388" s="11" t="s">
        <v>8310</v>
      </c>
      <c r="S388" s="12" t="s">
        <v>8315</v>
      </c>
      <c r="T388" s="20">
        <f t="shared" si="26"/>
        <v>42211.951284722221</v>
      </c>
      <c r="U388" s="20">
        <f t="shared" si="27"/>
        <v>42226.951284722221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s">
        <v>8219</v>
      </c>
      <c r="N389" t="b">
        <v>1</v>
      </c>
      <c r="O389" t="s">
        <v>8269</v>
      </c>
      <c r="P389" s="6">
        <f t="shared" si="24"/>
        <v>213.98947368421051</v>
      </c>
      <c r="Q389" s="8">
        <f t="shared" si="25"/>
        <v>144.69039145907473</v>
      </c>
      <c r="R389" s="11" t="s">
        <v>8310</v>
      </c>
      <c r="S389" s="12" t="s">
        <v>8315</v>
      </c>
      <c r="T389" s="20">
        <f t="shared" si="26"/>
        <v>42200.67659722222</v>
      </c>
      <c r="U389" s="20">
        <f t="shared" si="27"/>
        <v>42231.25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s">
        <v>8219</v>
      </c>
      <c r="N390" t="b">
        <v>1</v>
      </c>
      <c r="O390" t="s">
        <v>8269</v>
      </c>
      <c r="P390" s="6">
        <f t="shared" si="24"/>
        <v>126.16000000000001</v>
      </c>
      <c r="Q390" s="8">
        <f t="shared" si="25"/>
        <v>88.845070422535215</v>
      </c>
      <c r="R390" s="11" t="s">
        <v>8310</v>
      </c>
      <c r="S390" s="12" t="s">
        <v>8315</v>
      </c>
      <c r="T390" s="20">
        <f t="shared" si="26"/>
        <v>42549.076157407413</v>
      </c>
      <c r="U390" s="20">
        <f t="shared" si="27"/>
        <v>42579.076157407413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s">
        <v>8219</v>
      </c>
      <c r="N391" t="b">
        <v>1</v>
      </c>
      <c r="O391" t="s">
        <v>8269</v>
      </c>
      <c r="P391" s="6">
        <f t="shared" si="24"/>
        <v>181.53547058823528</v>
      </c>
      <c r="Q391" s="8">
        <f t="shared" si="25"/>
        <v>81.75107284768211</v>
      </c>
      <c r="R391" s="11" t="s">
        <v>8310</v>
      </c>
      <c r="S391" s="12" t="s">
        <v>8315</v>
      </c>
      <c r="T391" s="20">
        <f t="shared" si="26"/>
        <v>41674.063078703701</v>
      </c>
      <c r="U391" s="20">
        <f t="shared" si="27"/>
        <v>41705.957638888889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s">
        <v>8219</v>
      </c>
      <c r="N392" t="b">
        <v>1</v>
      </c>
      <c r="O392" t="s">
        <v>8269</v>
      </c>
      <c r="P392" s="6">
        <f t="shared" si="24"/>
        <v>100</v>
      </c>
      <c r="Q392" s="8">
        <f t="shared" si="25"/>
        <v>71.428571428571431</v>
      </c>
      <c r="R392" s="11" t="s">
        <v>8310</v>
      </c>
      <c r="S392" s="12" t="s">
        <v>8315</v>
      </c>
      <c r="T392" s="20">
        <f t="shared" si="26"/>
        <v>42112.036712962959</v>
      </c>
      <c r="U392" s="20">
        <f t="shared" si="27"/>
        <v>42132.036712962959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s">
        <v>8219</v>
      </c>
      <c r="N393" t="b">
        <v>1</v>
      </c>
      <c r="O393" t="s">
        <v>8269</v>
      </c>
      <c r="P393" s="6">
        <f t="shared" si="24"/>
        <v>100.61</v>
      </c>
      <c r="Q393" s="8">
        <f t="shared" si="25"/>
        <v>104.25906735751295</v>
      </c>
      <c r="R393" s="11" t="s">
        <v>8310</v>
      </c>
      <c r="S393" s="12" t="s">
        <v>8315</v>
      </c>
      <c r="T393" s="20">
        <f t="shared" si="26"/>
        <v>40865.042256944449</v>
      </c>
      <c r="U393" s="20">
        <f t="shared" si="27"/>
        <v>40895.040972222225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s">
        <v>8219</v>
      </c>
      <c r="N394" t="b">
        <v>1</v>
      </c>
      <c r="O394" t="s">
        <v>8269</v>
      </c>
      <c r="P394" s="6">
        <f t="shared" si="24"/>
        <v>100.9027027027027</v>
      </c>
      <c r="Q394" s="8">
        <f t="shared" si="25"/>
        <v>90.616504854368927</v>
      </c>
      <c r="R394" s="11" t="s">
        <v>8310</v>
      </c>
      <c r="S394" s="12" t="s">
        <v>8315</v>
      </c>
      <c r="T394" s="20">
        <f t="shared" si="26"/>
        <v>40763.717256944445</v>
      </c>
      <c r="U394" s="20">
        <f t="shared" si="27"/>
        <v>40794.125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s">
        <v>8219</v>
      </c>
      <c r="N395" t="b">
        <v>1</v>
      </c>
      <c r="O395" t="s">
        <v>8269</v>
      </c>
      <c r="P395" s="6">
        <f t="shared" si="24"/>
        <v>110.446</v>
      </c>
      <c r="Q395" s="8">
        <f t="shared" si="25"/>
        <v>157.33048433048432</v>
      </c>
      <c r="R395" s="11" t="s">
        <v>8310</v>
      </c>
      <c r="S395" s="12" t="s">
        <v>8315</v>
      </c>
      <c r="T395" s="20">
        <f t="shared" si="26"/>
        <v>41526.708935185183</v>
      </c>
      <c r="U395" s="20">
        <f t="shared" si="27"/>
        <v>41557.708935185183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s">
        <v>8219</v>
      </c>
      <c r="N396" t="b">
        <v>1</v>
      </c>
      <c r="O396" t="s">
        <v>8269</v>
      </c>
      <c r="P396" s="6">
        <f t="shared" si="24"/>
        <v>111.8936170212766</v>
      </c>
      <c r="Q396" s="8">
        <f t="shared" si="25"/>
        <v>105.18</v>
      </c>
      <c r="R396" s="11" t="s">
        <v>8310</v>
      </c>
      <c r="S396" s="12" t="s">
        <v>8315</v>
      </c>
      <c r="T396" s="20">
        <f t="shared" si="26"/>
        <v>42417.818078703705</v>
      </c>
      <c r="U396" s="20">
        <f t="shared" si="27"/>
        <v>42477.776412037041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s">
        <v>8219</v>
      </c>
      <c r="N397" t="b">
        <v>1</v>
      </c>
      <c r="O397" t="s">
        <v>8269</v>
      </c>
      <c r="P397" s="6">
        <f t="shared" si="24"/>
        <v>108.04450000000001</v>
      </c>
      <c r="Q397" s="8">
        <f t="shared" si="25"/>
        <v>58.719836956521746</v>
      </c>
      <c r="R397" s="11" t="s">
        <v>8310</v>
      </c>
      <c r="S397" s="12" t="s">
        <v>8315</v>
      </c>
      <c r="T397" s="20">
        <f t="shared" si="26"/>
        <v>40990.909259259257</v>
      </c>
      <c r="U397" s="20">
        <f t="shared" si="27"/>
        <v>41026.897222222222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s">
        <v>8219</v>
      </c>
      <c r="N398" t="b">
        <v>1</v>
      </c>
      <c r="O398" t="s">
        <v>8269</v>
      </c>
      <c r="P398" s="6">
        <f t="shared" si="24"/>
        <v>106.66666666666667</v>
      </c>
      <c r="Q398" s="8">
        <f t="shared" si="25"/>
        <v>81.632653061224488</v>
      </c>
      <c r="R398" s="11" t="s">
        <v>8310</v>
      </c>
      <c r="S398" s="12" t="s">
        <v>8315</v>
      </c>
      <c r="T398" s="20">
        <f t="shared" si="26"/>
        <v>41082.564884259256</v>
      </c>
      <c r="U398" s="20">
        <f t="shared" si="27"/>
        <v>41097.564884259256</v>
      </c>
    </row>
    <row r="399" spans="1:21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s">
        <v>8219</v>
      </c>
      <c r="N399" t="b">
        <v>1</v>
      </c>
      <c r="O399" t="s">
        <v>8269</v>
      </c>
      <c r="P399" s="6">
        <f t="shared" si="24"/>
        <v>103.90027322404372</v>
      </c>
      <c r="Q399" s="8">
        <f t="shared" si="25"/>
        <v>56.460043668122275</v>
      </c>
      <c r="R399" s="11" t="s">
        <v>8310</v>
      </c>
      <c r="S399" s="12" t="s">
        <v>8315</v>
      </c>
      <c r="T399" s="20">
        <f t="shared" si="26"/>
        <v>40379.776435185187</v>
      </c>
      <c r="U399" s="20">
        <f t="shared" si="27"/>
        <v>40422.155555555553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s">
        <v>8219</v>
      </c>
      <c r="N400" t="b">
        <v>1</v>
      </c>
      <c r="O400" t="s">
        <v>8269</v>
      </c>
      <c r="P400" s="6">
        <f t="shared" si="24"/>
        <v>125.16000000000001</v>
      </c>
      <c r="Q400" s="8">
        <f t="shared" si="25"/>
        <v>140.1044776119403</v>
      </c>
      <c r="R400" s="11" t="s">
        <v>8310</v>
      </c>
      <c r="S400" s="12" t="s">
        <v>8315</v>
      </c>
      <c r="T400" s="20">
        <f t="shared" si="26"/>
        <v>42078.793124999997</v>
      </c>
      <c r="U400" s="20">
        <f t="shared" si="27"/>
        <v>42123.793124999997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s">
        <v>8219</v>
      </c>
      <c r="N401" t="b">
        <v>1</v>
      </c>
      <c r="O401" t="s">
        <v>8269</v>
      </c>
      <c r="P401" s="6">
        <f t="shared" si="24"/>
        <v>106.80499999999999</v>
      </c>
      <c r="Q401" s="8">
        <f t="shared" si="25"/>
        <v>224.85263157894738</v>
      </c>
      <c r="R401" s="11" t="s">
        <v>8310</v>
      </c>
      <c r="S401" s="12" t="s">
        <v>8315</v>
      </c>
      <c r="T401" s="20">
        <f t="shared" si="26"/>
        <v>42687.875775462962</v>
      </c>
      <c r="U401" s="20">
        <f t="shared" si="27"/>
        <v>42718.5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s">
        <v>8219</v>
      </c>
      <c r="N402" t="b">
        <v>1</v>
      </c>
      <c r="O402" t="s">
        <v>8269</v>
      </c>
      <c r="P402" s="6">
        <f t="shared" si="24"/>
        <v>112.30249999999999</v>
      </c>
      <c r="Q402" s="8">
        <f t="shared" si="25"/>
        <v>181.13306451612902</v>
      </c>
      <c r="R402" s="11" t="s">
        <v>8310</v>
      </c>
      <c r="S402" s="12" t="s">
        <v>8315</v>
      </c>
      <c r="T402" s="20">
        <f t="shared" si="26"/>
        <v>41745.635960648149</v>
      </c>
      <c r="U402" s="20">
        <f t="shared" si="27"/>
        <v>41776.145833333336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s">
        <v>8219</v>
      </c>
      <c r="N403" t="b">
        <v>1</v>
      </c>
      <c r="O403" t="s">
        <v>8269</v>
      </c>
      <c r="P403" s="6">
        <f t="shared" si="24"/>
        <v>103.812</v>
      </c>
      <c r="Q403" s="8">
        <f t="shared" si="25"/>
        <v>711.04109589041093</v>
      </c>
      <c r="R403" s="11" t="s">
        <v>8310</v>
      </c>
      <c r="S403" s="12" t="s">
        <v>8315</v>
      </c>
      <c r="T403" s="20">
        <f t="shared" si="26"/>
        <v>40732.842245370368</v>
      </c>
      <c r="U403" s="20">
        <f t="shared" si="27"/>
        <v>40762.842245370368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s">
        <v>8219</v>
      </c>
      <c r="N404" t="b">
        <v>1</v>
      </c>
      <c r="O404" t="s">
        <v>8269</v>
      </c>
      <c r="P404" s="6">
        <f t="shared" si="24"/>
        <v>141.65</v>
      </c>
      <c r="Q404" s="8">
        <f t="shared" si="25"/>
        <v>65.883720930232556</v>
      </c>
      <c r="R404" s="11" t="s">
        <v>8310</v>
      </c>
      <c r="S404" s="12" t="s">
        <v>8315</v>
      </c>
      <c r="T404" s="20">
        <f t="shared" si="26"/>
        <v>42292.539548611108</v>
      </c>
      <c r="U404" s="20">
        <f t="shared" si="27"/>
        <v>42313.58121527778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s">
        <v>8219</v>
      </c>
      <c r="N405" t="b">
        <v>1</v>
      </c>
      <c r="O405" t="s">
        <v>8269</v>
      </c>
      <c r="P405" s="6">
        <f t="shared" si="24"/>
        <v>105.25999999999999</v>
      </c>
      <c r="Q405" s="8">
        <f t="shared" si="25"/>
        <v>75.185714285714283</v>
      </c>
      <c r="R405" s="11" t="s">
        <v>8310</v>
      </c>
      <c r="S405" s="12" t="s">
        <v>8315</v>
      </c>
      <c r="T405" s="20">
        <f t="shared" si="26"/>
        <v>40718.310659722221</v>
      </c>
      <c r="U405" s="20">
        <f t="shared" si="27"/>
        <v>40765.297222222223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s">
        <v>8219</v>
      </c>
      <c r="N406" t="b">
        <v>1</v>
      </c>
      <c r="O406" t="s">
        <v>8269</v>
      </c>
      <c r="P406" s="6">
        <f t="shared" si="24"/>
        <v>103.09142857142857</v>
      </c>
      <c r="Q406" s="8">
        <f t="shared" si="25"/>
        <v>133.14391143911439</v>
      </c>
      <c r="R406" s="11" t="s">
        <v>8310</v>
      </c>
      <c r="S406" s="12" t="s">
        <v>8315</v>
      </c>
      <c r="T406" s="20">
        <f t="shared" si="26"/>
        <v>41646.628032407411</v>
      </c>
      <c r="U406" s="20">
        <f t="shared" si="27"/>
        <v>41675.961111111108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s">
        <v>8219</v>
      </c>
      <c r="N407" t="b">
        <v>1</v>
      </c>
      <c r="O407" t="s">
        <v>8269</v>
      </c>
      <c r="P407" s="6">
        <f t="shared" si="24"/>
        <v>107.65957446808511</v>
      </c>
      <c r="Q407" s="8">
        <f t="shared" si="25"/>
        <v>55.2</v>
      </c>
      <c r="R407" s="11" t="s">
        <v>8310</v>
      </c>
      <c r="S407" s="12" t="s">
        <v>8315</v>
      </c>
      <c r="T407" s="20">
        <f t="shared" si="26"/>
        <v>41674.08494212963</v>
      </c>
      <c r="U407" s="20">
        <f t="shared" si="27"/>
        <v>41704.08494212963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s">
        <v>8219</v>
      </c>
      <c r="N408" t="b">
        <v>1</v>
      </c>
      <c r="O408" t="s">
        <v>8269</v>
      </c>
      <c r="P408" s="6">
        <f t="shared" si="24"/>
        <v>107.70464285714286</v>
      </c>
      <c r="Q408" s="8">
        <f t="shared" si="25"/>
        <v>86.163714285714292</v>
      </c>
      <c r="R408" s="11" t="s">
        <v>8310</v>
      </c>
      <c r="S408" s="12" t="s">
        <v>8315</v>
      </c>
      <c r="T408" s="20">
        <f t="shared" si="26"/>
        <v>40638.162465277775</v>
      </c>
      <c r="U408" s="20">
        <f t="shared" si="27"/>
        <v>40672.249305555553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s">
        <v>8219</v>
      </c>
      <c r="N409" t="b">
        <v>1</v>
      </c>
      <c r="O409" t="s">
        <v>8269</v>
      </c>
      <c r="P409" s="6">
        <f t="shared" si="24"/>
        <v>101.55000000000001</v>
      </c>
      <c r="Q409" s="8">
        <f t="shared" si="25"/>
        <v>92.318181818181813</v>
      </c>
      <c r="R409" s="11" t="s">
        <v>8310</v>
      </c>
      <c r="S409" s="12" t="s">
        <v>8315</v>
      </c>
      <c r="T409" s="20">
        <f t="shared" si="26"/>
        <v>40806.870949074073</v>
      </c>
      <c r="U409" s="20">
        <f t="shared" si="27"/>
        <v>40866.912615740745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s">
        <v>8219</v>
      </c>
      <c r="N410" t="b">
        <v>1</v>
      </c>
      <c r="O410" t="s">
        <v>8269</v>
      </c>
      <c r="P410" s="6">
        <f t="shared" si="24"/>
        <v>101.43766666666667</v>
      </c>
      <c r="Q410" s="8">
        <f t="shared" si="25"/>
        <v>160.16473684210527</v>
      </c>
      <c r="R410" s="11" t="s">
        <v>8310</v>
      </c>
      <c r="S410" s="12" t="s">
        <v>8315</v>
      </c>
      <c r="T410" s="20">
        <f t="shared" si="26"/>
        <v>41543.735995370371</v>
      </c>
      <c r="U410" s="20">
        <f t="shared" si="27"/>
        <v>41583.777662037035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s">
        <v>8219</v>
      </c>
      <c r="N411" t="b">
        <v>1</v>
      </c>
      <c r="O411" t="s">
        <v>8269</v>
      </c>
      <c r="P411" s="6">
        <f t="shared" si="24"/>
        <v>136.80000000000001</v>
      </c>
      <c r="Q411" s="8">
        <f t="shared" si="25"/>
        <v>45.6</v>
      </c>
      <c r="R411" s="11" t="s">
        <v>8310</v>
      </c>
      <c r="S411" s="12" t="s">
        <v>8315</v>
      </c>
      <c r="T411" s="20">
        <f t="shared" si="26"/>
        <v>42543.862777777773</v>
      </c>
      <c r="U411" s="20">
        <f t="shared" si="27"/>
        <v>42573.862777777773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s">
        <v>8219</v>
      </c>
      <c r="N412" t="b">
        <v>1</v>
      </c>
      <c r="O412" t="s">
        <v>8269</v>
      </c>
      <c r="P412" s="6">
        <f t="shared" si="24"/>
        <v>128.29999999999998</v>
      </c>
      <c r="Q412" s="8">
        <f t="shared" si="25"/>
        <v>183.28571428571428</v>
      </c>
      <c r="R412" s="11" t="s">
        <v>8310</v>
      </c>
      <c r="S412" s="12" t="s">
        <v>8315</v>
      </c>
      <c r="T412" s="20">
        <f t="shared" si="26"/>
        <v>42113.981446759266</v>
      </c>
      <c r="U412" s="20">
        <f t="shared" si="27"/>
        <v>42173.981446759266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s">
        <v>8219</v>
      </c>
      <c r="N413" t="b">
        <v>1</v>
      </c>
      <c r="O413" t="s">
        <v>8269</v>
      </c>
      <c r="P413" s="6">
        <f t="shared" si="24"/>
        <v>101.05</v>
      </c>
      <c r="Q413" s="8">
        <f t="shared" si="25"/>
        <v>125.78838174273859</v>
      </c>
      <c r="R413" s="11" t="s">
        <v>8310</v>
      </c>
      <c r="S413" s="12" t="s">
        <v>8315</v>
      </c>
      <c r="T413" s="20">
        <f t="shared" si="26"/>
        <v>41598.17597222222</v>
      </c>
      <c r="U413" s="20">
        <f t="shared" si="27"/>
        <v>41630.208333333336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s">
        <v>8219</v>
      </c>
      <c r="N414" t="b">
        <v>1</v>
      </c>
      <c r="O414" t="s">
        <v>8269</v>
      </c>
      <c r="P414" s="6">
        <f t="shared" si="24"/>
        <v>126.84</v>
      </c>
      <c r="Q414" s="8">
        <f t="shared" si="25"/>
        <v>57.654545454545456</v>
      </c>
      <c r="R414" s="11" t="s">
        <v>8310</v>
      </c>
      <c r="S414" s="12" t="s">
        <v>8315</v>
      </c>
      <c r="T414" s="20">
        <f t="shared" si="26"/>
        <v>41099.742800925924</v>
      </c>
      <c r="U414" s="20">
        <f t="shared" si="27"/>
        <v>41115.742800925924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s">
        <v>8219</v>
      </c>
      <c r="N415" t="b">
        <v>1</v>
      </c>
      <c r="O415" t="s">
        <v>8269</v>
      </c>
      <c r="P415" s="6">
        <f t="shared" si="24"/>
        <v>105.0859375</v>
      </c>
      <c r="Q415" s="8">
        <f t="shared" si="25"/>
        <v>78.660818713450297</v>
      </c>
      <c r="R415" s="11" t="s">
        <v>8310</v>
      </c>
      <c r="S415" s="12" t="s">
        <v>8315</v>
      </c>
      <c r="T415" s="20">
        <f t="shared" si="26"/>
        <v>41079.877442129626</v>
      </c>
      <c r="U415" s="20">
        <f t="shared" si="27"/>
        <v>41109.877442129626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s">
        <v>8219</v>
      </c>
      <c r="N416" t="b">
        <v>1</v>
      </c>
      <c r="O416" t="s">
        <v>8269</v>
      </c>
      <c r="P416" s="6">
        <f t="shared" si="24"/>
        <v>102.85405405405406</v>
      </c>
      <c r="Q416" s="8">
        <f t="shared" si="25"/>
        <v>91.480769230769226</v>
      </c>
      <c r="R416" s="11" t="s">
        <v>8310</v>
      </c>
      <c r="S416" s="12" t="s">
        <v>8315</v>
      </c>
      <c r="T416" s="20">
        <f t="shared" si="26"/>
        <v>41529.063252314816</v>
      </c>
      <c r="U416" s="20">
        <f t="shared" si="27"/>
        <v>41559.063252314816</v>
      </c>
    </row>
    <row r="417" spans="1:21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s">
        <v>8219</v>
      </c>
      <c r="N417" t="b">
        <v>1</v>
      </c>
      <c r="O417" t="s">
        <v>8269</v>
      </c>
      <c r="P417" s="6">
        <f t="shared" si="24"/>
        <v>102.14714285714285</v>
      </c>
      <c r="Q417" s="8">
        <f t="shared" si="25"/>
        <v>68.09809523809524</v>
      </c>
      <c r="R417" s="11" t="s">
        <v>8310</v>
      </c>
      <c r="S417" s="12" t="s">
        <v>8315</v>
      </c>
      <c r="T417" s="20">
        <f t="shared" si="26"/>
        <v>41904.851875</v>
      </c>
      <c r="U417" s="20">
        <f t="shared" si="27"/>
        <v>41929.5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s">
        <v>8219</v>
      </c>
      <c r="N418" t="b">
        <v>1</v>
      </c>
      <c r="O418" t="s">
        <v>8269</v>
      </c>
      <c r="P418" s="6">
        <f t="shared" si="24"/>
        <v>120.21700000000001</v>
      </c>
      <c r="Q418" s="8">
        <f t="shared" si="25"/>
        <v>48.086800000000004</v>
      </c>
      <c r="R418" s="11" t="s">
        <v>8310</v>
      </c>
      <c r="S418" s="12" t="s">
        <v>8315</v>
      </c>
      <c r="T418" s="20">
        <f t="shared" si="26"/>
        <v>41648.396192129629</v>
      </c>
      <c r="U418" s="20">
        <f t="shared" si="27"/>
        <v>41678.396192129629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s">
        <v>8219</v>
      </c>
      <c r="N419" t="b">
        <v>1</v>
      </c>
      <c r="O419" t="s">
        <v>8269</v>
      </c>
      <c r="P419" s="6">
        <f t="shared" si="24"/>
        <v>100.24761904761905</v>
      </c>
      <c r="Q419" s="8">
        <f t="shared" si="25"/>
        <v>202.42307692307693</v>
      </c>
      <c r="R419" s="11" t="s">
        <v>8310</v>
      </c>
      <c r="S419" s="12" t="s">
        <v>8315</v>
      </c>
      <c r="T419" s="20">
        <f t="shared" si="26"/>
        <v>41360.970601851855</v>
      </c>
      <c r="U419" s="20">
        <f t="shared" si="27"/>
        <v>41372.189583333333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s">
        <v>8219</v>
      </c>
      <c r="N420" t="b">
        <v>1</v>
      </c>
      <c r="O420" t="s">
        <v>8269</v>
      </c>
      <c r="P420" s="6">
        <f t="shared" si="24"/>
        <v>100.63392857142857</v>
      </c>
      <c r="Q420" s="8">
        <f t="shared" si="25"/>
        <v>216.75</v>
      </c>
      <c r="R420" s="11" t="s">
        <v>8310</v>
      </c>
      <c r="S420" s="12" t="s">
        <v>8315</v>
      </c>
      <c r="T420" s="20">
        <f t="shared" si="26"/>
        <v>42178.282372685186</v>
      </c>
      <c r="U420" s="20">
        <f t="shared" si="27"/>
        <v>42208.282372685186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s">
        <v>8219</v>
      </c>
      <c r="N421" t="b">
        <v>1</v>
      </c>
      <c r="O421" t="s">
        <v>8269</v>
      </c>
      <c r="P421" s="6">
        <f t="shared" si="24"/>
        <v>100.4375</v>
      </c>
      <c r="Q421" s="8">
        <f t="shared" si="25"/>
        <v>110.06849315068493</v>
      </c>
      <c r="R421" s="11" t="s">
        <v>8310</v>
      </c>
      <c r="S421" s="12" t="s">
        <v>8315</v>
      </c>
      <c r="T421" s="20">
        <f t="shared" si="26"/>
        <v>41394.842442129629</v>
      </c>
      <c r="U421" s="20">
        <f t="shared" si="27"/>
        <v>41454.842442129629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s">
        <v>8221</v>
      </c>
      <c r="N422" t="b">
        <v>0</v>
      </c>
      <c r="O422" t="s">
        <v>8270</v>
      </c>
      <c r="P422" s="6">
        <f t="shared" si="24"/>
        <v>0.43939393939393934</v>
      </c>
      <c r="Q422" s="8">
        <f t="shared" si="25"/>
        <v>4.833333333333333</v>
      </c>
      <c r="R422" s="11" t="s">
        <v>8310</v>
      </c>
      <c r="S422" s="12" t="s">
        <v>8316</v>
      </c>
      <c r="T422" s="20">
        <f t="shared" si="26"/>
        <v>41682.23646990741</v>
      </c>
      <c r="U422" s="20">
        <f t="shared" si="27"/>
        <v>41712.194803240738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s">
        <v>8221</v>
      </c>
      <c r="N423" t="b">
        <v>0</v>
      </c>
      <c r="O423" t="s">
        <v>8270</v>
      </c>
      <c r="P423" s="6">
        <f t="shared" si="24"/>
        <v>2.0066666666666668</v>
      </c>
      <c r="Q423" s="8">
        <f t="shared" si="25"/>
        <v>50.166666666666664</v>
      </c>
      <c r="R423" s="11" t="s">
        <v>8310</v>
      </c>
      <c r="S423" s="12" t="s">
        <v>8316</v>
      </c>
      <c r="T423" s="20">
        <f t="shared" si="26"/>
        <v>42177.491388888884</v>
      </c>
      <c r="U423" s="20">
        <f t="shared" si="27"/>
        <v>42237.491388888884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s">
        <v>8221</v>
      </c>
      <c r="N424" t="b">
        <v>0</v>
      </c>
      <c r="O424" t="s">
        <v>8270</v>
      </c>
      <c r="P424" s="6">
        <f t="shared" si="24"/>
        <v>1.075</v>
      </c>
      <c r="Q424" s="8">
        <f t="shared" si="25"/>
        <v>35.833333333333336</v>
      </c>
      <c r="R424" s="11" t="s">
        <v>8310</v>
      </c>
      <c r="S424" s="12" t="s">
        <v>8316</v>
      </c>
      <c r="T424" s="20">
        <f t="shared" si="26"/>
        <v>41863.260381944441</v>
      </c>
      <c r="U424" s="20">
        <f t="shared" si="27"/>
        <v>41893.260381944441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s">
        <v>8221</v>
      </c>
      <c r="N425" t="b">
        <v>0</v>
      </c>
      <c r="O425" t="s">
        <v>8270</v>
      </c>
      <c r="P425" s="6">
        <f t="shared" si="24"/>
        <v>0.76500000000000001</v>
      </c>
      <c r="Q425" s="8">
        <f t="shared" si="25"/>
        <v>11.76923076923077</v>
      </c>
      <c r="R425" s="11" t="s">
        <v>8310</v>
      </c>
      <c r="S425" s="12" t="s">
        <v>8316</v>
      </c>
      <c r="T425" s="20">
        <f t="shared" si="26"/>
        <v>41400.92627314815</v>
      </c>
      <c r="U425" s="20">
        <f t="shared" si="27"/>
        <v>41430.92627314815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s">
        <v>8221</v>
      </c>
      <c r="N426" t="b">
        <v>0</v>
      </c>
      <c r="O426" t="s">
        <v>8270</v>
      </c>
      <c r="P426" s="6">
        <f t="shared" si="24"/>
        <v>6.7966666666666677</v>
      </c>
      <c r="Q426" s="8">
        <f t="shared" si="25"/>
        <v>40.78</v>
      </c>
      <c r="R426" s="11" t="s">
        <v>8310</v>
      </c>
      <c r="S426" s="12" t="s">
        <v>8316</v>
      </c>
      <c r="T426" s="20">
        <f t="shared" si="26"/>
        <v>40934.376145833332</v>
      </c>
      <c r="U426" s="20">
        <f t="shared" si="27"/>
        <v>40994.334479166668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s">
        <v>8221</v>
      </c>
      <c r="N427" t="b">
        <v>0</v>
      </c>
      <c r="O427" t="s">
        <v>8270</v>
      </c>
      <c r="P427" s="6">
        <f t="shared" si="24"/>
        <v>1.2E-2</v>
      </c>
      <c r="Q427" s="8">
        <f t="shared" si="25"/>
        <v>3</v>
      </c>
      <c r="R427" s="11" t="s">
        <v>8310</v>
      </c>
      <c r="S427" s="12" t="s">
        <v>8316</v>
      </c>
      <c r="T427" s="20">
        <f t="shared" si="26"/>
        <v>42275.861157407402</v>
      </c>
      <c r="U427" s="20">
        <f t="shared" si="27"/>
        <v>42335.902824074074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s">
        <v>8221</v>
      </c>
      <c r="N428" t="b">
        <v>0</v>
      </c>
      <c r="O428" t="s">
        <v>8270</v>
      </c>
      <c r="P428" s="6">
        <f t="shared" si="24"/>
        <v>1.3299999999999998</v>
      </c>
      <c r="Q428" s="8">
        <f t="shared" si="25"/>
        <v>16.625</v>
      </c>
      <c r="R428" s="11" t="s">
        <v>8310</v>
      </c>
      <c r="S428" s="12" t="s">
        <v>8316</v>
      </c>
      <c r="T428" s="20">
        <f t="shared" si="26"/>
        <v>42400.711967592593</v>
      </c>
      <c r="U428" s="20">
        <f t="shared" si="27"/>
        <v>42430.711967592593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s">
        <v>8221</v>
      </c>
      <c r="N429" t="b">
        <v>0</v>
      </c>
      <c r="O429" t="s">
        <v>8270</v>
      </c>
      <c r="P429" s="6">
        <f t="shared" si="24"/>
        <v>0</v>
      </c>
      <c r="Q429" s="8">
        <f t="shared" si="25"/>
        <v>0</v>
      </c>
      <c r="R429" s="11" t="s">
        <v>8310</v>
      </c>
      <c r="S429" s="12" t="s">
        <v>8316</v>
      </c>
      <c r="T429" s="20">
        <f t="shared" si="26"/>
        <v>42285.909027777772</v>
      </c>
      <c r="U429" s="20">
        <f t="shared" si="27"/>
        <v>42299.790972222225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s">
        <v>8221</v>
      </c>
      <c r="N430" t="b">
        <v>0</v>
      </c>
      <c r="O430" t="s">
        <v>8270</v>
      </c>
      <c r="P430" s="6">
        <f t="shared" si="24"/>
        <v>5.6333333333333329</v>
      </c>
      <c r="Q430" s="8">
        <f t="shared" si="25"/>
        <v>52</v>
      </c>
      <c r="R430" s="11" t="s">
        <v>8310</v>
      </c>
      <c r="S430" s="12" t="s">
        <v>8316</v>
      </c>
      <c r="T430" s="20">
        <f t="shared" si="26"/>
        <v>41778.766724537039</v>
      </c>
      <c r="U430" s="20">
        <f t="shared" si="27"/>
        <v>41806.916666666664</v>
      </c>
    </row>
    <row r="431" spans="1:21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s">
        <v>8221</v>
      </c>
      <c r="N431" t="b">
        <v>0</v>
      </c>
      <c r="O431" t="s">
        <v>8270</v>
      </c>
      <c r="P431" s="6">
        <f t="shared" si="24"/>
        <v>0</v>
      </c>
      <c r="Q431" s="8">
        <f t="shared" si="25"/>
        <v>0</v>
      </c>
      <c r="R431" s="11" t="s">
        <v>8310</v>
      </c>
      <c r="S431" s="12" t="s">
        <v>8316</v>
      </c>
      <c r="T431" s="20">
        <f t="shared" si="26"/>
        <v>40070.901412037041</v>
      </c>
      <c r="U431" s="20">
        <f t="shared" si="27"/>
        <v>40144.207638888889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s">
        <v>8221</v>
      </c>
      <c r="N432" t="b">
        <v>0</v>
      </c>
      <c r="O432" t="s">
        <v>8270</v>
      </c>
      <c r="P432" s="6">
        <f t="shared" si="24"/>
        <v>2.4</v>
      </c>
      <c r="Q432" s="8">
        <f t="shared" si="25"/>
        <v>4.8</v>
      </c>
      <c r="R432" s="11" t="s">
        <v>8310</v>
      </c>
      <c r="S432" s="12" t="s">
        <v>8316</v>
      </c>
      <c r="T432" s="20">
        <f t="shared" si="26"/>
        <v>41513.107256944444</v>
      </c>
      <c r="U432" s="20">
        <f t="shared" si="27"/>
        <v>41528.107256944444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s">
        <v>8221</v>
      </c>
      <c r="N433" t="b">
        <v>0</v>
      </c>
      <c r="O433" t="s">
        <v>8270</v>
      </c>
      <c r="P433" s="6">
        <f t="shared" si="24"/>
        <v>13.833333333333334</v>
      </c>
      <c r="Q433" s="8">
        <f t="shared" si="25"/>
        <v>51.875</v>
      </c>
      <c r="R433" s="11" t="s">
        <v>8310</v>
      </c>
      <c r="S433" s="12" t="s">
        <v>8316</v>
      </c>
      <c r="T433" s="20">
        <f t="shared" si="26"/>
        <v>42526.871331018512</v>
      </c>
      <c r="U433" s="20">
        <f t="shared" si="27"/>
        <v>42556.871331018512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s">
        <v>8221</v>
      </c>
      <c r="N434" t="b">
        <v>0</v>
      </c>
      <c r="O434" t="s">
        <v>8270</v>
      </c>
      <c r="P434" s="6">
        <f t="shared" si="24"/>
        <v>9.5</v>
      </c>
      <c r="Q434" s="8">
        <f t="shared" si="25"/>
        <v>71.25</v>
      </c>
      <c r="R434" s="11" t="s">
        <v>8310</v>
      </c>
      <c r="S434" s="12" t="s">
        <v>8316</v>
      </c>
      <c r="T434" s="20">
        <f t="shared" si="26"/>
        <v>42238.726631944446</v>
      </c>
      <c r="U434" s="20">
        <f t="shared" si="27"/>
        <v>42298.726631944446</v>
      </c>
    </row>
    <row r="435" spans="1:21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s">
        <v>8221</v>
      </c>
      <c r="N435" t="b">
        <v>0</v>
      </c>
      <c r="O435" t="s">
        <v>8270</v>
      </c>
      <c r="P435" s="6">
        <f t="shared" si="24"/>
        <v>0</v>
      </c>
      <c r="Q435" s="8">
        <f t="shared" si="25"/>
        <v>0</v>
      </c>
      <c r="R435" s="11" t="s">
        <v>8310</v>
      </c>
      <c r="S435" s="12" t="s">
        <v>8316</v>
      </c>
      <c r="T435" s="20">
        <f t="shared" si="26"/>
        <v>42228.629884259266</v>
      </c>
      <c r="U435" s="20">
        <f t="shared" si="27"/>
        <v>42288.629884259266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s">
        <v>8221</v>
      </c>
      <c r="N436" t="b">
        <v>0</v>
      </c>
      <c r="O436" t="s">
        <v>8270</v>
      </c>
      <c r="P436" s="6">
        <f t="shared" si="24"/>
        <v>5</v>
      </c>
      <c r="Q436" s="8">
        <f t="shared" si="25"/>
        <v>62.5</v>
      </c>
      <c r="R436" s="11" t="s">
        <v>8310</v>
      </c>
      <c r="S436" s="12" t="s">
        <v>8316</v>
      </c>
      <c r="T436" s="20">
        <f t="shared" si="26"/>
        <v>41576.834513888891</v>
      </c>
      <c r="U436" s="20">
        <f t="shared" si="27"/>
        <v>41609.876180555555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s">
        <v>8221</v>
      </c>
      <c r="N437" t="b">
        <v>0</v>
      </c>
      <c r="O437" t="s">
        <v>8270</v>
      </c>
      <c r="P437" s="6">
        <f t="shared" si="24"/>
        <v>2.7272727272727275E-3</v>
      </c>
      <c r="Q437" s="8">
        <f t="shared" si="25"/>
        <v>1</v>
      </c>
      <c r="R437" s="11" t="s">
        <v>8310</v>
      </c>
      <c r="S437" s="12" t="s">
        <v>8316</v>
      </c>
      <c r="T437" s="20">
        <f t="shared" si="26"/>
        <v>41500.747453703705</v>
      </c>
      <c r="U437" s="20">
        <f t="shared" si="27"/>
        <v>41530.747453703705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s">
        <v>8221</v>
      </c>
      <c r="N438" t="b">
        <v>0</v>
      </c>
      <c r="O438" t="s">
        <v>8270</v>
      </c>
      <c r="P438" s="6">
        <f t="shared" si="24"/>
        <v>0</v>
      </c>
      <c r="Q438" s="8">
        <f t="shared" si="25"/>
        <v>0</v>
      </c>
      <c r="R438" s="11" t="s">
        <v>8310</v>
      </c>
      <c r="S438" s="12" t="s">
        <v>8316</v>
      </c>
      <c r="T438" s="20">
        <f t="shared" si="26"/>
        <v>41456.36241898148</v>
      </c>
      <c r="U438" s="20">
        <f t="shared" si="27"/>
        <v>41486.36241898148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s">
        <v>8221</v>
      </c>
      <c r="N439" t="b">
        <v>0</v>
      </c>
      <c r="O439" t="s">
        <v>8270</v>
      </c>
      <c r="P439" s="6">
        <f t="shared" si="24"/>
        <v>0</v>
      </c>
      <c r="Q439" s="8">
        <f t="shared" si="25"/>
        <v>0</v>
      </c>
      <c r="R439" s="11" t="s">
        <v>8310</v>
      </c>
      <c r="S439" s="12" t="s">
        <v>8316</v>
      </c>
      <c r="T439" s="20">
        <f t="shared" si="26"/>
        <v>42591.31858796296</v>
      </c>
      <c r="U439" s="20">
        <f t="shared" si="27"/>
        <v>42651.31858796296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s">
        <v>8221</v>
      </c>
      <c r="N440" t="b">
        <v>0</v>
      </c>
      <c r="O440" t="s">
        <v>8270</v>
      </c>
      <c r="P440" s="6">
        <f t="shared" si="24"/>
        <v>9.379999999999999</v>
      </c>
      <c r="Q440" s="8">
        <f t="shared" si="25"/>
        <v>170.54545454545453</v>
      </c>
      <c r="R440" s="11" t="s">
        <v>8310</v>
      </c>
      <c r="S440" s="12" t="s">
        <v>8316</v>
      </c>
      <c r="T440" s="20">
        <f t="shared" si="26"/>
        <v>42296.261087962965</v>
      </c>
      <c r="U440" s="20">
        <f t="shared" si="27"/>
        <v>42326.302754629629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s">
        <v>8221</v>
      </c>
      <c r="N441" t="b">
        <v>0</v>
      </c>
      <c r="O441" t="s">
        <v>8270</v>
      </c>
      <c r="P441" s="6">
        <f t="shared" si="24"/>
        <v>0</v>
      </c>
      <c r="Q441" s="8">
        <f t="shared" si="25"/>
        <v>0</v>
      </c>
      <c r="R441" s="11" t="s">
        <v>8310</v>
      </c>
      <c r="S441" s="12" t="s">
        <v>8316</v>
      </c>
      <c r="T441" s="20">
        <f t="shared" si="26"/>
        <v>41919.761782407404</v>
      </c>
      <c r="U441" s="20">
        <f t="shared" si="27"/>
        <v>41929.761782407404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s">
        <v>8221</v>
      </c>
      <c r="N442" t="b">
        <v>0</v>
      </c>
      <c r="O442" t="s">
        <v>8270</v>
      </c>
      <c r="P442" s="6">
        <f t="shared" si="24"/>
        <v>0.1</v>
      </c>
      <c r="Q442" s="8">
        <f t="shared" si="25"/>
        <v>5</v>
      </c>
      <c r="R442" s="11" t="s">
        <v>8310</v>
      </c>
      <c r="S442" s="12" t="s">
        <v>8316</v>
      </c>
      <c r="T442" s="20">
        <f t="shared" si="26"/>
        <v>42423.985567129625</v>
      </c>
      <c r="U442" s="20">
        <f t="shared" si="27"/>
        <v>42453.943900462968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s">
        <v>8221</v>
      </c>
      <c r="N443" t="b">
        <v>0</v>
      </c>
      <c r="O443" t="s">
        <v>8270</v>
      </c>
      <c r="P443" s="6">
        <f t="shared" si="24"/>
        <v>0</v>
      </c>
      <c r="Q443" s="8">
        <f t="shared" si="25"/>
        <v>0</v>
      </c>
      <c r="R443" s="11" t="s">
        <v>8310</v>
      </c>
      <c r="S443" s="12" t="s">
        <v>8316</v>
      </c>
      <c r="T443" s="20">
        <f t="shared" si="26"/>
        <v>41550.793935185182</v>
      </c>
      <c r="U443" s="20">
        <f t="shared" si="27"/>
        <v>41580.793935185182</v>
      </c>
    </row>
    <row r="444" spans="1:2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s">
        <v>8221</v>
      </c>
      <c r="N444" t="b">
        <v>0</v>
      </c>
      <c r="O444" t="s">
        <v>8270</v>
      </c>
      <c r="P444" s="6">
        <f t="shared" si="24"/>
        <v>39.358823529411765</v>
      </c>
      <c r="Q444" s="8">
        <f t="shared" si="25"/>
        <v>393.58823529411762</v>
      </c>
      <c r="R444" s="11" t="s">
        <v>8310</v>
      </c>
      <c r="S444" s="12" t="s">
        <v>8316</v>
      </c>
      <c r="T444" s="20">
        <f t="shared" si="26"/>
        <v>42024.888692129629</v>
      </c>
      <c r="U444" s="20">
        <f t="shared" si="27"/>
        <v>42054.888692129629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s">
        <v>8221</v>
      </c>
      <c r="N445" t="b">
        <v>0</v>
      </c>
      <c r="O445" t="s">
        <v>8270</v>
      </c>
      <c r="P445" s="6">
        <f t="shared" si="24"/>
        <v>0.1</v>
      </c>
      <c r="Q445" s="8">
        <f t="shared" si="25"/>
        <v>5</v>
      </c>
      <c r="R445" s="11" t="s">
        <v>8310</v>
      </c>
      <c r="S445" s="12" t="s">
        <v>8316</v>
      </c>
      <c r="T445" s="20">
        <f t="shared" si="26"/>
        <v>41650.015057870369</v>
      </c>
      <c r="U445" s="20">
        <f t="shared" si="27"/>
        <v>41680.015057870369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s">
        <v>8221</v>
      </c>
      <c r="N446" t="b">
        <v>0</v>
      </c>
      <c r="O446" t="s">
        <v>8270</v>
      </c>
      <c r="P446" s="6">
        <f t="shared" si="24"/>
        <v>5</v>
      </c>
      <c r="Q446" s="8">
        <f t="shared" si="25"/>
        <v>50</v>
      </c>
      <c r="R446" s="11" t="s">
        <v>8310</v>
      </c>
      <c r="S446" s="12" t="s">
        <v>8316</v>
      </c>
      <c r="T446" s="20">
        <f t="shared" si="26"/>
        <v>40894.906956018516</v>
      </c>
      <c r="U446" s="20">
        <f t="shared" si="27"/>
        <v>40954.906956018516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s">
        <v>8221</v>
      </c>
      <c r="N447" t="b">
        <v>0</v>
      </c>
      <c r="O447" t="s">
        <v>8270</v>
      </c>
      <c r="P447" s="6">
        <f t="shared" si="24"/>
        <v>3.3333333333333335E-3</v>
      </c>
      <c r="Q447" s="8">
        <f t="shared" si="25"/>
        <v>1</v>
      </c>
      <c r="R447" s="11" t="s">
        <v>8310</v>
      </c>
      <c r="S447" s="12" t="s">
        <v>8316</v>
      </c>
      <c r="T447" s="20">
        <f t="shared" si="26"/>
        <v>42130.335358796292</v>
      </c>
      <c r="U447" s="20">
        <f t="shared" si="27"/>
        <v>42145.335358796292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s">
        <v>8221</v>
      </c>
      <c r="N448" t="b">
        <v>0</v>
      </c>
      <c r="O448" t="s">
        <v>8270</v>
      </c>
      <c r="P448" s="6">
        <f t="shared" si="24"/>
        <v>7.2952380952380951</v>
      </c>
      <c r="Q448" s="8">
        <f t="shared" si="25"/>
        <v>47.875</v>
      </c>
      <c r="R448" s="11" t="s">
        <v>8310</v>
      </c>
      <c r="S448" s="12" t="s">
        <v>8316</v>
      </c>
      <c r="T448" s="20">
        <f t="shared" si="26"/>
        <v>42037.083564814813</v>
      </c>
      <c r="U448" s="20">
        <f t="shared" si="27"/>
        <v>42067.083564814813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s">
        <v>8221</v>
      </c>
      <c r="N449" t="b">
        <v>0</v>
      </c>
      <c r="O449" t="s">
        <v>8270</v>
      </c>
      <c r="P449" s="6">
        <f t="shared" si="24"/>
        <v>1.6666666666666666E-2</v>
      </c>
      <c r="Q449" s="8">
        <f t="shared" si="25"/>
        <v>5</v>
      </c>
      <c r="R449" s="11" t="s">
        <v>8310</v>
      </c>
      <c r="S449" s="12" t="s">
        <v>8316</v>
      </c>
      <c r="T449" s="20">
        <f t="shared" si="26"/>
        <v>41331.555127314816</v>
      </c>
      <c r="U449" s="20">
        <f t="shared" si="27"/>
        <v>41356.513460648144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s">
        <v>8221</v>
      </c>
      <c r="N450" t="b">
        <v>0</v>
      </c>
      <c r="O450" t="s">
        <v>8270</v>
      </c>
      <c r="P450" s="6">
        <f t="shared" si="24"/>
        <v>3.2804000000000002</v>
      </c>
      <c r="Q450" s="8">
        <f t="shared" si="25"/>
        <v>20.502500000000001</v>
      </c>
      <c r="R450" s="11" t="s">
        <v>8310</v>
      </c>
      <c r="S450" s="12" t="s">
        <v>8316</v>
      </c>
      <c r="T450" s="20">
        <f t="shared" si="26"/>
        <v>41753.758043981477</v>
      </c>
      <c r="U450" s="20">
        <f t="shared" si="27"/>
        <v>41773.758043981477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s">
        <v>8221</v>
      </c>
      <c r="N451" t="b">
        <v>0</v>
      </c>
      <c r="O451" t="s">
        <v>8270</v>
      </c>
      <c r="P451" s="6">
        <f t="shared" ref="P451:P514" si="28">E451/D451*100</f>
        <v>2.25</v>
      </c>
      <c r="Q451" s="8">
        <f t="shared" ref="Q451:Q514" si="29">IFERROR(E451/L451,0)</f>
        <v>9</v>
      </c>
      <c r="R451" s="11" t="s">
        <v>8310</v>
      </c>
      <c r="S451" s="12" t="s">
        <v>8316</v>
      </c>
      <c r="T451" s="20">
        <f t="shared" ref="T451:T514" si="30">(((J451/60)/60)/24)+DATE(1970,1,1)</f>
        <v>41534.568113425928</v>
      </c>
      <c r="U451" s="20">
        <f t="shared" ref="U451:U514" si="31">(((I451/60)/60)/24)+DATE(1970,1,1)</f>
        <v>41564.568113425928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s">
        <v>8221</v>
      </c>
      <c r="N452" t="b">
        <v>0</v>
      </c>
      <c r="O452" t="s">
        <v>8270</v>
      </c>
      <c r="P452" s="6">
        <f t="shared" si="28"/>
        <v>0.79200000000000004</v>
      </c>
      <c r="Q452" s="8">
        <f t="shared" si="29"/>
        <v>56.571428571428569</v>
      </c>
      <c r="R452" s="11" t="s">
        <v>8310</v>
      </c>
      <c r="S452" s="12" t="s">
        <v>8316</v>
      </c>
      <c r="T452" s="20">
        <f t="shared" si="30"/>
        <v>41654.946759259255</v>
      </c>
      <c r="U452" s="20">
        <f t="shared" si="31"/>
        <v>41684.946759259255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s">
        <v>8221</v>
      </c>
      <c r="N453" t="b">
        <v>0</v>
      </c>
      <c r="O453" t="s">
        <v>8270</v>
      </c>
      <c r="P453" s="6">
        <f t="shared" si="28"/>
        <v>0</v>
      </c>
      <c r="Q453" s="8">
        <f t="shared" si="29"/>
        <v>0</v>
      </c>
      <c r="R453" s="11" t="s">
        <v>8310</v>
      </c>
      <c r="S453" s="12" t="s">
        <v>8316</v>
      </c>
      <c r="T453" s="20">
        <f t="shared" si="30"/>
        <v>41634.715173611112</v>
      </c>
      <c r="U453" s="20">
        <f t="shared" si="31"/>
        <v>41664.715173611112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s">
        <v>8221</v>
      </c>
      <c r="N454" t="b">
        <v>0</v>
      </c>
      <c r="O454" t="s">
        <v>8270</v>
      </c>
      <c r="P454" s="6">
        <f t="shared" si="28"/>
        <v>64</v>
      </c>
      <c r="Q454" s="8">
        <f t="shared" si="29"/>
        <v>40</v>
      </c>
      <c r="R454" s="11" t="s">
        <v>8310</v>
      </c>
      <c r="S454" s="12" t="s">
        <v>8316</v>
      </c>
      <c r="T454" s="20">
        <f t="shared" si="30"/>
        <v>42107.703877314809</v>
      </c>
      <c r="U454" s="20">
        <f t="shared" si="31"/>
        <v>42137.703877314809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s">
        <v>8221</v>
      </c>
      <c r="N455" t="b">
        <v>0</v>
      </c>
      <c r="O455" t="s">
        <v>8270</v>
      </c>
      <c r="P455" s="6">
        <f t="shared" si="28"/>
        <v>2.7404479578392621E-2</v>
      </c>
      <c r="Q455" s="8">
        <f t="shared" si="29"/>
        <v>13</v>
      </c>
      <c r="R455" s="11" t="s">
        <v>8310</v>
      </c>
      <c r="S455" s="12" t="s">
        <v>8316</v>
      </c>
      <c r="T455" s="20">
        <f t="shared" si="30"/>
        <v>42038.824988425928</v>
      </c>
      <c r="U455" s="20">
        <f t="shared" si="31"/>
        <v>42054.824988425928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s">
        <v>8221</v>
      </c>
      <c r="N456" t="b">
        <v>0</v>
      </c>
      <c r="O456" t="s">
        <v>8270</v>
      </c>
      <c r="P456" s="6">
        <f t="shared" si="28"/>
        <v>0.82000000000000006</v>
      </c>
      <c r="Q456" s="8">
        <f t="shared" si="29"/>
        <v>16.399999999999999</v>
      </c>
      <c r="R456" s="11" t="s">
        <v>8310</v>
      </c>
      <c r="S456" s="12" t="s">
        <v>8316</v>
      </c>
      <c r="T456" s="20">
        <f t="shared" si="30"/>
        <v>41938.717256944445</v>
      </c>
      <c r="U456" s="20">
        <f t="shared" si="31"/>
        <v>41969.551388888889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s">
        <v>8221</v>
      </c>
      <c r="N457" t="b">
        <v>0</v>
      </c>
      <c r="O457" t="s">
        <v>8270</v>
      </c>
      <c r="P457" s="6">
        <f t="shared" si="28"/>
        <v>6.9230769230769221E-2</v>
      </c>
      <c r="Q457" s="8">
        <f t="shared" si="29"/>
        <v>22.5</v>
      </c>
      <c r="R457" s="11" t="s">
        <v>8310</v>
      </c>
      <c r="S457" s="12" t="s">
        <v>8316</v>
      </c>
      <c r="T457" s="20">
        <f t="shared" si="30"/>
        <v>40971.002569444441</v>
      </c>
      <c r="U457" s="20">
        <f t="shared" si="31"/>
        <v>41016.021527777775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s">
        <v>8221</v>
      </c>
      <c r="N458" t="b">
        <v>0</v>
      </c>
      <c r="O458" t="s">
        <v>8270</v>
      </c>
      <c r="P458" s="6">
        <f t="shared" si="28"/>
        <v>0.68631863186318631</v>
      </c>
      <c r="Q458" s="8">
        <f t="shared" si="29"/>
        <v>20.333333333333332</v>
      </c>
      <c r="R458" s="11" t="s">
        <v>8310</v>
      </c>
      <c r="S458" s="12" t="s">
        <v>8316</v>
      </c>
      <c r="T458" s="20">
        <f t="shared" si="30"/>
        <v>41547.694456018515</v>
      </c>
      <c r="U458" s="20">
        <f t="shared" si="31"/>
        <v>41569.165972222225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s">
        <v>8221</v>
      </c>
      <c r="N459" t="b">
        <v>0</v>
      </c>
      <c r="O459" t="s">
        <v>8270</v>
      </c>
      <c r="P459" s="6">
        <f t="shared" si="28"/>
        <v>0</v>
      </c>
      <c r="Q459" s="8">
        <f t="shared" si="29"/>
        <v>0</v>
      </c>
      <c r="R459" s="11" t="s">
        <v>8310</v>
      </c>
      <c r="S459" s="12" t="s">
        <v>8316</v>
      </c>
      <c r="T459" s="20">
        <f t="shared" si="30"/>
        <v>41837.767500000002</v>
      </c>
      <c r="U459" s="20">
        <f t="shared" si="31"/>
        <v>41867.767500000002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s">
        <v>8221</v>
      </c>
      <c r="N460" t="b">
        <v>0</v>
      </c>
      <c r="O460" t="s">
        <v>8270</v>
      </c>
      <c r="P460" s="6">
        <f t="shared" si="28"/>
        <v>8.2100000000000009</v>
      </c>
      <c r="Q460" s="8">
        <f t="shared" si="29"/>
        <v>16.755102040816325</v>
      </c>
      <c r="R460" s="11" t="s">
        <v>8310</v>
      </c>
      <c r="S460" s="12" t="s">
        <v>8316</v>
      </c>
      <c r="T460" s="20">
        <f t="shared" si="30"/>
        <v>41378.69976851852</v>
      </c>
      <c r="U460" s="20">
        <f t="shared" si="31"/>
        <v>41408.69976851852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s">
        <v>8221</v>
      </c>
      <c r="N461" t="b">
        <v>0</v>
      </c>
      <c r="O461" t="s">
        <v>8270</v>
      </c>
      <c r="P461" s="6">
        <f t="shared" si="28"/>
        <v>6.4102564102564097E-2</v>
      </c>
      <c r="Q461" s="8">
        <f t="shared" si="29"/>
        <v>25</v>
      </c>
      <c r="R461" s="11" t="s">
        <v>8310</v>
      </c>
      <c r="S461" s="12" t="s">
        <v>8316</v>
      </c>
      <c r="T461" s="20">
        <f t="shared" si="30"/>
        <v>40800.6403587963</v>
      </c>
      <c r="U461" s="20">
        <f t="shared" si="31"/>
        <v>40860.682025462964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s">
        <v>8221</v>
      </c>
      <c r="N462" t="b">
        <v>0</v>
      </c>
      <c r="O462" t="s">
        <v>8270</v>
      </c>
      <c r="P462" s="6">
        <f t="shared" si="28"/>
        <v>0.29411764705882354</v>
      </c>
      <c r="Q462" s="8">
        <f t="shared" si="29"/>
        <v>12.5</v>
      </c>
      <c r="R462" s="11" t="s">
        <v>8310</v>
      </c>
      <c r="S462" s="12" t="s">
        <v>8316</v>
      </c>
      <c r="T462" s="20">
        <f t="shared" si="30"/>
        <v>41759.542534722219</v>
      </c>
      <c r="U462" s="20">
        <f t="shared" si="31"/>
        <v>41791.166666666664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s">
        <v>8221</v>
      </c>
      <c r="N463" t="b">
        <v>0</v>
      </c>
      <c r="O463" t="s">
        <v>8270</v>
      </c>
      <c r="P463" s="6">
        <f t="shared" si="28"/>
        <v>0</v>
      </c>
      <c r="Q463" s="8">
        <f t="shared" si="29"/>
        <v>0</v>
      </c>
      <c r="R463" s="11" t="s">
        <v>8310</v>
      </c>
      <c r="S463" s="12" t="s">
        <v>8316</v>
      </c>
      <c r="T463" s="20">
        <f t="shared" si="30"/>
        <v>41407.84684027778</v>
      </c>
      <c r="U463" s="20">
        <f t="shared" si="31"/>
        <v>41427.84684027778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s">
        <v>8221</v>
      </c>
      <c r="N464" t="b">
        <v>0</v>
      </c>
      <c r="O464" t="s">
        <v>8270</v>
      </c>
      <c r="P464" s="6">
        <f t="shared" si="28"/>
        <v>0</v>
      </c>
      <c r="Q464" s="8">
        <f t="shared" si="29"/>
        <v>0</v>
      </c>
      <c r="R464" s="11" t="s">
        <v>8310</v>
      </c>
      <c r="S464" s="12" t="s">
        <v>8316</v>
      </c>
      <c r="T464" s="20">
        <f t="shared" si="30"/>
        <v>40705.126631944448</v>
      </c>
      <c r="U464" s="20">
        <f t="shared" si="31"/>
        <v>40765.126631944448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s">
        <v>8221</v>
      </c>
      <c r="N465" t="b">
        <v>0</v>
      </c>
      <c r="O465" t="s">
        <v>8270</v>
      </c>
      <c r="P465" s="6">
        <f t="shared" si="28"/>
        <v>2.2727272727272729</v>
      </c>
      <c r="Q465" s="8">
        <f t="shared" si="29"/>
        <v>113.63636363636364</v>
      </c>
      <c r="R465" s="11" t="s">
        <v>8310</v>
      </c>
      <c r="S465" s="12" t="s">
        <v>8316</v>
      </c>
      <c r="T465" s="20">
        <f t="shared" si="30"/>
        <v>40750.710104166668</v>
      </c>
      <c r="U465" s="20">
        <f t="shared" si="31"/>
        <v>40810.710104166668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s">
        <v>8221</v>
      </c>
      <c r="N466" t="b">
        <v>0</v>
      </c>
      <c r="O466" t="s">
        <v>8270</v>
      </c>
      <c r="P466" s="6">
        <f t="shared" si="28"/>
        <v>9.9009900990099015E-2</v>
      </c>
      <c r="Q466" s="8">
        <f t="shared" si="29"/>
        <v>1</v>
      </c>
      <c r="R466" s="11" t="s">
        <v>8310</v>
      </c>
      <c r="S466" s="12" t="s">
        <v>8316</v>
      </c>
      <c r="T466" s="20">
        <f t="shared" si="30"/>
        <v>42488.848784722228</v>
      </c>
      <c r="U466" s="20">
        <f t="shared" si="31"/>
        <v>42508.848784722228</v>
      </c>
    </row>
    <row r="467" spans="1:2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s">
        <v>8221</v>
      </c>
      <c r="N467" t="b">
        <v>0</v>
      </c>
      <c r="O467" t="s">
        <v>8270</v>
      </c>
      <c r="P467" s="6">
        <f t="shared" si="28"/>
        <v>26.953125</v>
      </c>
      <c r="Q467" s="8">
        <f t="shared" si="29"/>
        <v>17.25</v>
      </c>
      <c r="R467" s="11" t="s">
        <v>8310</v>
      </c>
      <c r="S467" s="12" t="s">
        <v>8316</v>
      </c>
      <c r="T467" s="20">
        <f t="shared" si="30"/>
        <v>41801.120069444441</v>
      </c>
      <c r="U467" s="20">
        <f t="shared" si="31"/>
        <v>41817.120069444441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s">
        <v>8221</v>
      </c>
      <c r="N468" t="b">
        <v>0</v>
      </c>
      <c r="O468" t="s">
        <v>8270</v>
      </c>
      <c r="P468" s="6">
        <f t="shared" si="28"/>
        <v>0.76</v>
      </c>
      <c r="Q468" s="8">
        <f t="shared" si="29"/>
        <v>15.2</v>
      </c>
      <c r="R468" s="11" t="s">
        <v>8310</v>
      </c>
      <c r="S468" s="12" t="s">
        <v>8316</v>
      </c>
      <c r="T468" s="20">
        <f t="shared" si="30"/>
        <v>41129.942870370374</v>
      </c>
      <c r="U468" s="20">
        <f t="shared" si="31"/>
        <v>41159.942870370374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s">
        <v>8221</v>
      </c>
      <c r="N469" t="b">
        <v>0</v>
      </c>
      <c r="O469" t="s">
        <v>8270</v>
      </c>
      <c r="P469" s="6">
        <f t="shared" si="28"/>
        <v>21.574999999999999</v>
      </c>
      <c r="Q469" s="8">
        <f t="shared" si="29"/>
        <v>110.64102564102564</v>
      </c>
      <c r="R469" s="11" t="s">
        <v>8310</v>
      </c>
      <c r="S469" s="12" t="s">
        <v>8316</v>
      </c>
      <c r="T469" s="20">
        <f t="shared" si="30"/>
        <v>41135.679791666669</v>
      </c>
      <c r="U469" s="20">
        <f t="shared" si="31"/>
        <v>41180.679791666669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s">
        <v>8221</v>
      </c>
      <c r="N470" t="b">
        <v>0</v>
      </c>
      <c r="O470" t="s">
        <v>8270</v>
      </c>
      <c r="P470" s="6">
        <f t="shared" si="28"/>
        <v>0</v>
      </c>
      <c r="Q470" s="8">
        <f t="shared" si="29"/>
        <v>0</v>
      </c>
      <c r="R470" s="11" t="s">
        <v>8310</v>
      </c>
      <c r="S470" s="12" t="s">
        <v>8316</v>
      </c>
      <c r="T470" s="20">
        <f t="shared" si="30"/>
        <v>41041.167627314811</v>
      </c>
      <c r="U470" s="20">
        <f t="shared" si="31"/>
        <v>41101.160474537035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s">
        <v>8221</v>
      </c>
      <c r="N471" t="b">
        <v>0</v>
      </c>
      <c r="O471" t="s">
        <v>8270</v>
      </c>
      <c r="P471" s="6">
        <f t="shared" si="28"/>
        <v>0</v>
      </c>
      <c r="Q471" s="8">
        <f t="shared" si="29"/>
        <v>0</v>
      </c>
      <c r="R471" s="11" t="s">
        <v>8310</v>
      </c>
      <c r="S471" s="12" t="s">
        <v>8316</v>
      </c>
      <c r="T471" s="20">
        <f t="shared" si="30"/>
        <v>41827.989861111113</v>
      </c>
      <c r="U471" s="20">
        <f t="shared" si="31"/>
        <v>41887.989861111113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s">
        <v>8221</v>
      </c>
      <c r="N472" t="b">
        <v>0</v>
      </c>
      <c r="O472" t="s">
        <v>8270</v>
      </c>
      <c r="P472" s="6">
        <f t="shared" si="28"/>
        <v>1.02</v>
      </c>
      <c r="Q472" s="8">
        <f t="shared" si="29"/>
        <v>25.5</v>
      </c>
      <c r="R472" s="11" t="s">
        <v>8310</v>
      </c>
      <c r="S472" s="12" t="s">
        <v>8316</v>
      </c>
      <c r="T472" s="20">
        <f t="shared" si="30"/>
        <v>41605.167696759258</v>
      </c>
      <c r="U472" s="20">
        <f t="shared" si="31"/>
        <v>41655.166666666664</v>
      </c>
    </row>
    <row r="473" spans="1:21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s">
        <v>8221</v>
      </c>
      <c r="N473" t="b">
        <v>0</v>
      </c>
      <c r="O473" t="s">
        <v>8270</v>
      </c>
      <c r="P473" s="6">
        <f t="shared" si="28"/>
        <v>11.892727272727273</v>
      </c>
      <c r="Q473" s="8">
        <f t="shared" si="29"/>
        <v>38.476470588235294</v>
      </c>
      <c r="R473" s="11" t="s">
        <v>8310</v>
      </c>
      <c r="S473" s="12" t="s">
        <v>8316</v>
      </c>
      <c r="T473" s="20">
        <f t="shared" si="30"/>
        <v>41703.721979166665</v>
      </c>
      <c r="U473" s="20">
        <f t="shared" si="31"/>
        <v>41748.680312500001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s">
        <v>8221</v>
      </c>
      <c r="N474" t="b">
        <v>0</v>
      </c>
      <c r="O474" t="s">
        <v>8270</v>
      </c>
      <c r="P474" s="6">
        <f t="shared" si="28"/>
        <v>17.625</v>
      </c>
      <c r="Q474" s="8">
        <f t="shared" si="29"/>
        <v>28.2</v>
      </c>
      <c r="R474" s="11" t="s">
        <v>8310</v>
      </c>
      <c r="S474" s="12" t="s">
        <v>8316</v>
      </c>
      <c r="T474" s="20">
        <f t="shared" si="30"/>
        <v>41844.922662037039</v>
      </c>
      <c r="U474" s="20">
        <f t="shared" si="31"/>
        <v>41874.922662037039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s">
        <v>8221</v>
      </c>
      <c r="N475" t="b">
        <v>0</v>
      </c>
      <c r="O475" t="s">
        <v>8270</v>
      </c>
      <c r="P475" s="6">
        <f t="shared" si="28"/>
        <v>2.87</v>
      </c>
      <c r="Q475" s="8">
        <f t="shared" si="29"/>
        <v>61.5</v>
      </c>
      <c r="R475" s="11" t="s">
        <v>8310</v>
      </c>
      <c r="S475" s="12" t="s">
        <v>8316</v>
      </c>
      <c r="T475" s="20">
        <f t="shared" si="30"/>
        <v>41869.698136574072</v>
      </c>
      <c r="U475" s="20">
        <f t="shared" si="31"/>
        <v>41899.698136574072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s">
        <v>8221</v>
      </c>
      <c r="N476" t="b">
        <v>0</v>
      </c>
      <c r="O476" t="s">
        <v>8270</v>
      </c>
      <c r="P476" s="6">
        <f t="shared" si="28"/>
        <v>3.0303030303030304E-2</v>
      </c>
      <c r="Q476" s="8">
        <f t="shared" si="29"/>
        <v>1</v>
      </c>
      <c r="R476" s="11" t="s">
        <v>8310</v>
      </c>
      <c r="S476" s="12" t="s">
        <v>8316</v>
      </c>
      <c r="T476" s="20">
        <f t="shared" si="30"/>
        <v>42753.329039351855</v>
      </c>
      <c r="U476" s="20">
        <f t="shared" si="31"/>
        <v>42783.329039351855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s">
        <v>8221</v>
      </c>
      <c r="N477" t="b">
        <v>0</v>
      </c>
      <c r="O477" t="s">
        <v>8270</v>
      </c>
      <c r="P477" s="6">
        <f t="shared" si="28"/>
        <v>0</v>
      </c>
      <c r="Q477" s="8">
        <f t="shared" si="29"/>
        <v>0</v>
      </c>
      <c r="R477" s="11" t="s">
        <v>8310</v>
      </c>
      <c r="S477" s="12" t="s">
        <v>8316</v>
      </c>
      <c r="T477" s="20">
        <f t="shared" si="30"/>
        <v>42100.086145833338</v>
      </c>
      <c r="U477" s="20">
        <f t="shared" si="31"/>
        <v>42130.086145833338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s">
        <v>8221</v>
      </c>
      <c r="N478" t="b">
        <v>0</v>
      </c>
      <c r="O478" t="s">
        <v>8270</v>
      </c>
      <c r="P478" s="6">
        <f t="shared" si="28"/>
        <v>2.230268181818182</v>
      </c>
      <c r="Q478" s="8">
        <f t="shared" si="29"/>
        <v>39.569274193548388</v>
      </c>
      <c r="R478" s="11" t="s">
        <v>8310</v>
      </c>
      <c r="S478" s="12" t="s">
        <v>8316</v>
      </c>
      <c r="T478" s="20">
        <f t="shared" si="30"/>
        <v>41757.975011574075</v>
      </c>
      <c r="U478" s="20">
        <f t="shared" si="31"/>
        <v>41793.165972222225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s">
        <v>8221</v>
      </c>
      <c r="N479" t="b">
        <v>0</v>
      </c>
      <c r="O479" t="s">
        <v>8270</v>
      </c>
      <c r="P479" s="6">
        <f t="shared" si="28"/>
        <v>0</v>
      </c>
      <c r="Q479" s="8">
        <f t="shared" si="29"/>
        <v>0</v>
      </c>
      <c r="R479" s="11" t="s">
        <v>8310</v>
      </c>
      <c r="S479" s="12" t="s">
        <v>8316</v>
      </c>
      <c r="T479" s="20">
        <f t="shared" si="30"/>
        <v>40987.83488425926</v>
      </c>
      <c r="U479" s="20">
        <f t="shared" si="31"/>
        <v>41047.83488425926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s">
        <v>8221</v>
      </c>
      <c r="N480" t="b">
        <v>0</v>
      </c>
      <c r="O480" t="s">
        <v>8270</v>
      </c>
      <c r="P480" s="6">
        <f t="shared" si="28"/>
        <v>0</v>
      </c>
      <c r="Q480" s="8">
        <f t="shared" si="29"/>
        <v>0</v>
      </c>
      <c r="R480" s="11" t="s">
        <v>8310</v>
      </c>
      <c r="S480" s="12" t="s">
        <v>8316</v>
      </c>
      <c r="T480" s="20">
        <f t="shared" si="30"/>
        <v>42065.910983796297</v>
      </c>
      <c r="U480" s="20">
        <f t="shared" si="31"/>
        <v>42095.869317129633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s">
        <v>8221</v>
      </c>
      <c r="N481" t="b">
        <v>0</v>
      </c>
      <c r="O481" t="s">
        <v>8270</v>
      </c>
      <c r="P481" s="6">
        <f t="shared" si="28"/>
        <v>32.56</v>
      </c>
      <c r="Q481" s="8">
        <f t="shared" si="29"/>
        <v>88.8</v>
      </c>
      <c r="R481" s="11" t="s">
        <v>8310</v>
      </c>
      <c r="S481" s="12" t="s">
        <v>8316</v>
      </c>
      <c r="T481" s="20">
        <f t="shared" si="30"/>
        <v>41904.407812500001</v>
      </c>
      <c r="U481" s="20">
        <f t="shared" si="31"/>
        <v>41964.449479166666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s">
        <v>8221</v>
      </c>
      <c r="N482" t="b">
        <v>0</v>
      </c>
      <c r="O482" t="s">
        <v>8270</v>
      </c>
      <c r="P482" s="6">
        <f t="shared" si="28"/>
        <v>19.41</v>
      </c>
      <c r="Q482" s="8">
        <f t="shared" si="29"/>
        <v>55.457142857142856</v>
      </c>
      <c r="R482" s="11" t="s">
        <v>8310</v>
      </c>
      <c r="S482" s="12" t="s">
        <v>8316</v>
      </c>
      <c r="T482" s="20">
        <f t="shared" si="30"/>
        <v>41465.500173611108</v>
      </c>
      <c r="U482" s="20">
        <f t="shared" si="31"/>
        <v>41495.500173611108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s">
        <v>8221</v>
      </c>
      <c r="N483" t="b">
        <v>0</v>
      </c>
      <c r="O483" t="s">
        <v>8270</v>
      </c>
      <c r="P483" s="6">
        <f t="shared" si="28"/>
        <v>6.1</v>
      </c>
      <c r="Q483" s="8">
        <f t="shared" si="29"/>
        <v>87.142857142857139</v>
      </c>
      <c r="R483" s="11" t="s">
        <v>8310</v>
      </c>
      <c r="S483" s="12" t="s">
        <v>8316</v>
      </c>
      <c r="T483" s="20">
        <f t="shared" si="30"/>
        <v>41162.672326388885</v>
      </c>
      <c r="U483" s="20">
        <f t="shared" si="31"/>
        <v>41192.672326388885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s">
        <v>8221</v>
      </c>
      <c r="N484" t="b">
        <v>0</v>
      </c>
      <c r="O484" t="s">
        <v>8270</v>
      </c>
      <c r="P484" s="6">
        <f t="shared" si="28"/>
        <v>0.1</v>
      </c>
      <c r="Q484" s="8">
        <f t="shared" si="29"/>
        <v>10</v>
      </c>
      <c r="R484" s="11" t="s">
        <v>8310</v>
      </c>
      <c r="S484" s="12" t="s">
        <v>8316</v>
      </c>
      <c r="T484" s="20">
        <f t="shared" si="30"/>
        <v>42447.896875000006</v>
      </c>
      <c r="U484" s="20">
        <f t="shared" si="31"/>
        <v>42474.606944444444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s">
        <v>8221</v>
      </c>
      <c r="N485" t="b">
        <v>0</v>
      </c>
      <c r="O485" t="s">
        <v>8270</v>
      </c>
      <c r="P485" s="6">
        <f t="shared" si="28"/>
        <v>50.2</v>
      </c>
      <c r="Q485" s="8">
        <f t="shared" si="29"/>
        <v>51.224489795918366</v>
      </c>
      <c r="R485" s="11" t="s">
        <v>8310</v>
      </c>
      <c r="S485" s="12" t="s">
        <v>8316</v>
      </c>
      <c r="T485" s="20">
        <f t="shared" si="30"/>
        <v>41243.197592592594</v>
      </c>
      <c r="U485" s="20">
        <f t="shared" si="31"/>
        <v>41303.197592592594</v>
      </c>
    </row>
    <row r="486" spans="1:21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s">
        <v>8221</v>
      </c>
      <c r="N486" t="b">
        <v>0</v>
      </c>
      <c r="O486" t="s">
        <v>8270</v>
      </c>
      <c r="P486" s="6">
        <f t="shared" si="28"/>
        <v>0.18625</v>
      </c>
      <c r="Q486" s="8">
        <f t="shared" si="29"/>
        <v>13.545454545454545</v>
      </c>
      <c r="R486" s="11" t="s">
        <v>8310</v>
      </c>
      <c r="S486" s="12" t="s">
        <v>8316</v>
      </c>
      <c r="T486" s="20">
        <f t="shared" si="30"/>
        <v>42272.93949074074</v>
      </c>
      <c r="U486" s="20">
        <f t="shared" si="31"/>
        <v>42313.981157407412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s">
        <v>8221</v>
      </c>
      <c r="N487" t="b">
        <v>0</v>
      </c>
      <c r="O487" t="s">
        <v>8270</v>
      </c>
      <c r="P487" s="6">
        <f t="shared" si="28"/>
        <v>21.906971229845084</v>
      </c>
      <c r="Q487" s="8">
        <f t="shared" si="29"/>
        <v>66.520080000000007</v>
      </c>
      <c r="R487" s="11" t="s">
        <v>8310</v>
      </c>
      <c r="S487" s="12" t="s">
        <v>8316</v>
      </c>
      <c r="T487" s="20">
        <f t="shared" si="30"/>
        <v>41381.50577546296</v>
      </c>
      <c r="U487" s="20">
        <f t="shared" si="31"/>
        <v>41411.50577546296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s">
        <v>8221</v>
      </c>
      <c r="N488" t="b">
        <v>0</v>
      </c>
      <c r="O488" t="s">
        <v>8270</v>
      </c>
      <c r="P488" s="6">
        <f t="shared" si="28"/>
        <v>9.0909090909090905E-3</v>
      </c>
      <c r="Q488" s="8">
        <f t="shared" si="29"/>
        <v>50</v>
      </c>
      <c r="R488" s="11" t="s">
        <v>8310</v>
      </c>
      <c r="S488" s="12" t="s">
        <v>8316</v>
      </c>
      <c r="T488" s="20">
        <f t="shared" si="30"/>
        <v>41761.94258101852</v>
      </c>
      <c r="U488" s="20">
        <f t="shared" si="31"/>
        <v>41791.94258101852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s">
        <v>8221</v>
      </c>
      <c r="N489" t="b">
        <v>0</v>
      </c>
      <c r="O489" t="s">
        <v>8270</v>
      </c>
      <c r="P489" s="6">
        <f t="shared" si="28"/>
        <v>0</v>
      </c>
      <c r="Q489" s="8">
        <f t="shared" si="29"/>
        <v>0</v>
      </c>
      <c r="R489" s="11" t="s">
        <v>8310</v>
      </c>
      <c r="S489" s="12" t="s">
        <v>8316</v>
      </c>
      <c r="T489" s="20">
        <f t="shared" si="30"/>
        <v>42669.594837962963</v>
      </c>
      <c r="U489" s="20">
        <f t="shared" si="31"/>
        <v>42729.636504629627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s">
        <v>8221</v>
      </c>
      <c r="N490" t="b">
        <v>0</v>
      </c>
      <c r="O490" t="s">
        <v>8270</v>
      </c>
      <c r="P490" s="6">
        <f t="shared" si="28"/>
        <v>0</v>
      </c>
      <c r="Q490" s="8">
        <f t="shared" si="29"/>
        <v>0</v>
      </c>
      <c r="R490" s="11" t="s">
        <v>8310</v>
      </c>
      <c r="S490" s="12" t="s">
        <v>8316</v>
      </c>
      <c r="T490" s="20">
        <f t="shared" si="30"/>
        <v>42714.054398148146</v>
      </c>
      <c r="U490" s="20">
        <f t="shared" si="31"/>
        <v>42744.054398148146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s">
        <v>8221</v>
      </c>
      <c r="N491" t="b">
        <v>0</v>
      </c>
      <c r="O491" t="s">
        <v>8270</v>
      </c>
      <c r="P491" s="6">
        <f t="shared" si="28"/>
        <v>0.28667813379201834</v>
      </c>
      <c r="Q491" s="8">
        <f t="shared" si="29"/>
        <v>71.666666666666671</v>
      </c>
      <c r="R491" s="11" t="s">
        <v>8310</v>
      </c>
      <c r="S491" s="12" t="s">
        <v>8316</v>
      </c>
      <c r="T491" s="20">
        <f t="shared" si="30"/>
        <v>40882.481666666667</v>
      </c>
      <c r="U491" s="20">
        <f t="shared" si="31"/>
        <v>40913.481249999997</v>
      </c>
    </row>
    <row r="492" spans="1:2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s">
        <v>8221</v>
      </c>
      <c r="N492" t="b">
        <v>0</v>
      </c>
      <c r="O492" t="s">
        <v>8270</v>
      </c>
      <c r="P492" s="6">
        <f t="shared" si="28"/>
        <v>0</v>
      </c>
      <c r="Q492" s="8">
        <f t="shared" si="29"/>
        <v>0</v>
      </c>
      <c r="R492" s="11" t="s">
        <v>8310</v>
      </c>
      <c r="S492" s="12" t="s">
        <v>8316</v>
      </c>
      <c r="T492" s="20">
        <f t="shared" si="30"/>
        <v>41113.968576388892</v>
      </c>
      <c r="U492" s="20">
        <f t="shared" si="31"/>
        <v>41143.968576388892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s">
        <v>8221</v>
      </c>
      <c r="N493" t="b">
        <v>0</v>
      </c>
      <c r="O493" t="s">
        <v>8270</v>
      </c>
      <c r="P493" s="6">
        <f t="shared" si="28"/>
        <v>0</v>
      </c>
      <c r="Q493" s="8">
        <f t="shared" si="29"/>
        <v>0</v>
      </c>
      <c r="R493" s="11" t="s">
        <v>8310</v>
      </c>
      <c r="S493" s="12" t="s">
        <v>8316</v>
      </c>
      <c r="T493" s="20">
        <f t="shared" si="30"/>
        <v>42366.982627314821</v>
      </c>
      <c r="U493" s="20">
        <f t="shared" si="31"/>
        <v>42396.982627314821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s">
        <v>8221</v>
      </c>
      <c r="N494" t="b">
        <v>0</v>
      </c>
      <c r="O494" t="s">
        <v>8270</v>
      </c>
      <c r="P494" s="6">
        <f t="shared" si="28"/>
        <v>0</v>
      </c>
      <c r="Q494" s="8">
        <f t="shared" si="29"/>
        <v>0</v>
      </c>
      <c r="R494" s="11" t="s">
        <v>8310</v>
      </c>
      <c r="S494" s="12" t="s">
        <v>8316</v>
      </c>
      <c r="T494" s="20">
        <f t="shared" si="30"/>
        <v>42596.03506944445</v>
      </c>
      <c r="U494" s="20">
        <f t="shared" si="31"/>
        <v>42656.03506944445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s">
        <v>8221</v>
      </c>
      <c r="N495" t="b">
        <v>0</v>
      </c>
      <c r="O495" t="s">
        <v>8270</v>
      </c>
      <c r="P495" s="6">
        <f t="shared" si="28"/>
        <v>0</v>
      </c>
      <c r="Q495" s="8">
        <f t="shared" si="29"/>
        <v>0</v>
      </c>
      <c r="R495" s="11" t="s">
        <v>8310</v>
      </c>
      <c r="S495" s="12" t="s">
        <v>8316</v>
      </c>
      <c r="T495" s="20">
        <f t="shared" si="30"/>
        <v>42114.726134259254</v>
      </c>
      <c r="U495" s="20">
        <f t="shared" si="31"/>
        <v>42144.726134259254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s">
        <v>8221</v>
      </c>
      <c r="N496" t="b">
        <v>0</v>
      </c>
      <c r="O496" t="s">
        <v>8270</v>
      </c>
      <c r="P496" s="6">
        <f t="shared" si="28"/>
        <v>0.155</v>
      </c>
      <c r="Q496" s="8">
        <f t="shared" si="29"/>
        <v>10.333333333333334</v>
      </c>
      <c r="R496" s="11" t="s">
        <v>8310</v>
      </c>
      <c r="S496" s="12" t="s">
        <v>8316</v>
      </c>
      <c r="T496" s="20">
        <f t="shared" si="30"/>
        <v>41799.830613425926</v>
      </c>
      <c r="U496" s="20">
        <f t="shared" si="31"/>
        <v>41823.125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s">
        <v>8221</v>
      </c>
      <c r="N497" t="b">
        <v>0</v>
      </c>
      <c r="O497" t="s">
        <v>8270</v>
      </c>
      <c r="P497" s="6">
        <f t="shared" si="28"/>
        <v>0</v>
      </c>
      <c r="Q497" s="8">
        <f t="shared" si="29"/>
        <v>0</v>
      </c>
      <c r="R497" s="11" t="s">
        <v>8310</v>
      </c>
      <c r="S497" s="12" t="s">
        <v>8316</v>
      </c>
      <c r="T497" s="20">
        <f t="shared" si="30"/>
        <v>42171.827604166669</v>
      </c>
      <c r="U497" s="20">
        <f t="shared" si="31"/>
        <v>42201.827604166669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s">
        <v>8221</v>
      </c>
      <c r="N498" t="b">
        <v>0</v>
      </c>
      <c r="O498" t="s">
        <v>8270</v>
      </c>
      <c r="P498" s="6">
        <f t="shared" si="28"/>
        <v>1.6666666666666668E-3</v>
      </c>
      <c r="Q498" s="8">
        <f t="shared" si="29"/>
        <v>1</v>
      </c>
      <c r="R498" s="11" t="s">
        <v>8310</v>
      </c>
      <c r="S498" s="12" t="s">
        <v>8316</v>
      </c>
      <c r="T498" s="20">
        <f t="shared" si="30"/>
        <v>41620.93141203704</v>
      </c>
      <c r="U498" s="20">
        <f t="shared" si="31"/>
        <v>41680.93141203704</v>
      </c>
    </row>
    <row r="499" spans="1:2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s">
        <v>8221</v>
      </c>
      <c r="N499" t="b">
        <v>0</v>
      </c>
      <c r="O499" t="s">
        <v>8270</v>
      </c>
      <c r="P499" s="6">
        <f t="shared" si="28"/>
        <v>0.6696428571428571</v>
      </c>
      <c r="Q499" s="8">
        <f t="shared" si="29"/>
        <v>10</v>
      </c>
      <c r="R499" s="11" t="s">
        <v>8310</v>
      </c>
      <c r="S499" s="12" t="s">
        <v>8316</v>
      </c>
      <c r="T499" s="20">
        <f t="shared" si="30"/>
        <v>41945.037789351853</v>
      </c>
      <c r="U499" s="20">
        <f t="shared" si="31"/>
        <v>41998.208333333328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s">
        <v>8221</v>
      </c>
      <c r="N500" t="b">
        <v>0</v>
      </c>
      <c r="O500" t="s">
        <v>8270</v>
      </c>
      <c r="P500" s="6">
        <f t="shared" si="28"/>
        <v>4.5985132395404564</v>
      </c>
      <c r="Q500" s="8">
        <f t="shared" si="29"/>
        <v>136.09090909090909</v>
      </c>
      <c r="R500" s="11" t="s">
        <v>8310</v>
      </c>
      <c r="S500" s="12" t="s">
        <v>8316</v>
      </c>
      <c r="T500" s="20">
        <f t="shared" si="30"/>
        <v>40858.762141203704</v>
      </c>
      <c r="U500" s="20">
        <f t="shared" si="31"/>
        <v>40900.762141203704</v>
      </c>
    </row>
    <row r="501" spans="1:21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s">
        <v>8221</v>
      </c>
      <c r="N501" t="b">
        <v>0</v>
      </c>
      <c r="O501" t="s">
        <v>8270</v>
      </c>
      <c r="P501" s="6">
        <f t="shared" si="28"/>
        <v>9.5500000000000007</v>
      </c>
      <c r="Q501" s="8">
        <f t="shared" si="29"/>
        <v>73.461538461538467</v>
      </c>
      <c r="R501" s="11" t="s">
        <v>8310</v>
      </c>
      <c r="S501" s="12" t="s">
        <v>8316</v>
      </c>
      <c r="T501" s="20">
        <f t="shared" si="30"/>
        <v>40043.895462962959</v>
      </c>
      <c r="U501" s="20">
        <f t="shared" si="31"/>
        <v>40098.874305555553</v>
      </c>
    </row>
    <row r="502" spans="1:21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s">
        <v>8221</v>
      </c>
      <c r="N502" t="b">
        <v>0</v>
      </c>
      <c r="O502" t="s">
        <v>8270</v>
      </c>
      <c r="P502" s="6">
        <f t="shared" si="28"/>
        <v>3.3076923076923079</v>
      </c>
      <c r="Q502" s="8">
        <f t="shared" si="29"/>
        <v>53.75</v>
      </c>
      <c r="R502" s="11" t="s">
        <v>8310</v>
      </c>
      <c r="S502" s="12" t="s">
        <v>8316</v>
      </c>
      <c r="T502" s="20">
        <f t="shared" si="30"/>
        <v>40247.886006944449</v>
      </c>
      <c r="U502" s="20">
        <f t="shared" si="31"/>
        <v>40306.927777777775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s">
        <v>8221</v>
      </c>
      <c r="N503" t="b">
        <v>0</v>
      </c>
      <c r="O503" t="s">
        <v>8270</v>
      </c>
      <c r="P503" s="6">
        <f t="shared" si="28"/>
        <v>0</v>
      </c>
      <c r="Q503" s="8">
        <f t="shared" si="29"/>
        <v>0</v>
      </c>
      <c r="R503" s="11" t="s">
        <v>8310</v>
      </c>
      <c r="S503" s="12" t="s">
        <v>8316</v>
      </c>
      <c r="T503" s="20">
        <f t="shared" si="30"/>
        <v>40703.234386574077</v>
      </c>
      <c r="U503" s="20">
        <f t="shared" si="31"/>
        <v>40733.234386574077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s">
        <v>8221</v>
      </c>
      <c r="N504" t="b">
        <v>0</v>
      </c>
      <c r="O504" t="s">
        <v>8270</v>
      </c>
      <c r="P504" s="6">
        <f t="shared" si="28"/>
        <v>1.1499999999999999</v>
      </c>
      <c r="Q504" s="8">
        <f t="shared" si="29"/>
        <v>57.5</v>
      </c>
      <c r="R504" s="11" t="s">
        <v>8310</v>
      </c>
      <c r="S504" s="12" t="s">
        <v>8316</v>
      </c>
      <c r="T504" s="20">
        <f t="shared" si="30"/>
        <v>40956.553530092591</v>
      </c>
      <c r="U504" s="20">
        <f t="shared" si="31"/>
        <v>40986.511863425927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s">
        <v>8221</v>
      </c>
      <c r="N505" t="b">
        <v>0</v>
      </c>
      <c r="O505" t="s">
        <v>8270</v>
      </c>
      <c r="P505" s="6">
        <f t="shared" si="28"/>
        <v>1.7538461538461538</v>
      </c>
      <c r="Q505" s="8">
        <f t="shared" si="29"/>
        <v>12.666666666666666</v>
      </c>
      <c r="R505" s="11" t="s">
        <v>8310</v>
      </c>
      <c r="S505" s="12" t="s">
        <v>8316</v>
      </c>
      <c r="T505" s="20">
        <f t="shared" si="30"/>
        <v>41991.526655092588</v>
      </c>
      <c r="U505" s="20">
        <f t="shared" si="31"/>
        <v>42021.526655092588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s">
        <v>8221</v>
      </c>
      <c r="N506" t="b">
        <v>0</v>
      </c>
      <c r="O506" t="s">
        <v>8270</v>
      </c>
      <c r="P506" s="6">
        <f t="shared" si="28"/>
        <v>1.3673469387755102</v>
      </c>
      <c r="Q506" s="8">
        <f t="shared" si="29"/>
        <v>67</v>
      </c>
      <c r="R506" s="11" t="s">
        <v>8310</v>
      </c>
      <c r="S506" s="12" t="s">
        <v>8316</v>
      </c>
      <c r="T506" s="20">
        <f t="shared" si="30"/>
        <v>40949.98364583333</v>
      </c>
      <c r="U506" s="20">
        <f t="shared" si="31"/>
        <v>41009.941979166666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s">
        <v>8221</v>
      </c>
      <c r="N507" t="b">
        <v>0</v>
      </c>
      <c r="O507" t="s">
        <v>8270</v>
      </c>
      <c r="P507" s="6">
        <f t="shared" si="28"/>
        <v>0.43333333333333329</v>
      </c>
      <c r="Q507" s="8">
        <f t="shared" si="29"/>
        <v>3.7142857142857144</v>
      </c>
      <c r="R507" s="11" t="s">
        <v>8310</v>
      </c>
      <c r="S507" s="12" t="s">
        <v>8316</v>
      </c>
      <c r="T507" s="20">
        <f t="shared" si="30"/>
        <v>42318.098217592589</v>
      </c>
      <c r="U507" s="20">
        <f t="shared" si="31"/>
        <v>42363.098217592589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s">
        <v>8221</v>
      </c>
      <c r="N508" t="b">
        <v>0</v>
      </c>
      <c r="O508" t="s">
        <v>8270</v>
      </c>
      <c r="P508" s="6">
        <f t="shared" si="28"/>
        <v>0.125</v>
      </c>
      <c r="Q508" s="8">
        <f t="shared" si="29"/>
        <v>250</v>
      </c>
      <c r="R508" s="11" t="s">
        <v>8310</v>
      </c>
      <c r="S508" s="12" t="s">
        <v>8316</v>
      </c>
      <c r="T508" s="20">
        <f t="shared" si="30"/>
        <v>41466.552314814813</v>
      </c>
      <c r="U508" s="20">
        <f t="shared" si="31"/>
        <v>41496.552314814813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s">
        <v>8221</v>
      </c>
      <c r="N509" t="b">
        <v>0</v>
      </c>
      <c r="O509" t="s">
        <v>8270</v>
      </c>
      <c r="P509" s="6">
        <f t="shared" si="28"/>
        <v>3.2</v>
      </c>
      <c r="Q509" s="8">
        <f t="shared" si="29"/>
        <v>64</v>
      </c>
      <c r="R509" s="11" t="s">
        <v>8310</v>
      </c>
      <c r="S509" s="12" t="s">
        <v>8316</v>
      </c>
      <c r="T509" s="20">
        <f t="shared" si="30"/>
        <v>41156.958993055552</v>
      </c>
      <c r="U509" s="20">
        <f t="shared" si="31"/>
        <v>41201.958993055552</v>
      </c>
    </row>
    <row r="510" spans="1:21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s">
        <v>8221</v>
      </c>
      <c r="N510" t="b">
        <v>0</v>
      </c>
      <c r="O510" t="s">
        <v>8270</v>
      </c>
      <c r="P510" s="6">
        <f t="shared" si="28"/>
        <v>0.8</v>
      </c>
      <c r="Q510" s="8">
        <f t="shared" si="29"/>
        <v>133.33333333333334</v>
      </c>
      <c r="R510" s="11" t="s">
        <v>8310</v>
      </c>
      <c r="S510" s="12" t="s">
        <v>8316</v>
      </c>
      <c r="T510" s="20">
        <f t="shared" si="30"/>
        <v>40995.024317129632</v>
      </c>
      <c r="U510" s="20">
        <f t="shared" si="31"/>
        <v>41054.593055555553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s">
        <v>8221</v>
      </c>
      <c r="N511" t="b">
        <v>0</v>
      </c>
      <c r="O511" t="s">
        <v>8270</v>
      </c>
      <c r="P511" s="6">
        <f t="shared" si="28"/>
        <v>0.2</v>
      </c>
      <c r="Q511" s="8">
        <f t="shared" si="29"/>
        <v>10</v>
      </c>
      <c r="R511" s="11" t="s">
        <v>8310</v>
      </c>
      <c r="S511" s="12" t="s">
        <v>8316</v>
      </c>
      <c r="T511" s="20">
        <f t="shared" si="30"/>
        <v>42153.631597222222</v>
      </c>
      <c r="U511" s="20">
        <f t="shared" si="31"/>
        <v>42183.631597222222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s">
        <v>8221</v>
      </c>
      <c r="N512" t="b">
        <v>0</v>
      </c>
      <c r="O512" t="s">
        <v>8270</v>
      </c>
      <c r="P512" s="6">
        <f t="shared" si="28"/>
        <v>0</v>
      </c>
      <c r="Q512" s="8">
        <f t="shared" si="29"/>
        <v>0</v>
      </c>
      <c r="R512" s="11" t="s">
        <v>8310</v>
      </c>
      <c r="S512" s="12" t="s">
        <v>8316</v>
      </c>
      <c r="T512" s="20">
        <f t="shared" si="30"/>
        <v>42400.176377314812</v>
      </c>
      <c r="U512" s="20">
        <f t="shared" si="31"/>
        <v>42430.176377314812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s">
        <v>8221</v>
      </c>
      <c r="N513" t="b">
        <v>0</v>
      </c>
      <c r="O513" t="s">
        <v>8270</v>
      </c>
      <c r="P513" s="6">
        <f t="shared" si="28"/>
        <v>3</v>
      </c>
      <c r="Q513" s="8">
        <f t="shared" si="29"/>
        <v>30</v>
      </c>
      <c r="R513" s="11" t="s">
        <v>8310</v>
      </c>
      <c r="S513" s="12" t="s">
        <v>8316</v>
      </c>
      <c r="T513" s="20">
        <f t="shared" si="30"/>
        <v>41340.303032407406</v>
      </c>
      <c r="U513" s="20">
        <f t="shared" si="31"/>
        <v>41370.261365740742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s">
        <v>8221</v>
      </c>
      <c r="N514" t="b">
        <v>0</v>
      </c>
      <c r="O514" t="s">
        <v>8270</v>
      </c>
      <c r="P514" s="6">
        <f t="shared" si="28"/>
        <v>0.13749999999999998</v>
      </c>
      <c r="Q514" s="8">
        <f t="shared" si="29"/>
        <v>5.5</v>
      </c>
      <c r="R514" s="11" t="s">
        <v>8310</v>
      </c>
      <c r="S514" s="12" t="s">
        <v>8316</v>
      </c>
      <c r="T514" s="20">
        <f t="shared" si="30"/>
        <v>42649.742210648154</v>
      </c>
      <c r="U514" s="20">
        <f t="shared" si="31"/>
        <v>42694.783877314811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s">
        <v>8221</v>
      </c>
      <c r="N515" t="b">
        <v>0</v>
      </c>
      <c r="O515" t="s">
        <v>8270</v>
      </c>
      <c r="P515" s="6">
        <f t="shared" ref="P515:P578" si="32">E515/D515*100</f>
        <v>13.923999999999999</v>
      </c>
      <c r="Q515" s="8">
        <f t="shared" ref="Q515:Q578" si="33">IFERROR(E515/L515,0)</f>
        <v>102.38235294117646</v>
      </c>
      <c r="R515" s="11" t="s">
        <v>8310</v>
      </c>
      <c r="S515" s="12" t="s">
        <v>8316</v>
      </c>
      <c r="T515" s="20">
        <f t="shared" ref="T515:T578" si="34">(((J515/60)/60)/24)+DATE(1970,1,1)</f>
        <v>42552.653993055559</v>
      </c>
      <c r="U515" s="20">
        <f t="shared" ref="U515:U578" si="35">(((I515/60)/60)/24)+DATE(1970,1,1)</f>
        <v>42597.291666666672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s">
        <v>8221</v>
      </c>
      <c r="N516" t="b">
        <v>0</v>
      </c>
      <c r="O516" t="s">
        <v>8270</v>
      </c>
      <c r="P516" s="6">
        <f t="shared" si="32"/>
        <v>3.3333333333333335</v>
      </c>
      <c r="Q516" s="8">
        <f t="shared" si="33"/>
        <v>16.666666666666668</v>
      </c>
      <c r="R516" s="11" t="s">
        <v>8310</v>
      </c>
      <c r="S516" s="12" t="s">
        <v>8316</v>
      </c>
      <c r="T516" s="20">
        <f t="shared" si="34"/>
        <v>41830.613969907405</v>
      </c>
      <c r="U516" s="20">
        <f t="shared" si="35"/>
        <v>41860.613969907405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s">
        <v>8221</v>
      </c>
      <c r="N517" t="b">
        <v>0</v>
      </c>
      <c r="O517" t="s">
        <v>8270</v>
      </c>
      <c r="P517" s="6">
        <f t="shared" si="32"/>
        <v>25.41340206185567</v>
      </c>
      <c r="Q517" s="8">
        <f t="shared" si="33"/>
        <v>725.02941176470586</v>
      </c>
      <c r="R517" s="11" t="s">
        <v>8310</v>
      </c>
      <c r="S517" s="12" t="s">
        <v>8316</v>
      </c>
      <c r="T517" s="20">
        <f t="shared" si="34"/>
        <v>42327.490752314814</v>
      </c>
      <c r="U517" s="20">
        <f t="shared" si="35"/>
        <v>42367.490752314814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s">
        <v>8221</v>
      </c>
      <c r="N518" t="b">
        <v>0</v>
      </c>
      <c r="O518" t="s">
        <v>8270</v>
      </c>
      <c r="P518" s="6">
        <f t="shared" si="32"/>
        <v>0</v>
      </c>
      <c r="Q518" s="8">
        <f t="shared" si="33"/>
        <v>0</v>
      </c>
      <c r="R518" s="11" t="s">
        <v>8310</v>
      </c>
      <c r="S518" s="12" t="s">
        <v>8316</v>
      </c>
      <c r="T518" s="20">
        <f t="shared" si="34"/>
        <v>42091.778703703705</v>
      </c>
      <c r="U518" s="20">
        <f t="shared" si="35"/>
        <v>42151.778703703705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s">
        <v>8221</v>
      </c>
      <c r="N519" t="b">
        <v>0</v>
      </c>
      <c r="O519" t="s">
        <v>8270</v>
      </c>
      <c r="P519" s="6">
        <f t="shared" si="32"/>
        <v>1.3666666666666667</v>
      </c>
      <c r="Q519" s="8">
        <f t="shared" si="33"/>
        <v>68.333333333333329</v>
      </c>
      <c r="R519" s="11" t="s">
        <v>8310</v>
      </c>
      <c r="S519" s="12" t="s">
        <v>8316</v>
      </c>
      <c r="T519" s="20">
        <f t="shared" si="34"/>
        <v>42738.615289351852</v>
      </c>
      <c r="U519" s="20">
        <f t="shared" si="35"/>
        <v>42768.615289351852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s">
        <v>8221</v>
      </c>
      <c r="N520" t="b">
        <v>0</v>
      </c>
      <c r="O520" t="s">
        <v>8270</v>
      </c>
      <c r="P520" s="6">
        <f t="shared" si="32"/>
        <v>0</v>
      </c>
      <c r="Q520" s="8">
        <f t="shared" si="33"/>
        <v>0</v>
      </c>
      <c r="R520" s="11" t="s">
        <v>8310</v>
      </c>
      <c r="S520" s="12" t="s">
        <v>8316</v>
      </c>
      <c r="T520" s="20">
        <f t="shared" si="34"/>
        <v>42223.616018518514</v>
      </c>
      <c r="U520" s="20">
        <f t="shared" si="35"/>
        <v>42253.615277777775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s">
        <v>8221</v>
      </c>
      <c r="N521" t="b">
        <v>0</v>
      </c>
      <c r="O521" t="s">
        <v>8270</v>
      </c>
      <c r="P521" s="6">
        <f t="shared" si="32"/>
        <v>22.881426547787683</v>
      </c>
      <c r="Q521" s="8">
        <f t="shared" si="33"/>
        <v>39.228571428571428</v>
      </c>
      <c r="R521" s="11" t="s">
        <v>8310</v>
      </c>
      <c r="S521" s="12" t="s">
        <v>8316</v>
      </c>
      <c r="T521" s="20">
        <f t="shared" si="34"/>
        <v>41218.391446759262</v>
      </c>
      <c r="U521" s="20">
        <f t="shared" si="35"/>
        <v>41248.391446759262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s">
        <v>8219</v>
      </c>
      <c r="N522" t="b">
        <v>1</v>
      </c>
      <c r="O522" t="s">
        <v>8271</v>
      </c>
      <c r="P522" s="6">
        <f t="shared" si="32"/>
        <v>102.1</v>
      </c>
      <c r="Q522" s="8">
        <f t="shared" si="33"/>
        <v>150.14705882352942</v>
      </c>
      <c r="R522" s="11" t="s">
        <v>8317</v>
      </c>
      <c r="S522" s="12" t="s">
        <v>8318</v>
      </c>
      <c r="T522" s="20">
        <f t="shared" si="34"/>
        <v>42318.702094907407</v>
      </c>
      <c r="U522" s="20">
        <f t="shared" si="35"/>
        <v>42348.702094907407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s">
        <v>8219</v>
      </c>
      <c r="N523" t="b">
        <v>1</v>
      </c>
      <c r="O523" t="s">
        <v>8271</v>
      </c>
      <c r="P523" s="6">
        <f t="shared" si="32"/>
        <v>104.64</v>
      </c>
      <c r="Q523" s="8">
        <f t="shared" si="33"/>
        <v>93.428571428571431</v>
      </c>
      <c r="R523" s="11" t="s">
        <v>8317</v>
      </c>
      <c r="S523" s="12" t="s">
        <v>8318</v>
      </c>
      <c r="T523" s="20">
        <f t="shared" si="34"/>
        <v>42646.092812499999</v>
      </c>
      <c r="U523" s="20">
        <f t="shared" si="35"/>
        <v>42675.207638888889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s">
        <v>8219</v>
      </c>
      <c r="N524" t="b">
        <v>1</v>
      </c>
      <c r="O524" t="s">
        <v>8271</v>
      </c>
      <c r="P524" s="6">
        <f t="shared" si="32"/>
        <v>114.66666666666667</v>
      </c>
      <c r="Q524" s="8">
        <f t="shared" si="33"/>
        <v>110.96774193548387</v>
      </c>
      <c r="R524" s="11" t="s">
        <v>8317</v>
      </c>
      <c r="S524" s="12" t="s">
        <v>8318</v>
      </c>
      <c r="T524" s="20">
        <f t="shared" si="34"/>
        <v>42430.040798611109</v>
      </c>
      <c r="U524" s="20">
        <f t="shared" si="35"/>
        <v>42449.999131944445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s">
        <v>8219</v>
      </c>
      <c r="N525" t="b">
        <v>1</v>
      </c>
      <c r="O525" t="s">
        <v>8271</v>
      </c>
      <c r="P525" s="6">
        <f t="shared" si="32"/>
        <v>120.6</v>
      </c>
      <c r="Q525" s="8">
        <f t="shared" si="33"/>
        <v>71.785714285714292</v>
      </c>
      <c r="R525" s="11" t="s">
        <v>8317</v>
      </c>
      <c r="S525" s="12" t="s">
        <v>8318</v>
      </c>
      <c r="T525" s="20">
        <f t="shared" si="34"/>
        <v>42238.13282407407</v>
      </c>
      <c r="U525" s="20">
        <f t="shared" si="35"/>
        <v>42268.13282407407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s">
        <v>8219</v>
      </c>
      <c r="N526" t="b">
        <v>1</v>
      </c>
      <c r="O526" t="s">
        <v>8271</v>
      </c>
      <c r="P526" s="6">
        <f t="shared" si="32"/>
        <v>108.67285714285715</v>
      </c>
      <c r="Q526" s="8">
        <f t="shared" si="33"/>
        <v>29.258076923076924</v>
      </c>
      <c r="R526" s="11" t="s">
        <v>8317</v>
      </c>
      <c r="S526" s="12" t="s">
        <v>8318</v>
      </c>
      <c r="T526" s="20">
        <f t="shared" si="34"/>
        <v>42492.717233796298</v>
      </c>
      <c r="U526" s="20">
        <f t="shared" si="35"/>
        <v>42522.717233796298</v>
      </c>
    </row>
    <row r="527" spans="1:21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s">
        <v>8219</v>
      </c>
      <c r="N527" t="b">
        <v>1</v>
      </c>
      <c r="O527" t="s">
        <v>8271</v>
      </c>
      <c r="P527" s="6">
        <f t="shared" si="32"/>
        <v>100</v>
      </c>
      <c r="Q527" s="8">
        <f t="shared" si="33"/>
        <v>1000</v>
      </c>
      <c r="R527" s="11" t="s">
        <v>8317</v>
      </c>
      <c r="S527" s="12" t="s">
        <v>8318</v>
      </c>
      <c r="T527" s="20">
        <f t="shared" si="34"/>
        <v>41850.400937500002</v>
      </c>
      <c r="U527" s="20">
        <f t="shared" si="35"/>
        <v>41895.400937500002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s">
        <v>8219</v>
      </c>
      <c r="N528" t="b">
        <v>1</v>
      </c>
      <c r="O528" t="s">
        <v>8271</v>
      </c>
      <c r="P528" s="6">
        <f t="shared" si="32"/>
        <v>113.99999999999999</v>
      </c>
      <c r="Q528" s="8">
        <f t="shared" si="33"/>
        <v>74.347826086956516</v>
      </c>
      <c r="R528" s="11" t="s">
        <v>8317</v>
      </c>
      <c r="S528" s="12" t="s">
        <v>8318</v>
      </c>
      <c r="T528" s="20">
        <f t="shared" si="34"/>
        <v>42192.591944444444</v>
      </c>
      <c r="U528" s="20">
        <f t="shared" si="35"/>
        <v>42223.708333333328</v>
      </c>
    </row>
    <row r="529" spans="1:21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s">
        <v>8219</v>
      </c>
      <c r="N529" t="b">
        <v>1</v>
      </c>
      <c r="O529" t="s">
        <v>8271</v>
      </c>
      <c r="P529" s="6">
        <f t="shared" si="32"/>
        <v>100.85</v>
      </c>
      <c r="Q529" s="8">
        <f t="shared" si="33"/>
        <v>63.829113924050631</v>
      </c>
      <c r="R529" s="11" t="s">
        <v>8317</v>
      </c>
      <c r="S529" s="12" t="s">
        <v>8318</v>
      </c>
      <c r="T529" s="20">
        <f t="shared" si="34"/>
        <v>42753.205625000002</v>
      </c>
      <c r="U529" s="20">
        <f t="shared" si="35"/>
        <v>42783.670138888891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s">
        <v>8219</v>
      </c>
      <c r="N530" t="b">
        <v>1</v>
      </c>
      <c r="O530" t="s">
        <v>8271</v>
      </c>
      <c r="P530" s="6">
        <f t="shared" si="32"/>
        <v>115.65217391304347</v>
      </c>
      <c r="Q530" s="8">
        <f t="shared" si="33"/>
        <v>44.333333333333336</v>
      </c>
      <c r="R530" s="11" t="s">
        <v>8317</v>
      </c>
      <c r="S530" s="12" t="s">
        <v>8318</v>
      </c>
      <c r="T530" s="20">
        <f t="shared" si="34"/>
        <v>42155.920219907406</v>
      </c>
      <c r="U530" s="20">
        <f t="shared" si="35"/>
        <v>42176.888888888891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s">
        <v>8219</v>
      </c>
      <c r="N531" t="b">
        <v>1</v>
      </c>
      <c r="O531" t="s">
        <v>8271</v>
      </c>
      <c r="P531" s="6">
        <f t="shared" si="32"/>
        <v>130.41666666666666</v>
      </c>
      <c r="Q531" s="8">
        <f t="shared" si="33"/>
        <v>86.944444444444443</v>
      </c>
      <c r="R531" s="11" t="s">
        <v>8317</v>
      </c>
      <c r="S531" s="12" t="s">
        <v>8318</v>
      </c>
      <c r="T531" s="20">
        <f t="shared" si="34"/>
        <v>42725.031180555554</v>
      </c>
      <c r="U531" s="20">
        <f t="shared" si="35"/>
        <v>42746.208333333328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s">
        <v>8219</v>
      </c>
      <c r="N532" t="b">
        <v>1</v>
      </c>
      <c r="O532" t="s">
        <v>8271</v>
      </c>
      <c r="P532" s="6">
        <f t="shared" si="32"/>
        <v>107.78267254038178</v>
      </c>
      <c r="Q532" s="8">
        <f t="shared" si="33"/>
        <v>126.55172413793103</v>
      </c>
      <c r="R532" s="11" t="s">
        <v>8317</v>
      </c>
      <c r="S532" s="12" t="s">
        <v>8318</v>
      </c>
      <c r="T532" s="20">
        <f t="shared" si="34"/>
        <v>42157.591064814813</v>
      </c>
      <c r="U532" s="20">
        <f t="shared" si="35"/>
        <v>42179.083333333328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s">
        <v>8219</v>
      </c>
      <c r="N533" t="b">
        <v>1</v>
      </c>
      <c r="O533" t="s">
        <v>8271</v>
      </c>
      <c r="P533" s="6">
        <f t="shared" si="32"/>
        <v>100</v>
      </c>
      <c r="Q533" s="8">
        <f t="shared" si="33"/>
        <v>129.03225806451613</v>
      </c>
      <c r="R533" s="11" t="s">
        <v>8317</v>
      </c>
      <c r="S533" s="12" t="s">
        <v>8318</v>
      </c>
      <c r="T533" s="20">
        <f t="shared" si="34"/>
        <v>42676.065150462964</v>
      </c>
      <c r="U533" s="20">
        <f t="shared" si="35"/>
        <v>42721.290972222225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s">
        <v>8219</v>
      </c>
      <c r="N534" t="b">
        <v>1</v>
      </c>
      <c r="O534" t="s">
        <v>8271</v>
      </c>
      <c r="P534" s="6">
        <f t="shared" si="32"/>
        <v>123.25</v>
      </c>
      <c r="Q534" s="8">
        <f t="shared" si="33"/>
        <v>71.242774566473983</v>
      </c>
      <c r="R534" s="11" t="s">
        <v>8317</v>
      </c>
      <c r="S534" s="12" t="s">
        <v>8318</v>
      </c>
      <c r="T534" s="20">
        <f t="shared" si="34"/>
        <v>42473.007037037038</v>
      </c>
      <c r="U534" s="20">
        <f t="shared" si="35"/>
        <v>42503.007037037038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s">
        <v>8219</v>
      </c>
      <c r="N535" t="b">
        <v>1</v>
      </c>
      <c r="O535" t="s">
        <v>8271</v>
      </c>
      <c r="P535" s="6">
        <f t="shared" si="32"/>
        <v>100.2</v>
      </c>
      <c r="Q535" s="8">
        <f t="shared" si="33"/>
        <v>117.88235294117646</v>
      </c>
      <c r="R535" s="11" t="s">
        <v>8317</v>
      </c>
      <c r="S535" s="12" t="s">
        <v>8318</v>
      </c>
      <c r="T535" s="20">
        <f t="shared" si="34"/>
        <v>42482.43478009259</v>
      </c>
      <c r="U535" s="20">
        <f t="shared" si="35"/>
        <v>42506.43478009259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s">
        <v>8219</v>
      </c>
      <c r="N536" t="b">
        <v>1</v>
      </c>
      <c r="O536" t="s">
        <v>8271</v>
      </c>
      <c r="P536" s="6">
        <f t="shared" si="32"/>
        <v>104.66666666666666</v>
      </c>
      <c r="Q536" s="8">
        <f t="shared" si="33"/>
        <v>327.08333333333331</v>
      </c>
      <c r="R536" s="11" t="s">
        <v>8317</v>
      </c>
      <c r="S536" s="12" t="s">
        <v>8318</v>
      </c>
      <c r="T536" s="20">
        <f t="shared" si="34"/>
        <v>42270.810995370368</v>
      </c>
      <c r="U536" s="20">
        <f t="shared" si="35"/>
        <v>42309.958333333328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s">
        <v>8219</v>
      </c>
      <c r="N537" t="b">
        <v>1</v>
      </c>
      <c r="O537" t="s">
        <v>8271</v>
      </c>
      <c r="P537" s="6">
        <f t="shared" si="32"/>
        <v>102.49999999999999</v>
      </c>
      <c r="Q537" s="8">
        <f t="shared" si="33"/>
        <v>34.745762711864408</v>
      </c>
      <c r="R537" s="11" t="s">
        <v>8317</v>
      </c>
      <c r="S537" s="12" t="s">
        <v>8318</v>
      </c>
      <c r="T537" s="20">
        <f t="shared" si="34"/>
        <v>42711.545196759253</v>
      </c>
      <c r="U537" s="20">
        <f t="shared" si="35"/>
        <v>42741.545196759253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s">
        <v>8219</v>
      </c>
      <c r="N538" t="b">
        <v>1</v>
      </c>
      <c r="O538" t="s">
        <v>8271</v>
      </c>
      <c r="P538" s="6">
        <f t="shared" si="32"/>
        <v>118.25757575757576</v>
      </c>
      <c r="Q538" s="8">
        <f t="shared" si="33"/>
        <v>100.06410256410257</v>
      </c>
      <c r="R538" s="11" t="s">
        <v>8317</v>
      </c>
      <c r="S538" s="12" t="s">
        <v>8318</v>
      </c>
      <c r="T538" s="20">
        <f t="shared" si="34"/>
        <v>42179.344988425932</v>
      </c>
      <c r="U538" s="20">
        <f t="shared" si="35"/>
        <v>42219.75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s">
        <v>8219</v>
      </c>
      <c r="N539" t="b">
        <v>1</v>
      </c>
      <c r="O539" t="s">
        <v>8271</v>
      </c>
      <c r="P539" s="6">
        <f t="shared" si="32"/>
        <v>120.5</v>
      </c>
      <c r="Q539" s="8">
        <f t="shared" si="33"/>
        <v>40.847457627118644</v>
      </c>
      <c r="R539" s="11" t="s">
        <v>8317</v>
      </c>
      <c r="S539" s="12" t="s">
        <v>8318</v>
      </c>
      <c r="T539" s="20">
        <f t="shared" si="34"/>
        <v>42282.768414351856</v>
      </c>
      <c r="U539" s="20">
        <f t="shared" si="35"/>
        <v>42312.810081018513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s">
        <v>8219</v>
      </c>
      <c r="N540" t="b">
        <v>1</v>
      </c>
      <c r="O540" t="s">
        <v>8271</v>
      </c>
      <c r="P540" s="6">
        <f t="shared" si="32"/>
        <v>302.42</v>
      </c>
      <c r="Q540" s="8">
        <f t="shared" si="33"/>
        <v>252.01666666666668</v>
      </c>
      <c r="R540" s="11" t="s">
        <v>8317</v>
      </c>
      <c r="S540" s="12" t="s">
        <v>8318</v>
      </c>
      <c r="T540" s="20">
        <f t="shared" si="34"/>
        <v>42473.794710648144</v>
      </c>
      <c r="U540" s="20">
        <f t="shared" si="35"/>
        <v>42503.794710648144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s">
        <v>8219</v>
      </c>
      <c r="N541" t="b">
        <v>1</v>
      </c>
      <c r="O541" t="s">
        <v>8271</v>
      </c>
      <c r="P541" s="6">
        <f t="shared" si="32"/>
        <v>100.64400000000001</v>
      </c>
      <c r="Q541" s="8">
        <f t="shared" si="33"/>
        <v>25.161000000000001</v>
      </c>
      <c r="R541" s="11" t="s">
        <v>8317</v>
      </c>
      <c r="S541" s="12" t="s">
        <v>8318</v>
      </c>
      <c r="T541" s="20">
        <f t="shared" si="34"/>
        <v>42535.049849537041</v>
      </c>
      <c r="U541" s="20">
        <f t="shared" si="35"/>
        <v>42556.049849537041</v>
      </c>
    </row>
    <row r="542" spans="1:21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s">
        <v>8221</v>
      </c>
      <c r="N542" t="b">
        <v>0</v>
      </c>
      <c r="O542" t="s">
        <v>8272</v>
      </c>
      <c r="P542" s="6">
        <f t="shared" si="32"/>
        <v>6.6666666666666671E-3</v>
      </c>
      <c r="Q542" s="8">
        <f t="shared" si="33"/>
        <v>1</v>
      </c>
      <c r="R542" s="11" t="s">
        <v>8319</v>
      </c>
      <c r="S542" s="12" t="s">
        <v>8320</v>
      </c>
      <c r="T542" s="20">
        <f t="shared" si="34"/>
        <v>42009.817199074074</v>
      </c>
      <c r="U542" s="20">
        <f t="shared" si="35"/>
        <v>42039.817199074074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s">
        <v>8221</v>
      </c>
      <c r="N543" t="b">
        <v>0</v>
      </c>
      <c r="O543" t="s">
        <v>8272</v>
      </c>
      <c r="P543" s="6">
        <f t="shared" si="32"/>
        <v>0.55555555555555558</v>
      </c>
      <c r="Q543" s="8">
        <f t="shared" si="33"/>
        <v>25</v>
      </c>
      <c r="R543" s="11" t="s">
        <v>8319</v>
      </c>
      <c r="S543" s="12" t="s">
        <v>8320</v>
      </c>
      <c r="T543" s="20">
        <f t="shared" si="34"/>
        <v>42276.046689814815</v>
      </c>
      <c r="U543" s="20">
        <f t="shared" si="35"/>
        <v>42306.046689814815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s">
        <v>8221</v>
      </c>
      <c r="N544" t="b">
        <v>0</v>
      </c>
      <c r="O544" t="s">
        <v>8272</v>
      </c>
      <c r="P544" s="6">
        <f t="shared" si="32"/>
        <v>3.9999999999999996E-4</v>
      </c>
      <c r="Q544" s="8">
        <f t="shared" si="33"/>
        <v>1</v>
      </c>
      <c r="R544" s="11" t="s">
        <v>8319</v>
      </c>
      <c r="S544" s="12" t="s">
        <v>8320</v>
      </c>
      <c r="T544" s="20">
        <f t="shared" si="34"/>
        <v>42433.737453703703</v>
      </c>
      <c r="U544" s="20">
        <f t="shared" si="35"/>
        <v>42493.695787037039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s">
        <v>8221</v>
      </c>
      <c r="N545" t="b">
        <v>0</v>
      </c>
      <c r="O545" t="s">
        <v>8272</v>
      </c>
      <c r="P545" s="6">
        <f t="shared" si="32"/>
        <v>0.31818181818181818</v>
      </c>
      <c r="Q545" s="8">
        <f t="shared" si="33"/>
        <v>35</v>
      </c>
      <c r="R545" s="11" t="s">
        <v>8319</v>
      </c>
      <c r="S545" s="12" t="s">
        <v>8320</v>
      </c>
      <c r="T545" s="20">
        <f t="shared" si="34"/>
        <v>41914.092152777775</v>
      </c>
      <c r="U545" s="20">
        <f t="shared" si="35"/>
        <v>41944.092152777775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s">
        <v>8221</v>
      </c>
      <c r="N546" t="b">
        <v>0</v>
      </c>
      <c r="O546" t="s">
        <v>8272</v>
      </c>
      <c r="P546" s="6">
        <f t="shared" si="32"/>
        <v>1.2</v>
      </c>
      <c r="Q546" s="8">
        <f t="shared" si="33"/>
        <v>3</v>
      </c>
      <c r="R546" s="11" t="s">
        <v>8319</v>
      </c>
      <c r="S546" s="12" t="s">
        <v>8320</v>
      </c>
      <c r="T546" s="20">
        <f t="shared" si="34"/>
        <v>42525.656944444447</v>
      </c>
      <c r="U546" s="20">
        <f t="shared" si="35"/>
        <v>42555.656944444447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s">
        <v>8221</v>
      </c>
      <c r="N547" t="b">
        <v>0</v>
      </c>
      <c r="O547" t="s">
        <v>8272</v>
      </c>
      <c r="P547" s="6">
        <f t="shared" si="32"/>
        <v>27.383999999999997</v>
      </c>
      <c r="Q547" s="8">
        <f t="shared" si="33"/>
        <v>402.70588235294116</v>
      </c>
      <c r="R547" s="11" t="s">
        <v>8319</v>
      </c>
      <c r="S547" s="12" t="s">
        <v>8320</v>
      </c>
      <c r="T547" s="20">
        <f t="shared" si="34"/>
        <v>42283.592465277776</v>
      </c>
      <c r="U547" s="20">
        <f t="shared" si="35"/>
        <v>42323.634131944447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s">
        <v>8221</v>
      </c>
      <c r="N548" t="b">
        <v>0</v>
      </c>
      <c r="O548" t="s">
        <v>8272</v>
      </c>
      <c r="P548" s="6">
        <f t="shared" si="32"/>
        <v>8.666666666666667E-2</v>
      </c>
      <c r="Q548" s="8">
        <f t="shared" si="33"/>
        <v>26</v>
      </c>
      <c r="R548" s="11" t="s">
        <v>8319</v>
      </c>
      <c r="S548" s="12" t="s">
        <v>8320</v>
      </c>
      <c r="T548" s="20">
        <f t="shared" si="34"/>
        <v>42249.667997685188</v>
      </c>
      <c r="U548" s="20">
        <f t="shared" si="35"/>
        <v>42294.667997685188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s">
        <v>8221</v>
      </c>
      <c r="N549" t="b">
        <v>0</v>
      </c>
      <c r="O549" t="s">
        <v>8272</v>
      </c>
      <c r="P549" s="6">
        <f t="shared" si="32"/>
        <v>0</v>
      </c>
      <c r="Q549" s="8">
        <f t="shared" si="33"/>
        <v>0</v>
      </c>
      <c r="R549" s="11" t="s">
        <v>8319</v>
      </c>
      <c r="S549" s="12" t="s">
        <v>8320</v>
      </c>
      <c r="T549" s="20">
        <f t="shared" si="34"/>
        <v>42380.696342592593</v>
      </c>
      <c r="U549" s="20">
        <f t="shared" si="35"/>
        <v>42410.696342592593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s">
        <v>8221</v>
      </c>
      <c r="N550" t="b">
        <v>0</v>
      </c>
      <c r="O550" t="s">
        <v>8272</v>
      </c>
      <c r="P550" s="6">
        <f t="shared" si="32"/>
        <v>0.09</v>
      </c>
      <c r="Q550" s="8">
        <f t="shared" si="33"/>
        <v>9</v>
      </c>
      <c r="R550" s="11" t="s">
        <v>8319</v>
      </c>
      <c r="S550" s="12" t="s">
        <v>8320</v>
      </c>
      <c r="T550" s="20">
        <f t="shared" si="34"/>
        <v>42276.903333333335</v>
      </c>
      <c r="U550" s="20">
        <f t="shared" si="35"/>
        <v>42306.903333333335</v>
      </c>
    </row>
    <row r="551" spans="1:21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s">
        <v>8221</v>
      </c>
      <c r="N551" t="b">
        <v>0</v>
      </c>
      <c r="O551" t="s">
        <v>8272</v>
      </c>
      <c r="P551" s="6">
        <f t="shared" si="32"/>
        <v>2.7199999999999998</v>
      </c>
      <c r="Q551" s="8">
        <f t="shared" si="33"/>
        <v>8.5</v>
      </c>
      <c r="R551" s="11" t="s">
        <v>8319</v>
      </c>
      <c r="S551" s="12" t="s">
        <v>8320</v>
      </c>
      <c r="T551" s="20">
        <f t="shared" si="34"/>
        <v>42163.636828703704</v>
      </c>
      <c r="U551" s="20">
        <f t="shared" si="35"/>
        <v>42193.636828703704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s">
        <v>8221</v>
      </c>
      <c r="N552" t="b">
        <v>0</v>
      </c>
      <c r="O552" t="s">
        <v>8272</v>
      </c>
      <c r="P552" s="6">
        <f t="shared" si="32"/>
        <v>0.70000000000000007</v>
      </c>
      <c r="Q552" s="8">
        <f t="shared" si="33"/>
        <v>8.75</v>
      </c>
      <c r="R552" s="11" t="s">
        <v>8319</v>
      </c>
      <c r="S552" s="12" t="s">
        <v>8320</v>
      </c>
      <c r="T552" s="20">
        <f t="shared" si="34"/>
        <v>42753.678761574076</v>
      </c>
      <c r="U552" s="20">
        <f t="shared" si="35"/>
        <v>42766.208333333328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s">
        <v>8221</v>
      </c>
      <c r="N553" t="b">
        <v>0</v>
      </c>
      <c r="O553" t="s">
        <v>8272</v>
      </c>
      <c r="P553" s="6">
        <f t="shared" si="32"/>
        <v>5.0413333333333332</v>
      </c>
      <c r="Q553" s="8">
        <f t="shared" si="33"/>
        <v>135.03571428571428</v>
      </c>
      <c r="R553" s="11" t="s">
        <v>8319</v>
      </c>
      <c r="S553" s="12" t="s">
        <v>8320</v>
      </c>
      <c r="T553" s="20">
        <f t="shared" si="34"/>
        <v>42173.275740740741</v>
      </c>
      <c r="U553" s="20">
        <f t="shared" si="35"/>
        <v>42217.745138888888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s">
        <v>8221</v>
      </c>
      <c r="N554" t="b">
        <v>0</v>
      </c>
      <c r="O554" t="s">
        <v>8272</v>
      </c>
      <c r="P554" s="6">
        <f t="shared" si="32"/>
        <v>0</v>
      </c>
      <c r="Q554" s="8">
        <f t="shared" si="33"/>
        <v>0</v>
      </c>
      <c r="R554" s="11" t="s">
        <v>8319</v>
      </c>
      <c r="S554" s="12" t="s">
        <v>8320</v>
      </c>
      <c r="T554" s="20">
        <f t="shared" si="34"/>
        <v>42318.616851851853</v>
      </c>
      <c r="U554" s="20">
        <f t="shared" si="35"/>
        <v>42378.616851851853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s">
        <v>8221</v>
      </c>
      <c r="N555" t="b">
        <v>0</v>
      </c>
      <c r="O555" t="s">
        <v>8272</v>
      </c>
      <c r="P555" s="6">
        <f t="shared" si="32"/>
        <v>0.49199999999999999</v>
      </c>
      <c r="Q555" s="8">
        <f t="shared" si="33"/>
        <v>20.5</v>
      </c>
      <c r="R555" s="11" t="s">
        <v>8319</v>
      </c>
      <c r="S555" s="12" t="s">
        <v>8320</v>
      </c>
      <c r="T555" s="20">
        <f t="shared" si="34"/>
        <v>41927.71980324074</v>
      </c>
      <c r="U555" s="20">
        <f t="shared" si="35"/>
        <v>41957.761469907404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s">
        <v>8221</v>
      </c>
      <c r="N556" t="b">
        <v>0</v>
      </c>
      <c r="O556" t="s">
        <v>8272</v>
      </c>
      <c r="P556" s="6">
        <f t="shared" si="32"/>
        <v>36.589147286821706</v>
      </c>
      <c r="Q556" s="8">
        <f t="shared" si="33"/>
        <v>64.36363636363636</v>
      </c>
      <c r="R556" s="11" t="s">
        <v>8319</v>
      </c>
      <c r="S556" s="12" t="s">
        <v>8320</v>
      </c>
      <c r="T556" s="20">
        <f t="shared" si="34"/>
        <v>41901.684861111113</v>
      </c>
      <c r="U556" s="20">
        <f t="shared" si="35"/>
        <v>41931.684861111113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s">
        <v>8221</v>
      </c>
      <c r="N557" t="b">
        <v>0</v>
      </c>
      <c r="O557" t="s">
        <v>8272</v>
      </c>
      <c r="P557" s="6">
        <f t="shared" si="32"/>
        <v>0</v>
      </c>
      <c r="Q557" s="8">
        <f t="shared" si="33"/>
        <v>0</v>
      </c>
      <c r="R557" s="11" t="s">
        <v>8319</v>
      </c>
      <c r="S557" s="12" t="s">
        <v>8320</v>
      </c>
      <c r="T557" s="20">
        <f t="shared" si="34"/>
        <v>42503.353506944448</v>
      </c>
      <c r="U557" s="20">
        <f t="shared" si="35"/>
        <v>42533.353506944448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s">
        <v>8221</v>
      </c>
      <c r="N558" t="b">
        <v>0</v>
      </c>
      <c r="O558" t="s">
        <v>8272</v>
      </c>
      <c r="P558" s="6">
        <f t="shared" si="32"/>
        <v>2.5</v>
      </c>
      <c r="Q558" s="8">
        <f t="shared" si="33"/>
        <v>200</v>
      </c>
      <c r="R558" s="11" t="s">
        <v>8319</v>
      </c>
      <c r="S558" s="12" t="s">
        <v>8320</v>
      </c>
      <c r="T558" s="20">
        <f t="shared" si="34"/>
        <v>42345.860150462962</v>
      </c>
      <c r="U558" s="20">
        <f t="shared" si="35"/>
        <v>42375.860150462962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s">
        <v>8221</v>
      </c>
      <c r="N559" t="b">
        <v>0</v>
      </c>
      <c r="O559" t="s">
        <v>8272</v>
      </c>
      <c r="P559" s="6">
        <f t="shared" si="32"/>
        <v>0.91066666666666674</v>
      </c>
      <c r="Q559" s="8">
        <f t="shared" si="33"/>
        <v>68.3</v>
      </c>
      <c r="R559" s="11" t="s">
        <v>8319</v>
      </c>
      <c r="S559" s="12" t="s">
        <v>8320</v>
      </c>
      <c r="T559" s="20">
        <f t="shared" si="34"/>
        <v>42676.942164351851</v>
      </c>
      <c r="U559" s="20">
        <f t="shared" si="35"/>
        <v>42706.983831018515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s">
        <v>8221</v>
      </c>
      <c r="N560" t="b">
        <v>0</v>
      </c>
      <c r="O560" t="s">
        <v>8272</v>
      </c>
      <c r="P560" s="6">
        <f t="shared" si="32"/>
        <v>0</v>
      </c>
      <c r="Q560" s="8">
        <f t="shared" si="33"/>
        <v>0</v>
      </c>
      <c r="R560" s="11" t="s">
        <v>8319</v>
      </c>
      <c r="S560" s="12" t="s">
        <v>8320</v>
      </c>
      <c r="T560" s="20">
        <f t="shared" si="34"/>
        <v>42057.883159722223</v>
      </c>
      <c r="U560" s="20">
        <f t="shared" si="35"/>
        <v>42087.841493055559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s">
        <v>8221</v>
      </c>
      <c r="N561" t="b">
        <v>0</v>
      </c>
      <c r="O561" t="s">
        <v>8272</v>
      </c>
      <c r="P561" s="6">
        <f t="shared" si="32"/>
        <v>2.0833333333333336E-2</v>
      </c>
      <c r="Q561" s="8">
        <f t="shared" si="33"/>
        <v>50</v>
      </c>
      <c r="R561" s="11" t="s">
        <v>8319</v>
      </c>
      <c r="S561" s="12" t="s">
        <v>8320</v>
      </c>
      <c r="T561" s="20">
        <f t="shared" si="34"/>
        <v>42321.283101851848</v>
      </c>
      <c r="U561" s="20">
        <f t="shared" si="35"/>
        <v>42351.283101851848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s">
        <v>8221</v>
      </c>
      <c r="N562" t="b">
        <v>0</v>
      </c>
      <c r="O562" t="s">
        <v>8272</v>
      </c>
      <c r="P562" s="6">
        <f t="shared" si="32"/>
        <v>1.2E-2</v>
      </c>
      <c r="Q562" s="8">
        <f t="shared" si="33"/>
        <v>4</v>
      </c>
      <c r="R562" s="11" t="s">
        <v>8319</v>
      </c>
      <c r="S562" s="12" t="s">
        <v>8320</v>
      </c>
      <c r="T562" s="20">
        <f t="shared" si="34"/>
        <v>41960.771354166667</v>
      </c>
      <c r="U562" s="20">
        <f t="shared" si="35"/>
        <v>41990.771354166667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s">
        <v>8221</v>
      </c>
      <c r="N563" t="b">
        <v>0</v>
      </c>
      <c r="O563" t="s">
        <v>8272</v>
      </c>
      <c r="P563" s="6">
        <f t="shared" si="32"/>
        <v>0.36666666666666664</v>
      </c>
      <c r="Q563" s="8">
        <f t="shared" si="33"/>
        <v>27.5</v>
      </c>
      <c r="R563" s="11" t="s">
        <v>8319</v>
      </c>
      <c r="S563" s="12" t="s">
        <v>8320</v>
      </c>
      <c r="T563" s="20">
        <f t="shared" si="34"/>
        <v>42268.658715277779</v>
      </c>
      <c r="U563" s="20">
        <f t="shared" si="35"/>
        <v>42303.658715277779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s">
        <v>8221</v>
      </c>
      <c r="N564" t="b">
        <v>0</v>
      </c>
      <c r="O564" t="s">
        <v>8272</v>
      </c>
      <c r="P564" s="6">
        <f t="shared" si="32"/>
        <v>0</v>
      </c>
      <c r="Q564" s="8">
        <f t="shared" si="33"/>
        <v>0</v>
      </c>
      <c r="R564" s="11" t="s">
        <v>8319</v>
      </c>
      <c r="S564" s="12" t="s">
        <v>8320</v>
      </c>
      <c r="T564" s="20">
        <f t="shared" si="34"/>
        <v>42692.389062500006</v>
      </c>
      <c r="U564" s="20">
        <f t="shared" si="35"/>
        <v>42722.389062500006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s">
        <v>8221</v>
      </c>
      <c r="N565" t="b">
        <v>0</v>
      </c>
      <c r="O565" t="s">
        <v>8272</v>
      </c>
      <c r="P565" s="6">
        <f t="shared" si="32"/>
        <v>9.0666666666666659E-2</v>
      </c>
      <c r="Q565" s="8">
        <f t="shared" si="33"/>
        <v>34</v>
      </c>
      <c r="R565" s="11" t="s">
        <v>8319</v>
      </c>
      <c r="S565" s="12" t="s">
        <v>8320</v>
      </c>
      <c r="T565" s="20">
        <f t="shared" si="34"/>
        <v>42022.069988425923</v>
      </c>
      <c r="U565" s="20">
        <f t="shared" si="35"/>
        <v>42052.069988425923</v>
      </c>
    </row>
    <row r="566" spans="1:21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s">
        <v>8221</v>
      </c>
      <c r="N566" t="b">
        <v>0</v>
      </c>
      <c r="O566" t="s">
        <v>8272</v>
      </c>
      <c r="P566" s="6">
        <f t="shared" si="32"/>
        <v>5.5555555555555558E-3</v>
      </c>
      <c r="Q566" s="8">
        <f t="shared" si="33"/>
        <v>1</v>
      </c>
      <c r="R566" s="11" t="s">
        <v>8319</v>
      </c>
      <c r="S566" s="12" t="s">
        <v>8320</v>
      </c>
      <c r="T566" s="20">
        <f t="shared" si="34"/>
        <v>42411.942997685182</v>
      </c>
      <c r="U566" s="20">
        <f t="shared" si="35"/>
        <v>42441.942997685182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s">
        <v>8221</v>
      </c>
      <c r="N567" t="b">
        <v>0</v>
      </c>
      <c r="O567" t="s">
        <v>8272</v>
      </c>
      <c r="P567" s="6">
        <f t="shared" si="32"/>
        <v>0</v>
      </c>
      <c r="Q567" s="8">
        <f t="shared" si="33"/>
        <v>0</v>
      </c>
      <c r="R567" s="11" t="s">
        <v>8319</v>
      </c>
      <c r="S567" s="12" t="s">
        <v>8320</v>
      </c>
      <c r="T567" s="20">
        <f t="shared" si="34"/>
        <v>42165.785289351858</v>
      </c>
      <c r="U567" s="20">
        <f t="shared" si="35"/>
        <v>42195.785289351858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s">
        <v>8221</v>
      </c>
      <c r="N568" t="b">
        <v>0</v>
      </c>
      <c r="O568" t="s">
        <v>8272</v>
      </c>
      <c r="P568" s="6">
        <f t="shared" si="32"/>
        <v>0.02</v>
      </c>
      <c r="Q568" s="8">
        <f t="shared" si="33"/>
        <v>1</v>
      </c>
      <c r="R568" s="11" t="s">
        <v>8319</v>
      </c>
      <c r="S568" s="12" t="s">
        <v>8320</v>
      </c>
      <c r="T568" s="20">
        <f t="shared" si="34"/>
        <v>42535.68440972222</v>
      </c>
      <c r="U568" s="20">
        <f t="shared" si="35"/>
        <v>42565.68440972222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s">
        <v>8221</v>
      </c>
      <c r="N569" t="b">
        <v>0</v>
      </c>
      <c r="O569" t="s">
        <v>8272</v>
      </c>
      <c r="P569" s="6">
        <f t="shared" si="32"/>
        <v>0</v>
      </c>
      <c r="Q569" s="8">
        <f t="shared" si="33"/>
        <v>0</v>
      </c>
      <c r="R569" s="11" t="s">
        <v>8319</v>
      </c>
      <c r="S569" s="12" t="s">
        <v>8320</v>
      </c>
      <c r="T569" s="20">
        <f t="shared" si="34"/>
        <v>41975.842523148152</v>
      </c>
      <c r="U569" s="20">
        <f t="shared" si="35"/>
        <v>42005.842523148152</v>
      </c>
    </row>
    <row r="570" spans="1:21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s">
        <v>8221</v>
      </c>
      <c r="N570" t="b">
        <v>0</v>
      </c>
      <c r="O570" t="s">
        <v>8272</v>
      </c>
      <c r="P570" s="6">
        <f t="shared" si="32"/>
        <v>1</v>
      </c>
      <c r="Q570" s="8">
        <f t="shared" si="33"/>
        <v>49</v>
      </c>
      <c r="R570" s="11" t="s">
        <v>8319</v>
      </c>
      <c r="S570" s="12" t="s">
        <v>8320</v>
      </c>
      <c r="T570" s="20">
        <f t="shared" si="34"/>
        <v>42348.9215625</v>
      </c>
      <c r="U570" s="20">
        <f t="shared" si="35"/>
        <v>42385.458333333328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s">
        <v>8221</v>
      </c>
      <c r="N571" t="b">
        <v>0</v>
      </c>
      <c r="O571" t="s">
        <v>8272</v>
      </c>
      <c r="P571" s="6">
        <f t="shared" si="32"/>
        <v>0.8</v>
      </c>
      <c r="Q571" s="8">
        <f t="shared" si="33"/>
        <v>20</v>
      </c>
      <c r="R571" s="11" t="s">
        <v>8319</v>
      </c>
      <c r="S571" s="12" t="s">
        <v>8320</v>
      </c>
      <c r="T571" s="20">
        <f t="shared" si="34"/>
        <v>42340.847361111111</v>
      </c>
      <c r="U571" s="20">
        <f t="shared" si="35"/>
        <v>42370.847361111111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s">
        <v>8221</v>
      </c>
      <c r="N572" t="b">
        <v>0</v>
      </c>
      <c r="O572" t="s">
        <v>8272</v>
      </c>
      <c r="P572" s="6">
        <f t="shared" si="32"/>
        <v>0.16705882352941176</v>
      </c>
      <c r="Q572" s="8">
        <f t="shared" si="33"/>
        <v>142</v>
      </c>
      <c r="R572" s="11" t="s">
        <v>8319</v>
      </c>
      <c r="S572" s="12" t="s">
        <v>8320</v>
      </c>
      <c r="T572" s="20">
        <f t="shared" si="34"/>
        <v>42388.798252314817</v>
      </c>
      <c r="U572" s="20">
        <f t="shared" si="35"/>
        <v>42418.798252314817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s">
        <v>8221</v>
      </c>
      <c r="N573" t="b">
        <v>0</v>
      </c>
      <c r="O573" t="s">
        <v>8272</v>
      </c>
      <c r="P573" s="6">
        <f t="shared" si="32"/>
        <v>0.42399999999999999</v>
      </c>
      <c r="Q573" s="8">
        <f t="shared" si="33"/>
        <v>53</v>
      </c>
      <c r="R573" s="11" t="s">
        <v>8319</v>
      </c>
      <c r="S573" s="12" t="s">
        <v>8320</v>
      </c>
      <c r="T573" s="20">
        <f t="shared" si="34"/>
        <v>42192.816238425927</v>
      </c>
      <c r="U573" s="20">
        <f t="shared" si="35"/>
        <v>42212.165972222225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s">
        <v>8221</v>
      </c>
      <c r="N574" t="b">
        <v>0</v>
      </c>
      <c r="O574" t="s">
        <v>8272</v>
      </c>
      <c r="P574" s="6">
        <f t="shared" si="32"/>
        <v>0</v>
      </c>
      <c r="Q574" s="8">
        <f t="shared" si="33"/>
        <v>0</v>
      </c>
      <c r="R574" s="11" t="s">
        <v>8319</v>
      </c>
      <c r="S574" s="12" t="s">
        <v>8320</v>
      </c>
      <c r="T574" s="20">
        <f t="shared" si="34"/>
        <v>42282.71629629629</v>
      </c>
      <c r="U574" s="20">
        <f t="shared" si="35"/>
        <v>42312.757962962962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s">
        <v>8221</v>
      </c>
      <c r="N575" t="b">
        <v>0</v>
      </c>
      <c r="O575" t="s">
        <v>8272</v>
      </c>
      <c r="P575" s="6">
        <f t="shared" si="32"/>
        <v>0.38925389253892539</v>
      </c>
      <c r="Q575" s="8">
        <f t="shared" si="33"/>
        <v>38.444444444444443</v>
      </c>
      <c r="R575" s="11" t="s">
        <v>8319</v>
      </c>
      <c r="S575" s="12" t="s">
        <v>8320</v>
      </c>
      <c r="T575" s="20">
        <f t="shared" si="34"/>
        <v>41963.050127314811</v>
      </c>
      <c r="U575" s="20">
        <f t="shared" si="35"/>
        <v>42022.05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s">
        <v>8221</v>
      </c>
      <c r="N576" t="b">
        <v>0</v>
      </c>
      <c r="O576" t="s">
        <v>8272</v>
      </c>
      <c r="P576" s="6">
        <f t="shared" si="32"/>
        <v>0.7155635062611807</v>
      </c>
      <c r="Q576" s="8">
        <f t="shared" si="33"/>
        <v>20</v>
      </c>
      <c r="R576" s="11" t="s">
        <v>8319</v>
      </c>
      <c r="S576" s="12" t="s">
        <v>8320</v>
      </c>
      <c r="T576" s="20">
        <f t="shared" si="34"/>
        <v>42632.443368055552</v>
      </c>
      <c r="U576" s="20">
        <f t="shared" si="35"/>
        <v>42662.443368055552</v>
      </c>
    </row>
    <row r="577" spans="1:21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s">
        <v>8221</v>
      </c>
      <c r="N577" t="b">
        <v>0</v>
      </c>
      <c r="O577" t="s">
        <v>8272</v>
      </c>
      <c r="P577" s="6">
        <f t="shared" si="32"/>
        <v>0.43166666666666664</v>
      </c>
      <c r="Q577" s="8">
        <f t="shared" si="33"/>
        <v>64.75</v>
      </c>
      <c r="R577" s="11" t="s">
        <v>8319</v>
      </c>
      <c r="S577" s="12" t="s">
        <v>8320</v>
      </c>
      <c r="T577" s="20">
        <f t="shared" si="34"/>
        <v>42138.692627314813</v>
      </c>
      <c r="U577" s="20">
        <f t="shared" si="35"/>
        <v>42168.692627314813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s">
        <v>8221</v>
      </c>
      <c r="N578" t="b">
        <v>0</v>
      </c>
      <c r="O578" t="s">
        <v>8272</v>
      </c>
      <c r="P578" s="6">
        <f t="shared" si="32"/>
        <v>1.25E-3</v>
      </c>
      <c r="Q578" s="8">
        <f t="shared" si="33"/>
        <v>1</v>
      </c>
      <c r="R578" s="11" t="s">
        <v>8319</v>
      </c>
      <c r="S578" s="12" t="s">
        <v>8320</v>
      </c>
      <c r="T578" s="20">
        <f t="shared" si="34"/>
        <v>42031.471666666665</v>
      </c>
      <c r="U578" s="20">
        <f t="shared" si="35"/>
        <v>42091.43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s">
        <v>8221</v>
      </c>
      <c r="N579" t="b">
        <v>0</v>
      </c>
      <c r="O579" t="s">
        <v>8272</v>
      </c>
      <c r="P579" s="6">
        <f t="shared" ref="P579:P642" si="36">E579/D579*100</f>
        <v>0.2</v>
      </c>
      <c r="Q579" s="8">
        <f t="shared" ref="Q579:Q642" si="37">IFERROR(E579/L579,0)</f>
        <v>10</v>
      </c>
      <c r="R579" s="11" t="s">
        <v>8319</v>
      </c>
      <c r="S579" s="12" t="s">
        <v>8320</v>
      </c>
      <c r="T579" s="20">
        <f t="shared" ref="T579:T642" si="38">(((J579/60)/60)/24)+DATE(1970,1,1)</f>
        <v>42450.589143518519</v>
      </c>
      <c r="U579" s="20">
        <f t="shared" ref="U579:U642" si="39">(((I579/60)/60)/24)+DATE(1970,1,1)</f>
        <v>42510.589143518519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s">
        <v>8221</v>
      </c>
      <c r="N580" t="b">
        <v>0</v>
      </c>
      <c r="O580" t="s">
        <v>8272</v>
      </c>
      <c r="P580" s="6">
        <f t="shared" si="36"/>
        <v>1.12E-2</v>
      </c>
      <c r="Q580" s="8">
        <f t="shared" si="37"/>
        <v>2</v>
      </c>
      <c r="R580" s="11" t="s">
        <v>8319</v>
      </c>
      <c r="S580" s="12" t="s">
        <v>8320</v>
      </c>
      <c r="T580" s="20">
        <f t="shared" si="38"/>
        <v>42230.578622685185</v>
      </c>
      <c r="U580" s="20">
        <f t="shared" si="39"/>
        <v>42254.578622685185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s">
        <v>8221</v>
      </c>
      <c r="N581" t="b">
        <v>0</v>
      </c>
      <c r="O581" t="s">
        <v>8272</v>
      </c>
      <c r="P581" s="6">
        <f t="shared" si="36"/>
        <v>1.4583333333333333</v>
      </c>
      <c r="Q581" s="8">
        <f t="shared" si="37"/>
        <v>35</v>
      </c>
      <c r="R581" s="11" t="s">
        <v>8319</v>
      </c>
      <c r="S581" s="12" t="s">
        <v>8320</v>
      </c>
      <c r="T581" s="20">
        <f t="shared" si="38"/>
        <v>41968.852118055554</v>
      </c>
      <c r="U581" s="20">
        <f t="shared" si="39"/>
        <v>41998.852118055554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s">
        <v>8221</v>
      </c>
      <c r="N582" t="b">
        <v>0</v>
      </c>
      <c r="O582" t="s">
        <v>8272</v>
      </c>
      <c r="P582" s="6">
        <f t="shared" si="36"/>
        <v>3.3333333333333333E-2</v>
      </c>
      <c r="Q582" s="8">
        <f t="shared" si="37"/>
        <v>1</v>
      </c>
      <c r="R582" s="11" t="s">
        <v>8319</v>
      </c>
      <c r="S582" s="12" t="s">
        <v>8320</v>
      </c>
      <c r="T582" s="20">
        <f t="shared" si="38"/>
        <v>42605.908182870371</v>
      </c>
      <c r="U582" s="20">
        <f t="shared" si="39"/>
        <v>42635.908182870371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s">
        <v>8221</v>
      </c>
      <c r="N583" t="b">
        <v>0</v>
      </c>
      <c r="O583" t="s">
        <v>8272</v>
      </c>
      <c r="P583" s="6">
        <f t="shared" si="36"/>
        <v>0</v>
      </c>
      <c r="Q583" s="8">
        <f t="shared" si="37"/>
        <v>0</v>
      </c>
      <c r="R583" s="11" t="s">
        <v>8319</v>
      </c>
      <c r="S583" s="12" t="s">
        <v>8320</v>
      </c>
      <c r="T583" s="20">
        <f t="shared" si="38"/>
        <v>42188.012777777782</v>
      </c>
      <c r="U583" s="20">
        <f t="shared" si="39"/>
        <v>42218.012777777782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s">
        <v>8221</v>
      </c>
      <c r="N584" t="b">
        <v>0</v>
      </c>
      <c r="O584" t="s">
        <v>8272</v>
      </c>
      <c r="P584" s="6">
        <f t="shared" si="36"/>
        <v>0</v>
      </c>
      <c r="Q584" s="8">
        <f t="shared" si="37"/>
        <v>0</v>
      </c>
      <c r="R584" s="11" t="s">
        <v>8319</v>
      </c>
      <c r="S584" s="12" t="s">
        <v>8320</v>
      </c>
      <c r="T584" s="20">
        <f t="shared" si="38"/>
        <v>42055.739803240736</v>
      </c>
      <c r="U584" s="20">
        <f t="shared" si="39"/>
        <v>42078.75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s">
        <v>8221</v>
      </c>
      <c r="N585" t="b">
        <v>0</v>
      </c>
      <c r="O585" t="s">
        <v>8272</v>
      </c>
      <c r="P585" s="6">
        <f t="shared" si="36"/>
        <v>1.1111111111111112E-2</v>
      </c>
      <c r="Q585" s="8">
        <f t="shared" si="37"/>
        <v>1</v>
      </c>
      <c r="R585" s="11" t="s">
        <v>8319</v>
      </c>
      <c r="S585" s="12" t="s">
        <v>8320</v>
      </c>
      <c r="T585" s="20">
        <f t="shared" si="38"/>
        <v>42052.93850694444</v>
      </c>
      <c r="U585" s="20">
        <f t="shared" si="39"/>
        <v>42082.896840277783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s">
        <v>8221</v>
      </c>
      <c r="N586" t="b">
        <v>0</v>
      </c>
      <c r="O586" t="s">
        <v>8272</v>
      </c>
      <c r="P586" s="6">
        <f t="shared" si="36"/>
        <v>1</v>
      </c>
      <c r="Q586" s="8">
        <f t="shared" si="37"/>
        <v>5</v>
      </c>
      <c r="R586" s="11" t="s">
        <v>8319</v>
      </c>
      <c r="S586" s="12" t="s">
        <v>8320</v>
      </c>
      <c r="T586" s="20">
        <f t="shared" si="38"/>
        <v>42049.716620370367</v>
      </c>
      <c r="U586" s="20">
        <f t="shared" si="39"/>
        <v>42079.674953703703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s">
        <v>8221</v>
      </c>
      <c r="N587" t="b">
        <v>0</v>
      </c>
      <c r="O587" t="s">
        <v>8272</v>
      </c>
      <c r="P587" s="6">
        <f t="shared" si="36"/>
        <v>0</v>
      </c>
      <c r="Q587" s="8">
        <f t="shared" si="37"/>
        <v>0</v>
      </c>
      <c r="R587" s="11" t="s">
        <v>8319</v>
      </c>
      <c r="S587" s="12" t="s">
        <v>8320</v>
      </c>
      <c r="T587" s="20">
        <f t="shared" si="38"/>
        <v>42283.3909375</v>
      </c>
      <c r="U587" s="20">
        <f t="shared" si="39"/>
        <v>42339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s">
        <v>8221</v>
      </c>
      <c r="N588" t="b">
        <v>0</v>
      </c>
      <c r="O588" t="s">
        <v>8272</v>
      </c>
      <c r="P588" s="6">
        <f t="shared" si="36"/>
        <v>0.55999999999999994</v>
      </c>
      <c r="Q588" s="8">
        <f t="shared" si="37"/>
        <v>14</v>
      </c>
      <c r="R588" s="11" t="s">
        <v>8319</v>
      </c>
      <c r="S588" s="12" t="s">
        <v>8320</v>
      </c>
      <c r="T588" s="20">
        <f t="shared" si="38"/>
        <v>42020.854247685187</v>
      </c>
      <c r="U588" s="20">
        <f t="shared" si="39"/>
        <v>42050.854247685187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s">
        <v>8221</v>
      </c>
      <c r="N589" t="b">
        <v>0</v>
      </c>
      <c r="O589" t="s">
        <v>8272</v>
      </c>
      <c r="P589" s="6">
        <f t="shared" si="36"/>
        <v>9.0833333333333339</v>
      </c>
      <c r="Q589" s="8">
        <f t="shared" si="37"/>
        <v>389.28571428571428</v>
      </c>
      <c r="R589" s="11" t="s">
        <v>8319</v>
      </c>
      <c r="S589" s="12" t="s">
        <v>8320</v>
      </c>
      <c r="T589" s="20">
        <f t="shared" si="38"/>
        <v>42080.757326388892</v>
      </c>
      <c r="U589" s="20">
        <f t="shared" si="39"/>
        <v>42110.757326388892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s">
        <v>8221</v>
      </c>
      <c r="N590" t="b">
        <v>0</v>
      </c>
      <c r="O590" t="s">
        <v>8272</v>
      </c>
      <c r="P590" s="6">
        <f t="shared" si="36"/>
        <v>3.3444444444444441</v>
      </c>
      <c r="Q590" s="8">
        <f t="shared" si="37"/>
        <v>150.5</v>
      </c>
      <c r="R590" s="11" t="s">
        <v>8319</v>
      </c>
      <c r="S590" s="12" t="s">
        <v>8320</v>
      </c>
      <c r="T590" s="20">
        <f t="shared" si="38"/>
        <v>42631.769513888896</v>
      </c>
      <c r="U590" s="20">
        <f t="shared" si="39"/>
        <v>42691.811180555553</v>
      </c>
    </row>
    <row r="591" spans="1:2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s">
        <v>8221</v>
      </c>
      <c r="N591" t="b">
        <v>0</v>
      </c>
      <c r="O591" t="s">
        <v>8272</v>
      </c>
      <c r="P591" s="6">
        <f t="shared" si="36"/>
        <v>1.3333333333333334E-2</v>
      </c>
      <c r="Q591" s="8">
        <f t="shared" si="37"/>
        <v>1</v>
      </c>
      <c r="R591" s="11" t="s">
        <v>8319</v>
      </c>
      <c r="S591" s="12" t="s">
        <v>8320</v>
      </c>
      <c r="T591" s="20">
        <f t="shared" si="38"/>
        <v>42178.614571759259</v>
      </c>
      <c r="U591" s="20">
        <f t="shared" si="39"/>
        <v>42193.614571759259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s">
        <v>8221</v>
      </c>
      <c r="N592" t="b">
        <v>0</v>
      </c>
      <c r="O592" t="s">
        <v>8272</v>
      </c>
      <c r="P592" s="6">
        <f t="shared" si="36"/>
        <v>4.46</v>
      </c>
      <c r="Q592" s="8">
        <f t="shared" si="37"/>
        <v>24.777777777777779</v>
      </c>
      <c r="R592" s="11" t="s">
        <v>8319</v>
      </c>
      <c r="S592" s="12" t="s">
        <v>8320</v>
      </c>
      <c r="T592" s="20">
        <f t="shared" si="38"/>
        <v>42377.554756944446</v>
      </c>
      <c r="U592" s="20">
        <f t="shared" si="39"/>
        <v>42408.542361111111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s">
        <v>8221</v>
      </c>
      <c r="N593" t="b">
        <v>0</v>
      </c>
      <c r="O593" t="s">
        <v>8272</v>
      </c>
      <c r="P593" s="6">
        <f t="shared" si="36"/>
        <v>6.0999999999999999E-2</v>
      </c>
      <c r="Q593" s="8">
        <f t="shared" si="37"/>
        <v>30.5</v>
      </c>
      <c r="R593" s="11" t="s">
        <v>8319</v>
      </c>
      <c r="S593" s="12" t="s">
        <v>8320</v>
      </c>
      <c r="T593" s="20">
        <f t="shared" si="38"/>
        <v>42177.543171296296</v>
      </c>
      <c r="U593" s="20">
        <f t="shared" si="39"/>
        <v>42207.543171296296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s">
        <v>8221</v>
      </c>
      <c r="N594" t="b">
        <v>0</v>
      </c>
      <c r="O594" t="s">
        <v>8272</v>
      </c>
      <c r="P594" s="6">
        <f t="shared" si="36"/>
        <v>3.3333333333333335</v>
      </c>
      <c r="Q594" s="8">
        <f t="shared" si="37"/>
        <v>250</v>
      </c>
      <c r="R594" s="11" t="s">
        <v>8319</v>
      </c>
      <c r="S594" s="12" t="s">
        <v>8320</v>
      </c>
      <c r="T594" s="20">
        <f t="shared" si="38"/>
        <v>41946.232175925928</v>
      </c>
      <c r="U594" s="20">
        <f t="shared" si="39"/>
        <v>41976.232175925921</v>
      </c>
    </row>
    <row r="595" spans="1:21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s">
        <v>8221</v>
      </c>
      <c r="N595" t="b">
        <v>0</v>
      </c>
      <c r="O595" t="s">
        <v>8272</v>
      </c>
      <c r="P595" s="6">
        <f t="shared" si="36"/>
        <v>23</v>
      </c>
      <c r="Q595" s="8">
        <f t="shared" si="37"/>
        <v>16.428571428571427</v>
      </c>
      <c r="R595" s="11" t="s">
        <v>8319</v>
      </c>
      <c r="S595" s="12" t="s">
        <v>8320</v>
      </c>
      <c r="T595" s="20">
        <f t="shared" si="38"/>
        <v>42070.677604166667</v>
      </c>
      <c r="U595" s="20">
        <f t="shared" si="39"/>
        <v>42100.635937500003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s">
        <v>8221</v>
      </c>
      <c r="N596" t="b">
        <v>0</v>
      </c>
      <c r="O596" t="s">
        <v>8272</v>
      </c>
      <c r="P596" s="6">
        <f t="shared" si="36"/>
        <v>0.104</v>
      </c>
      <c r="Q596" s="8">
        <f t="shared" si="37"/>
        <v>13</v>
      </c>
      <c r="R596" s="11" t="s">
        <v>8319</v>
      </c>
      <c r="S596" s="12" t="s">
        <v>8320</v>
      </c>
      <c r="T596" s="20">
        <f t="shared" si="38"/>
        <v>42446.780162037037</v>
      </c>
      <c r="U596" s="20">
        <f t="shared" si="39"/>
        <v>42476.780162037037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s">
        <v>8221</v>
      </c>
      <c r="N597" t="b">
        <v>0</v>
      </c>
      <c r="O597" t="s">
        <v>8272</v>
      </c>
      <c r="P597" s="6">
        <f t="shared" si="36"/>
        <v>0.42599999999999999</v>
      </c>
      <c r="Q597" s="8">
        <f t="shared" si="37"/>
        <v>53.25</v>
      </c>
      <c r="R597" s="11" t="s">
        <v>8319</v>
      </c>
      <c r="S597" s="12" t="s">
        <v>8320</v>
      </c>
      <c r="T597" s="20">
        <f t="shared" si="38"/>
        <v>42083.069884259254</v>
      </c>
      <c r="U597" s="20">
        <f t="shared" si="39"/>
        <v>42128.069884259254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s">
        <v>8221</v>
      </c>
      <c r="N598" t="b">
        <v>0</v>
      </c>
      <c r="O598" t="s">
        <v>8272</v>
      </c>
      <c r="P598" s="6">
        <f t="shared" si="36"/>
        <v>0.03</v>
      </c>
      <c r="Q598" s="8">
        <f t="shared" si="37"/>
        <v>3</v>
      </c>
      <c r="R598" s="11" t="s">
        <v>8319</v>
      </c>
      <c r="S598" s="12" t="s">
        <v>8320</v>
      </c>
      <c r="T598" s="20">
        <f t="shared" si="38"/>
        <v>42646.896898148145</v>
      </c>
      <c r="U598" s="20">
        <f t="shared" si="39"/>
        <v>42676.896898148145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s">
        <v>8221</v>
      </c>
      <c r="N599" t="b">
        <v>0</v>
      </c>
      <c r="O599" t="s">
        <v>8272</v>
      </c>
      <c r="P599" s="6">
        <f t="shared" si="36"/>
        <v>0.26666666666666666</v>
      </c>
      <c r="Q599" s="8">
        <f t="shared" si="37"/>
        <v>10</v>
      </c>
      <c r="R599" s="11" t="s">
        <v>8319</v>
      </c>
      <c r="S599" s="12" t="s">
        <v>8320</v>
      </c>
      <c r="T599" s="20">
        <f t="shared" si="38"/>
        <v>42545.705266203702</v>
      </c>
      <c r="U599" s="20">
        <f t="shared" si="39"/>
        <v>42582.666666666672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s">
        <v>8221</v>
      </c>
      <c r="N600" t="b">
        <v>0</v>
      </c>
      <c r="O600" t="s">
        <v>8272</v>
      </c>
      <c r="P600" s="6">
        <f t="shared" si="36"/>
        <v>34</v>
      </c>
      <c r="Q600" s="8">
        <f t="shared" si="37"/>
        <v>121.42857142857143</v>
      </c>
      <c r="R600" s="11" t="s">
        <v>8319</v>
      </c>
      <c r="S600" s="12" t="s">
        <v>8320</v>
      </c>
      <c r="T600" s="20">
        <f t="shared" si="38"/>
        <v>41948.00209490741</v>
      </c>
      <c r="U600" s="20">
        <f t="shared" si="39"/>
        <v>41978.00209490741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s">
        <v>8221</v>
      </c>
      <c r="N601" t="b">
        <v>0</v>
      </c>
      <c r="O601" t="s">
        <v>8272</v>
      </c>
      <c r="P601" s="6">
        <f t="shared" si="36"/>
        <v>6.2E-2</v>
      </c>
      <c r="Q601" s="8">
        <f t="shared" si="37"/>
        <v>15.5</v>
      </c>
      <c r="R601" s="11" t="s">
        <v>8319</v>
      </c>
      <c r="S601" s="12" t="s">
        <v>8320</v>
      </c>
      <c r="T601" s="20">
        <f t="shared" si="38"/>
        <v>42047.812523148154</v>
      </c>
      <c r="U601" s="20">
        <f t="shared" si="39"/>
        <v>42071.636111111111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s">
        <v>8220</v>
      </c>
      <c r="N602" t="b">
        <v>0</v>
      </c>
      <c r="O602" t="s">
        <v>8272</v>
      </c>
      <c r="P602" s="6">
        <f t="shared" si="36"/>
        <v>2</v>
      </c>
      <c r="Q602" s="8">
        <f t="shared" si="37"/>
        <v>100</v>
      </c>
      <c r="R602" s="11" t="s">
        <v>8319</v>
      </c>
      <c r="S602" s="12" t="s">
        <v>8320</v>
      </c>
      <c r="T602" s="20">
        <f t="shared" si="38"/>
        <v>42073.798171296294</v>
      </c>
      <c r="U602" s="20">
        <f t="shared" si="39"/>
        <v>42133.798171296294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s">
        <v>8220</v>
      </c>
      <c r="N603" t="b">
        <v>0</v>
      </c>
      <c r="O603" t="s">
        <v>8272</v>
      </c>
      <c r="P603" s="6">
        <f t="shared" si="36"/>
        <v>1.4000000000000001</v>
      </c>
      <c r="Q603" s="8">
        <f t="shared" si="37"/>
        <v>23.333333333333332</v>
      </c>
      <c r="R603" s="11" t="s">
        <v>8319</v>
      </c>
      <c r="S603" s="12" t="s">
        <v>8320</v>
      </c>
      <c r="T603" s="20">
        <f t="shared" si="38"/>
        <v>41969.858090277776</v>
      </c>
      <c r="U603" s="20">
        <f t="shared" si="39"/>
        <v>41999.858090277776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s">
        <v>8220</v>
      </c>
      <c r="N604" t="b">
        <v>0</v>
      </c>
      <c r="O604" t="s">
        <v>8272</v>
      </c>
      <c r="P604" s="6">
        <f t="shared" si="36"/>
        <v>0</v>
      </c>
      <c r="Q604" s="8">
        <f t="shared" si="37"/>
        <v>0</v>
      </c>
      <c r="R604" s="11" t="s">
        <v>8319</v>
      </c>
      <c r="S604" s="12" t="s">
        <v>8320</v>
      </c>
      <c r="T604" s="20">
        <f t="shared" si="38"/>
        <v>42143.79415509259</v>
      </c>
      <c r="U604" s="20">
        <f t="shared" si="39"/>
        <v>42173.79415509259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s">
        <v>8220</v>
      </c>
      <c r="N605" t="b">
        <v>0</v>
      </c>
      <c r="O605" t="s">
        <v>8272</v>
      </c>
      <c r="P605" s="6">
        <f t="shared" si="36"/>
        <v>3.9334666666666664</v>
      </c>
      <c r="Q605" s="8">
        <f t="shared" si="37"/>
        <v>45.386153846153846</v>
      </c>
      <c r="R605" s="11" t="s">
        <v>8319</v>
      </c>
      <c r="S605" s="12" t="s">
        <v>8320</v>
      </c>
      <c r="T605" s="20">
        <f t="shared" si="38"/>
        <v>41835.639155092591</v>
      </c>
      <c r="U605" s="20">
        <f t="shared" si="39"/>
        <v>41865.639155092591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s">
        <v>8220</v>
      </c>
      <c r="N606" t="b">
        <v>0</v>
      </c>
      <c r="O606" t="s">
        <v>8272</v>
      </c>
      <c r="P606" s="6">
        <f t="shared" si="36"/>
        <v>0</v>
      </c>
      <c r="Q606" s="8">
        <f t="shared" si="37"/>
        <v>0</v>
      </c>
      <c r="R606" s="11" t="s">
        <v>8319</v>
      </c>
      <c r="S606" s="12" t="s">
        <v>8320</v>
      </c>
      <c r="T606" s="20">
        <f t="shared" si="38"/>
        <v>41849.035370370373</v>
      </c>
      <c r="U606" s="20">
        <f t="shared" si="39"/>
        <v>41879.035370370373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s">
        <v>8220</v>
      </c>
      <c r="N607" t="b">
        <v>0</v>
      </c>
      <c r="O607" t="s">
        <v>8272</v>
      </c>
      <c r="P607" s="6">
        <f t="shared" si="36"/>
        <v>2.62</v>
      </c>
      <c r="Q607" s="8">
        <f t="shared" si="37"/>
        <v>16.375</v>
      </c>
      <c r="R607" s="11" t="s">
        <v>8319</v>
      </c>
      <c r="S607" s="12" t="s">
        <v>8320</v>
      </c>
      <c r="T607" s="20">
        <f t="shared" si="38"/>
        <v>42194.357731481476</v>
      </c>
      <c r="U607" s="20">
        <f t="shared" si="39"/>
        <v>42239.357731481476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s">
        <v>8220</v>
      </c>
      <c r="N608" t="b">
        <v>0</v>
      </c>
      <c r="O608" t="s">
        <v>8272</v>
      </c>
      <c r="P608" s="6">
        <f t="shared" si="36"/>
        <v>0.2</v>
      </c>
      <c r="Q608" s="8">
        <f t="shared" si="37"/>
        <v>10</v>
      </c>
      <c r="R608" s="11" t="s">
        <v>8319</v>
      </c>
      <c r="S608" s="12" t="s">
        <v>8320</v>
      </c>
      <c r="T608" s="20">
        <f t="shared" si="38"/>
        <v>42102.650567129633</v>
      </c>
      <c r="U608" s="20">
        <f t="shared" si="39"/>
        <v>42148.625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s">
        <v>8220</v>
      </c>
      <c r="N609" t="b">
        <v>0</v>
      </c>
      <c r="O609" t="s">
        <v>8272</v>
      </c>
      <c r="P609" s="6">
        <f t="shared" si="36"/>
        <v>0</v>
      </c>
      <c r="Q609" s="8">
        <f t="shared" si="37"/>
        <v>0</v>
      </c>
      <c r="R609" s="11" t="s">
        <v>8319</v>
      </c>
      <c r="S609" s="12" t="s">
        <v>8320</v>
      </c>
      <c r="T609" s="20">
        <f t="shared" si="38"/>
        <v>42300.825648148151</v>
      </c>
      <c r="U609" s="20">
        <f t="shared" si="39"/>
        <v>42330.867314814815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s">
        <v>8220</v>
      </c>
      <c r="N610" t="b">
        <v>0</v>
      </c>
      <c r="O610" t="s">
        <v>8272</v>
      </c>
      <c r="P610" s="6">
        <f t="shared" si="36"/>
        <v>0.97400000000000009</v>
      </c>
      <c r="Q610" s="8">
        <f t="shared" si="37"/>
        <v>292.2</v>
      </c>
      <c r="R610" s="11" t="s">
        <v>8319</v>
      </c>
      <c r="S610" s="12" t="s">
        <v>8320</v>
      </c>
      <c r="T610" s="20">
        <f t="shared" si="38"/>
        <v>42140.921064814815</v>
      </c>
      <c r="U610" s="20">
        <f t="shared" si="39"/>
        <v>42170.921064814815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s">
        <v>8220</v>
      </c>
      <c r="N611" t="b">
        <v>0</v>
      </c>
      <c r="O611" t="s">
        <v>8272</v>
      </c>
      <c r="P611" s="6">
        <f t="shared" si="36"/>
        <v>0.64102564102564097</v>
      </c>
      <c r="Q611" s="8">
        <f t="shared" si="37"/>
        <v>5</v>
      </c>
      <c r="R611" s="11" t="s">
        <v>8319</v>
      </c>
      <c r="S611" s="12" t="s">
        <v>8320</v>
      </c>
      <c r="T611" s="20">
        <f t="shared" si="38"/>
        <v>42307.034074074079</v>
      </c>
      <c r="U611" s="20">
        <f t="shared" si="39"/>
        <v>42337.075740740736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s">
        <v>8220</v>
      </c>
      <c r="N612" t="b">
        <v>0</v>
      </c>
      <c r="O612" t="s">
        <v>8272</v>
      </c>
      <c r="P612" s="6">
        <f t="shared" si="36"/>
        <v>0</v>
      </c>
      <c r="Q612" s="8">
        <f t="shared" si="37"/>
        <v>0</v>
      </c>
      <c r="R612" s="11" t="s">
        <v>8319</v>
      </c>
      <c r="S612" s="12" t="s">
        <v>8320</v>
      </c>
      <c r="T612" s="20">
        <f t="shared" si="38"/>
        <v>42086.83085648148</v>
      </c>
      <c r="U612" s="20">
        <f t="shared" si="39"/>
        <v>42116.83085648148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s">
        <v>8220</v>
      </c>
      <c r="N613" t="b">
        <v>0</v>
      </c>
      <c r="O613" t="s">
        <v>8272</v>
      </c>
      <c r="P613" s="6">
        <f t="shared" si="36"/>
        <v>0</v>
      </c>
      <c r="Q613" s="8">
        <f t="shared" si="37"/>
        <v>0</v>
      </c>
      <c r="R613" s="11" t="s">
        <v>8319</v>
      </c>
      <c r="S613" s="12" t="s">
        <v>8320</v>
      </c>
      <c r="T613" s="20">
        <f t="shared" si="38"/>
        <v>42328.560613425929</v>
      </c>
      <c r="U613" s="20">
        <f t="shared" si="39"/>
        <v>42388.560613425929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s">
        <v>8220</v>
      </c>
      <c r="N614" t="b">
        <v>0</v>
      </c>
      <c r="O614" t="s">
        <v>8272</v>
      </c>
      <c r="P614" s="6">
        <f t="shared" si="36"/>
        <v>0</v>
      </c>
      <c r="Q614" s="8">
        <f t="shared" si="37"/>
        <v>0</v>
      </c>
      <c r="R614" s="11" t="s">
        <v>8319</v>
      </c>
      <c r="S614" s="12" t="s">
        <v>8320</v>
      </c>
      <c r="T614" s="20">
        <f t="shared" si="38"/>
        <v>42585.031782407401</v>
      </c>
      <c r="U614" s="20">
        <f t="shared" si="39"/>
        <v>42615.031782407401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s">
        <v>8220</v>
      </c>
      <c r="N615" t="b">
        <v>0</v>
      </c>
      <c r="O615" t="s">
        <v>8272</v>
      </c>
      <c r="P615" s="6">
        <f t="shared" si="36"/>
        <v>21.363333333333333</v>
      </c>
      <c r="Q615" s="8">
        <f t="shared" si="37"/>
        <v>105.93388429752066</v>
      </c>
      <c r="R615" s="11" t="s">
        <v>8319</v>
      </c>
      <c r="S615" s="12" t="s">
        <v>8320</v>
      </c>
      <c r="T615" s="20">
        <f t="shared" si="38"/>
        <v>42247.496759259258</v>
      </c>
      <c r="U615" s="20">
        <f t="shared" si="39"/>
        <v>42278.207638888889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s">
        <v>8220</v>
      </c>
      <c r="N616" t="b">
        <v>0</v>
      </c>
      <c r="O616" t="s">
        <v>8272</v>
      </c>
      <c r="P616" s="6">
        <f t="shared" si="36"/>
        <v>0</v>
      </c>
      <c r="Q616" s="8">
        <f t="shared" si="37"/>
        <v>0</v>
      </c>
      <c r="R616" s="11" t="s">
        <v>8319</v>
      </c>
      <c r="S616" s="12" t="s">
        <v>8320</v>
      </c>
      <c r="T616" s="20">
        <f t="shared" si="38"/>
        <v>42515.061805555553</v>
      </c>
      <c r="U616" s="20">
        <f t="shared" si="39"/>
        <v>42545.061805555553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s">
        <v>8220</v>
      </c>
      <c r="N617" t="b">
        <v>0</v>
      </c>
      <c r="O617" t="s">
        <v>8272</v>
      </c>
      <c r="P617" s="6">
        <f t="shared" si="36"/>
        <v>0</v>
      </c>
      <c r="Q617" s="8">
        <f t="shared" si="37"/>
        <v>0</v>
      </c>
      <c r="R617" s="11" t="s">
        <v>8319</v>
      </c>
      <c r="S617" s="12" t="s">
        <v>8320</v>
      </c>
      <c r="T617" s="20">
        <f t="shared" si="38"/>
        <v>42242.122210648144</v>
      </c>
      <c r="U617" s="20">
        <f t="shared" si="39"/>
        <v>42272.122210648144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s">
        <v>8220</v>
      </c>
      <c r="N618" t="b">
        <v>0</v>
      </c>
      <c r="O618" t="s">
        <v>8272</v>
      </c>
      <c r="P618" s="6">
        <f t="shared" si="36"/>
        <v>0</v>
      </c>
      <c r="Q618" s="8">
        <f t="shared" si="37"/>
        <v>0</v>
      </c>
      <c r="R618" s="11" t="s">
        <v>8319</v>
      </c>
      <c r="S618" s="12" t="s">
        <v>8320</v>
      </c>
      <c r="T618" s="20">
        <f t="shared" si="38"/>
        <v>42761.376238425932</v>
      </c>
      <c r="U618" s="20">
        <f t="shared" si="39"/>
        <v>42791.376238425932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s">
        <v>8220</v>
      </c>
      <c r="N619" t="b">
        <v>0</v>
      </c>
      <c r="O619" t="s">
        <v>8272</v>
      </c>
      <c r="P619" s="6">
        <f t="shared" si="36"/>
        <v>3</v>
      </c>
      <c r="Q619" s="8">
        <f t="shared" si="37"/>
        <v>20</v>
      </c>
      <c r="R619" s="11" t="s">
        <v>8319</v>
      </c>
      <c r="S619" s="12" t="s">
        <v>8320</v>
      </c>
      <c r="T619" s="20">
        <f t="shared" si="38"/>
        <v>42087.343090277776</v>
      </c>
      <c r="U619" s="20">
        <f t="shared" si="39"/>
        <v>42132.343090277776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s">
        <v>8220</v>
      </c>
      <c r="N620" t="b">
        <v>0</v>
      </c>
      <c r="O620" t="s">
        <v>8272</v>
      </c>
      <c r="P620" s="6">
        <f t="shared" si="36"/>
        <v>0</v>
      </c>
      <c r="Q620" s="8">
        <f t="shared" si="37"/>
        <v>0</v>
      </c>
      <c r="R620" s="11" t="s">
        <v>8319</v>
      </c>
      <c r="S620" s="12" t="s">
        <v>8320</v>
      </c>
      <c r="T620" s="20">
        <f t="shared" si="38"/>
        <v>42317.810219907406</v>
      </c>
      <c r="U620" s="20">
        <f t="shared" si="39"/>
        <v>42347.810219907406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s">
        <v>8220</v>
      </c>
      <c r="N621" t="b">
        <v>0</v>
      </c>
      <c r="O621" t="s">
        <v>8272</v>
      </c>
      <c r="P621" s="6">
        <f t="shared" si="36"/>
        <v>3.9999999999999996E-5</v>
      </c>
      <c r="Q621" s="8">
        <f t="shared" si="37"/>
        <v>1</v>
      </c>
      <c r="R621" s="11" t="s">
        <v>8319</v>
      </c>
      <c r="S621" s="12" t="s">
        <v>8320</v>
      </c>
      <c r="T621" s="20">
        <f t="shared" si="38"/>
        <v>41908.650347222225</v>
      </c>
      <c r="U621" s="20">
        <f t="shared" si="39"/>
        <v>41968.692013888889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s">
        <v>8220</v>
      </c>
      <c r="N622" t="b">
        <v>0</v>
      </c>
      <c r="O622" t="s">
        <v>8272</v>
      </c>
      <c r="P622" s="6">
        <f t="shared" si="36"/>
        <v>1</v>
      </c>
      <c r="Q622" s="8">
        <f t="shared" si="37"/>
        <v>300</v>
      </c>
      <c r="R622" s="11" t="s">
        <v>8319</v>
      </c>
      <c r="S622" s="12" t="s">
        <v>8320</v>
      </c>
      <c r="T622" s="20">
        <f t="shared" si="38"/>
        <v>41831.716874999998</v>
      </c>
      <c r="U622" s="20">
        <f t="shared" si="39"/>
        <v>41876.716874999998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s">
        <v>8220</v>
      </c>
      <c r="N623" t="b">
        <v>0</v>
      </c>
      <c r="O623" t="s">
        <v>8272</v>
      </c>
      <c r="P623" s="6">
        <f t="shared" si="36"/>
        <v>1.044</v>
      </c>
      <c r="Q623" s="8">
        <f t="shared" si="37"/>
        <v>87</v>
      </c>
      <c r="R623" s="11" t="s">
        <v>8319</v>
      </c>
      <c r="S623" s="12" t="s">
        <v>8320</v>
      </c>
      <c r="T623" s="20">
        <f t="shared" si="38"/>
        <v>42528.987696759257</v>
      </c>
      <c r="U623" s="20">
        <f t="shared" si="39"/>
        <v>42558.987696759257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s">
        <v>8220</v>
      </c>
      <c r="N624" t="b">
        <v>0</v>
      </c>
      <c r="O624" t="s">
        <v>8272</v>
      </c>
      <c r="P624" s="6">
        <f t="shared" si="36"/>
        <v>5.6833333333333336</v>
      </c>
      <c r="Q624" s="8">
        <f t="shared" si="37"/>
        <v>37.888888888888886</v>
      </c>
      <c r="R624" s="11" t="s">
        <v>8319</v>
      </c>
      <c r="S624" s="12" t="s">
        <v>8320</v>
      </c>
      <c r="T624" s="20">
        <f t="shared" si="38"/>
        <v>42532.774745370371</v>
      </c>
      <c r="U624" s="20">
        <f t="shared" si="39"/>
        <v>42552.774745370371</v>
      </c>
    </row>
    <row r="625" spans="1:21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s">
        <v>8220</v>
      </c>
      <c r="N625" t="b">
        <v>0</v>
      </c>
      <c r="O625" t="s">
        <v>8272</v>
      </c>
      <c r="P625" s="6">
        <f t="shared" si="36"/>
        <v>0</v>
      </c>
      <c r="Q625" s="8">
        <f t="shared" si="37"/>
        <v>0</v>
      </c>
      <c r="R625" s="11" t="s">
        <v>8319</v>
      </c>
      <c r="S625" s="12" t="s">
        <v>8320</v>
      </c>
      <c r="T625" s="20">
        <f t="shared" si="38"/>
        <v>42122.009224537032</v>
      </c>
      <c r="U625" s="20">
        <f t="shared" si="39"/>
        <v>42152.009224537032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s">
        <v>8220</v>
      </c>
      <c r="N626" t="b">
        <v>0</v>
      </c>
      <c r="O626" t="s">
        <v>8272</v>
      </c>
      <c r="P626" s="6">
        <f t="shared" si="36"/>
        <v>0</v>
      </c>
      <c r="Q626" s="8">
        <f t="shared" si="37"/>
        <v>0</v>
      </c>
      <c r="R626" s="11" t="s">
        <v>8319</v>
      </c>
      <c r="S626" s="12" t="s">
        <v>8320</v>
      </c>
      <c r="T626" s="20">
        <f t="shared" si="38"/>
        <v>42108.988900462966</v>
      </c>
      <c r="U626" s="20">
        <f t="shared" si="39"/>
        <v>42138.988900462966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s">
        <v>8220</v>
      </c>
      <c r="N627" t="b">
        <v>0</v>
      </c>
      <c r="O627" t="s">
        <v>8272</v>
      </c>
      <c r="P627" s="6">
        <f t="shared" si="36"/>
        <v>0</v>
      </c>
      <c r="Q627" s="8">
        <f t="shared" si="37"/>
        <v>0</v>
      </c>
      <c r="R627" s="11" t="s">
        <v>8319</v>
      </c>
      <c r="S627" s="12" t="s">
        <v>8320</v>
      </c>
      <c r="T627" s="20">
        <f t="shared" si="38"/>
        <v>42790.895567129628</v>
      </c>
      <c r="U627" s="20">
        <f t="shared" si="39"/>
        <v>42820.853900462964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s">
        <v>8220</v>
      </c>
      <c r="N628" t="b">
        <v>0</v>
      </c>
      <c r="O628" t="s">
        <v>8272</v>
      </c>
      <c r="P628" s="6">
        <f t="shared" si="36"/>
        <v>17.380000000000003</v>
      </c>
      <c r="Q628" s="8">
        <f t="shared" si="37"/>
        <v>111.41025641025641</v>
      </c>
      <c r="R628" s="11" t="s">
        <v>8319</v>
      </c>
      <c r="S628" s="12" t="s">
        <v>8320</v>
      </c>
      <c r="T628" s="20">
        <f t="shared" si="38"/>
        <v>42198.559479166666</v>
      </c>
      <c r="U628" s="20">
        <f t="shared" si="39"/>
        <v>42231.556944444441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s">
        <v>8220</v>
      </c>
      <c r="N629" t="b">
        <v>0</v>
      </c>
      <c r="O629" t="s">
        <v>8272</v>
      </c>
      <c r="P629" s="6">
        <f t="shared" si="36"/>
        <v>0.02</v>
      </c>
      <c r="Q629" s="8">
        <f t="shared" si="37"/>
        <v>90</v>
      </c>
      <c r="R629" s="11" t="s">
        <v>8319</v>
      </c>
      <c r="S629" s="12" t="s">
        <v>8320</v>
      </c>
      <c r="T629" s="20">
        <f t="shared" si="38"/>
        <v>42384.306840277779</v>
      </c>
      <c r="U629" s="20">
        <f t="shared" si="39"/>
        <v>42443.958333333328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s">
        <v>8220</v>
      </c>
      <c r="N630" t="b">
        <v>0</v>
      </c>
      <c r="O630" t="s">
        <v>8272</v>
      </c>
      <c r="P630" s="6">
        <f t="shared" si="36"/>
        <v>0</v>
      </c>
      <c r="Q630" s="8">
        <f t="shared" si="37"/>
        <v>0</v>
      </c>
      <c r="R630" s="11" t="s">
        <v>8319</v>
      </c>
      <c r="S630" s="12" t="s">
        <v>8320</v>
      </c>
      <c r="T630" s="20">
        <f t="shared" si="38"/>
        <v>41803.692789351851</v>
      </c>
      <c r="U630" s="20">
        <f t="shared" si="39"/>
        <v>41833.692789351851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s">
        <v>8220</v>
      </c>
      <c r="N631" t="b">
        <v>0</v>
      </c>
      <c r="O631" t="s">
        <v>8272</v>
      </c>
      <c r="P631" s="6">
        <f t="shared" si="36"/>
        <v>0.17500000000000002</v>
      </c>
      <c r="Q631" s="8">
        <f t="shared" si="37"/>
        <v>116.66666666666667</v>
      </c>
      <c r="R631" s="11" t="s">
        <v>8319</v>
      </c>
      <c r="S631" s="12" t="s">
        <v>8320</v>
      </c>
      <c r="T631" s="20">
        <f t="shared" si="38"/>
        <v>42474.637824074074</v>
      </c>
      <c r="U631" s="20">
        <f t="shared" si="39"/>
        <v>42504.637824074074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s">
        <v>8220</v>
      </c>
      <c r="N632" t="b">
        <v>0</v>
      </c>
      <c r="O632" t="s">
        <v>8272</v>
      </c>
      <c r="P632" s="6">
        <f t="shared" si="36"/>
        <v>8.3340278356529712E-2</v>
      </c>
      <c r="Q632" s="8">
        <f t="shared" si="37"/>
        <v>10</v>
      </c>
      <c r="R632" s="11" t="s">
        <v>8319</v>
      </c>
      <c r="S632" s="12" t="s">
        <v>8320</v>
      </c>
      <c r="T632" s="20">
        <f t="shared" si="38"/>
        <v>42223.619456018518</v>
      </c>
      <c r="U632" s="20">
        <f t="shared" si="39"/>
        <v>42253.215277777781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s">
        <v>8220</v>
      </c>
      <c r="N633" t="b">
        <v>0</v>
      </c>
      <c r="O633" t="s">
        <v>8272</v>
      </c>
      <c r="P633" s="6">
        <f t="shared" si="36"/>
        <v>1.38</v>
      </c>
      <c r="Q633" s="8">
        <f t="shared" si="37"/>
        <v>76.666666666666671</v>
      </c>
      <c r="R633" s="11" t="s">
        <v>8319</v>
      </c>
      <c r="S633" s="12" t="s">
        <v>8320</v>
      </c>
      <c r="T633" s="20">
        <f t="shared" si="38"/>
        <v>42489.772326388891</v>
      </c>
      <c r="U633" s="20">
        <f t="shared" si="39"/>
        <v>42518.772326388891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s">
        <v>8220</v>
      </c>
      <c r="N634" t="b">
        <v>0</v>
      </c>
      <c r="O634" t="s">
        <v>8272</v>
      </c>
      <c r="P634" s="6">
        <f t="shared" si="36"/>
        <v>0</v>
      </c>
      <c r="Q634" s="8">
        <f t="shared" si="37"/>
        <v>0</v>
      </c>
      <c r="R634" s="11" t="s">
        <v>8319</v>
      </c>
      <c r="S634" s="12" t="s">
        <v>8320</v>
      </c>
      <c r="T634" s="20">
        <f t="shared" si="38"/>
        <v>42303.659317129626</v>
      </c>
      <c r="U634" s="20">
        <f t="shared" si="39"/>
        <v>42333.700983796298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s">
        <v>8220</v>
      </c>
      <c r="N635" t="b">
        <v>0</v>
      </c>
      <c r="O635" t="s">
        <v>8272</v>
      </c>
      <c r="P635" s="6">
        <f t="shared" si="36"/>
        <v>12.45</v>
      </c>
      <c r="Q635" s="8">
        <f t="shared" si="37"/>
        <v>49.8</v>
      </c>
      <c r="R635" s="11" t="s">
        <v>8319</v>
      </c>
      <c r="S635" s="12" t="s">
        <v>8320</v>
      </c>
      <c r="T635" s="20">
        <f t="shared" si="38"/>
        <v>42507.29932870371</v>
      </c>
      <c r="U635" s="20">
        <f t="shared" si="39"/>
        <v>42538.958333333328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s">
        <v>8220</v>
      </c>
      <c r="N636" t="b">
        <v>0</v>
      </c>
      <c r="O636" t="s">
        <v>8272</v>
      </c>
      <c r="P636" s="6">
        <f t="shared" si="36"/>
        <v>0.02</v>
      </c>
      <c r="Q636" s="8">
        <f t="shared" si="37"/>
        <v>1</v>
      </c>
      <c r="R636" s="11" t="s">
        <v>8319</v>
      </c>
      <c r="S636" s="12" t="s">
        <v>8320</v>
      </c>
      <c r="T636" s="20">
        <f t="shared" si="38"/>
        <v>42031.928576388891</v>
      </c>
      <c r="U636" s="20">
        <f t="shared" si="39"/>
        <v>42061.928576388891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s">
        <v>8220</v>
      </c>
      <c r="N637" t="b">
        <v>0</v>
      </c>
      <c r="O637" t="s">
        <v>8272</v>
      </c>
      <c r="P637" s="6">
        <f t="shared" si="36"/>
        <v>8.0000000000000002E-3</v>
      </c>
      <c r="Q637" s="8">
        <f t="shared" si="37"/>
        <v>2</v>
      </c>
      <c r="R637" s="11" t="s">
        <v>8319</v>
      </c>
      <c r="S637" s="12" t="s">
        <v>8320</v>
      </c>
      <c r="T637" s="20">
        <f t="shared" si="38"/>
        <v>42076.092152777783</v>
      </c>
      <c r="U637" s="20">
        <f t="shared" si="39"/>
        <v>42106.092152777783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s">
        <v>8220</v>
      </c>
      <c r="N638" t="b">
        <v>0</v>
      </c>
      <c r="O638" t="s">
        <v>8272</v>
      </c>
      <c r="P638" s="6">
        <f t="shared" si="36"/>
        <v>0.2</v>
      </c>
      <c r="Q638" s="8">
        <f t="shared" si="37"/>
        <v>4</v>
      </c>
      <c r="R638" s="11" t="s">
        <v>8319</v>
      </c>
      <c r="S638" s="12" t="s">
        <v>8320</v>
      </c>
      <c r="T638" s="20">
        <f t="shared" si="38"/>
        <v>42131.455439814818</v>
      </c>
      <c r="U638" s="20">
        <f t="shared" si="39"/>
        <v>42161.44930555555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s">
        <v>8220</v>
      </c>
      <c r="N639" t="b">
        <v>0</v>
      </c>
      <c r="O639" t="s">
        <v>8272</v>
      </c>
      <c r="P639" s="6">
        <f t="shared" si="36"/>
        <v>0</v>
      </c>
      <c r="Q639" s="8">
        <f t="shared" si="37"/>
        <v>0</v>
      </c>
      <c r="R639" s="11" t="s">
        <v>8319</v>
      </c>
      <c r="S639" s="12" t="s">
        <v>8320</v>
      </c>
      <c r="T639" s="20">
        <f t="shared" si="38"/>
        <v>42762.962013888886</v>
      </c>
      <c r="U639" s="20">
        <f t="shared" si="39"/>
        <v>42791.961111111115</v>
      </c>
    </row>
    <row r="640" spans="1:2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s">
        <v>8220</v>
      </c>
      <c r="N640" t="b">
        <v>0</v>
      </c>
      <c r="O640" t="s">
        <v>8272</v>
      </c>
      <c r="P640" s="6">
        <f t="shared" si="36"/>
        <v>9.0000000000000011E-3</v>
      </c>
      <c r="Q640" s="8">
        <f t="shared" si="37"/>
        <v>3</v>
      </c>
      <c r="R640" s="11" t="s">
        <v>8319</v>
      </c>
      <c r="S640" s="12" t="s">
        <v>8320</v>
      </c>
      <c r="T640" s="20">
        <f t="shared" si="38"/>
        <v>42759.593310185184</v>
      </c>
      <c r="U640" s="20">
        <f t="shared" si="39"/>
        <v>42819.55164351852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s">
        <v>8220</v>
      </c>
      <c r="N641" t="b">
        <v>0</v>
      </c>
      <c r="O641" t="s">
        <v>8272</v>
      </c>
      <c r="P641" s="6">
        <f t="shared" si="36"/>
        <v>9.9999999999999991E-5</v>
      </c>
      <c r="Q641" s="8">
        <f t="shared" si="37"/>
        <v>1</v>
      </c>
      <c r="R641" s="11" t="s">
        <v>8319</v>
      </c>
      <c r="S641" s="12" t="s">
        <v>8320</v>
      </c>
      <c r="T641" s="20">
        <f t="shared" si="38"/>
        <v>41865.583275462966</v>
      </c>
      <c r="U641" s="20">
        <f t="shared" si="39"/>
        <v>41925.583275462966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s">
        <v>8219</v>
      </c>
      <c r="N642" t="b">
        <v>1</v>
      </c>
      <c r="O642" t="s">
        <v>8273</v>
      </c>
      <c r="P642" s="6">
        <f t="shared" si="36"/>
        <v>144.28571428571428</v>
      </c>
      <c r="Q642" s="8">
        <f t="shared" si="37"/>
        <v>50.5</v>
      </c>
      <c r="R642" s="11" t="s">
        <v>8319</v>
      </c>
      <c r="S642" s="12" t="s">
        <v>8321</v>
      </c>
      <c r="T642" s="20">
        <f t="shared" si="38"/>
        <v>42683.420312500006</v>
      </c>
      <c r="U642" s="20">
        <f t="shared" si="39"/>
        <v>42698.958333333328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s">
        <v>8219</v>
      </c>
      <c r="N643" t="b">
        <v>1</v>
      </c>
      <c r="O643" t="s">
        <v>8273</v>
      </c>
      <c r="P643" s="6">
        <f t="shared" ref="P643:P706" si="40">E643/D643*100</f>
        <v>119.16249999999999</v>
      </c>
      <c r="Q643" s="8">
        <f t="shared" ref="Q643:Q706" si="41">IFERROR(E643/L643,0)</f>
        <v>151.31746031746033</v>
      </c>
      <c r="R643" s="11" t="s">
        <v>8319</v>
      </c>
      <c r="S643" s="12" t="s">
        <v>8321</v>
      </c>
      <c r="T643" s="20">
        <f t="shared" ref="T643:T706" si="42">(((J643/60)/60)/24)+DATE(1970,1,1)</f>
        <v>42199.57</v>
      </c>
      <c r="U643" s="20">
        <f t="shared" ref="U643:U706" si="43">(((I643/60)/60)/24)+DATE(1970,1,1)</f>
        <v>42229.57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s">
        <v>8219</v>
      </c>
      <c r="N644" t="b">
        <v>1</v>
      </c>
      <c r="O644" t="s">
        <v>8273</v>
      </c>
      <c r="P644" s="6">
        <f t="shared" si="40"/>
        <v>1460.4850000000001</v>
      </c>
      <c r="Q644" s="8">
        <f t="shared" si="41"/>
        <v>134.3592456301748</v>
      </c>
      <c r="R644" s="11" t="s">
        <v>8319</v>
      </c>
      <c r="S644" s="12" t="s">
        <v>8321</v>
      </c>
      <c r="T644" s="20">
        <f t="shared" si="42"/>
        <v>42199.651319444441</v>
      </c>
      <c r="U644" s="20">
        <f t="shared" si="43"/>
        <v>42235.651319444441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s">
        <v>8219</v>
      </c>
      <c r="N645" t="b">
        <v>1</v>
      </c>
      <c r="O645" t="s">
        <v>8273</v>
      </c>
      <c r="P645" s="6">
        <f t="shared" si="40"/>
        <v>105.80799999999999</v>
      </c>
      <c r="Q645" s="8">
        <f t="shared" si="41"/>
        <v>174.02631578947367</v>
      </c>
      <c r="R645" s="11" t="s">
        <v>8319</v>
      </c>
      <c r="S645" s="12" t="s">
        <v>8321</v>
      </c>
      <c r="T645" s="20">
        <f t="shared" si="42"/>
        <v>42100.642071759255</v>
      </c>
      <c r="U645" s="20">
        <f t="shared" si="43"/>
        <v>42155.642071759255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s">
        <v>8219</v>
      </c>
      <c r="N646" t="b">
        <v>1</v>
      </c>
      <c r="O646" t="s">
        <v>8273</v>
      </c>
      <c r="P646" s="6">
        <f t="shared" si="40"/>
        <v>300.11791999999997</v>
      </c>
      <c r="Q646" s="8">
        <f t="shared" si="41"/>
        <v>73.486268364348675</v>
      </c>
      <c r="R646" s="11" t="s">
        <v>8319</v>
      </c>
      <c r="S646" s="12" t="s">
        <v>8321</v>
      </c>
      <c r="T646" s="20">
        <f t="shared" si="42"/>
        <v>41898.665960648148</v>
      </c>
      <c r="U646" s="20">
        <f t="shared" si="43"/>
        <v>41941.041666666664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s">
        <v>8219</v>
      </c>
      <c r="N647" t="b">
        <v>1</v>
      </c>
      <c r="O647" t="s">
        <v>8273</v>
      </c>
      <c r="P647" s="6">
        <f t="shared" si="40"/>
        <v>278.7</v>
      </c>
      <c r="Q647" s="8">
        <f t="shared" si="41"/>
        <v>23.518987341772153</v>
      </c>
      <c r="R647" s="11" t="s">
        <v>8319</v>
      </c>
      <c r="S647" s="12" t="s">
        <v>8321</v>
      </c>
      <c r="T647" s="20">
        <f t="shared" si="42"/>
        <v>42564.026319444441</v>
      </c>
      <c r="U647" s="20">
        <f t="shared" si="43"/>
        <v>42594.026319444441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s">
        <v>8219</v>
      </c>
      <c r="N648" t="b">
        <v>1</v>
      </c>
      <c r="O648" t="s">
        <v>8273</v>
      </c>
      <c r="P648" s="6">
        <f t="shared" si="40"/>
        <v>131.87625</v>
      </c>
      <c r="Q648" s="8">
        <f t="shared" si="41"/>
        <v>39.074444444444445</v>
      </c>
      <c r="R648" s="11" t="s">
        <v>8319</v>
      </c>
      <c r="S648" s="12" t="s">
        <v>8321</v>
      </c>
      <c r="T648" s="20">
        <f t="shared" si="42"/>
        <v>41832.852627314816</v>
      </c>
      <c r="U648" s="20">
        <f t="shared" si="43"/>
        <v>41862.852627314816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s">
        <v>8219</v>
      </c>
      <c r="N649" t="b">
        <v>1</v>
      </c>
      <c r="O649" t="s">
        <v>8273</v>
      </c>
      <c r="P649" s="6">
        <f t="shared" si="40"/>
        <v>107.05</v>
      </c>
      <c r="Q649" s="8">
        <f t="shared" si="41"/>
        <v>125.94117647058823</v>
      </c>
      <c r="R649" s="11" t="s">
        <v>8319</v>
      </c>
      <c r="S649" s="12" t="s">
        <v>8321</v>
      </c>
      <c r="T649" s="20">
        <f t="shared" si="42"/>
        <v>42416.767928240741</v>
      </c>
      <c r="U649" s="20">
        <f t="shared" si="43"/>
        <v>42446.726261574076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s">
        <v>8219</v>
      </c>
      <c r="N650" t="b">
        <v>1</v>
      </c>
      <c r="O650" t="s">
        <v>8273</v>
      </c>
      <c r="P650" s="6">
        <f t="shared" si="40"/>
        <v>126.82285714285715</v>
      </c>
      <c r="Q650" s="8">
        <f t="shared" si="41"/>
        <v>1644</v>
      </c>
      <c r="R650" s="11" t="s">
        <v>8319</v>
      </c>
      <c r="S650" s="12" t="s">
        <v>8321</v>
      </c>
      <c r="T650" s="20">
        <f t="shared" si="42"/>
        <v>41891.693379629629</v>
      </c>
      <c r="U650" s="20">
        <f t="shared" si="43"/>
        <v>41926.693379629629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s">
        <v>8219</v>
      </c>
      <c r="N651" t="b">
        <v>1</v>
      </c>
      <c r="O651" t="s">
        <v>8273</v>
      </c>
      <c r="P651" s="6">
        <f t="shared" si="40"/>
        <v>139.96</v>
      </c>
      <c r="Q651" s="8">
        <f t="shared" si="41"/>
        <v>42.670731707317074</v>
      </c>
      <c r="R651" s="11" t="s">
        <v>8319</v>
      </c>
      <c r="S651" s="12" t="s">
        <v>8321</v>
      </c>
      <c r="T651" s="20">
        <f t="shared" si="42"/>
        <v>41877.912187499998</v>
      </c>
      <c r="U651" s="20">
        <f t="shared" si="43"/>
        <v>41898.912187499998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s">
        <v>8219</v>
      </c>
      <c r="N652" t="b">
        <v>1</v>
      </c>
      <c r="O652" t="s">
        <v>8273</v>
      </c>
      <c r="P652" s="6">
        <f t="shared" si="40"/>
        <v>112.4</v>
      </c>
      <c r="Q652" s="8">
        <f t="shared" si="41"/>
        <v>35.125</v>
      </c>
      <c r="R652" s="11" t="s">
        <v>8319</v>
      </c>
      <c r="S652" s="12" t="s">
        <v>8321</v>
      </c>
      <c r="T652" s="20">
        <f t="shared" si="42"/>
        <v>41932.036851851852</v>
      </c>
      <c r="U652" s="20">
        <f t="shared" si="43"/>
        <v>41992.078518518523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s">
        <v>8219</v>
      </c>
      <c r="N653" t="b">
        <v>1</v>
      </c>
      <c r="O653" t="s">
        <v>8273</v>
      </c>
      <c r="P653" s="6">
        <f t="shared" si="40"/>
        <v>100.52799999999999</v>
      </c>
      <c r="Q653" s="8">
        <f t="shared" si="41"/>
        <v>239.35238095238094</v>
      </c>
      <c r="R653" s="11" t="s">
        <v>8319</v>
      </c>
      <c r="S653" s="12" t="s">
        <v>8321</v>
      </c>
      <c r="T653" s="20">
        <f t="shared" si="42"/>
        <v>41956.017488425925</v>
      </c>
      <c r="U653" s="20">
        <f t="shared" si="43"/>
        <v>41986.017488425925</v>
      </c>
    </row>
    <row r="654" spans="1:21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s">
        <v>8219</v>
      </c>
      <c r="N654" t="b">
        <v>1</v>
      </c>
      <c r="O654" t="s">
        <v>8273</v>
      </c>
      <c r="P654" s="6">
        <f t="shared" si="40"/>
        <v>100.46666666666665</v>
      </c>
      <c r="Q654" s="8">
        <f t="shared" si="41"/>
        <v>107.64285714285714</v>
      </c>
      <c r="R654" s="11" t="s">
        <v>8319</v>
      </c>
      <c r="S654" s="12" t="s">
        <v>8321</v>
      </c>
      <c r="T654" s="20">
        <f t="shared" si="42"/>
        <v>42675.690393518518</v>
      </c>
      <c r="U654" s="20">
        <f t="shared" si="43"/>
        <v>42705.732060185182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s">
        <v>8219</v>
      </c>
      <c r="N655" t="b">
        <v>1</v>
      </c>
      <c r="O655" t="s">
        <v>8273</v>
      </c>
      <c r="P655" s="6">
        <f t="shared" si="40"/>
        <v>141.446</v>
      </c>
      <c r="Q655" s="8">
        <f t="shared" si="41"/>
        <v>95.830623306233065</v>
      </c>
      <c r="R655" s="11" t="s">
        <v>8319</v>
      </c>
      <c r="S655" s="12" t="s">
        <v>8321</v>
      </c>
      <c r="T655" s="20">
        <f t="shared" si="42"/>
        <v>42199.618518518517</v>
      </c>
      <c r="U655" s="20">
        <f t="shared" si="43"/>
        <v>42236.618518518517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s">
        <v>8219</v>
      </c>
      <c r="N656" t="b">
        <v>1</v>
      </c>
      <c r="O656" t="s">
        <v>8273</v>
      </c>
      <c r="P656" s="6">
        <f t="shared" si="40"/>
        <v>267.29166666666669</v>
      </c>
      <c r="Q656" s="8">
        <f t="shared" si="41"/>
        <v>31.663376110562684</v>
      </c>
      <c r="R656" s="11" t="s">
        <v>8319</v>
      </c>
      <c r="S656" s="12" t="s">
        <v>8321</v>
      </c>
      <c r="T656" s="20">
        <f t="shared" si="42"/>
        <v>42163.957326388889</v>
      </c>
      <c r="U656" s="20">
        <f t="shared" si="43"/>
        <v>42193.957326388889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s">
        <v>8219</v>
      </c>
      <c r="N657" t="b">
        <v>1</v>
      </c>
      <c r="O657" t="s">
        <v>8273</v>
      </c>
      <c r="P657" s="6">
        <f t="shared" si="40"/>
        <v>146.88749999999999</v>
      </c>
      <c r="Q657" s="8">
        <f t="shared" si="41"/>
        <v>42.886861313868614</v>
      </c>
      <c r="R657" s="11" t="s">
        <v>8319</v>
      </c>
      <c r="S657" s="12" t="s">
        <v>8321</v>
      </c>
      <c r="T657" s="20">
        <f t="shared" si="42"/>
        <v>42045.957314814819</v>
      </c>
      <c r="U657" s="20">
        <f t="shared" si="43"/>
        <v>42075.915648148148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s">
        <v>8219</v>
      </c>
      <c r="N658" t="b">
        <v>1</v>
      </c>
      <c r="O658" t="s">
        <v>8273</v>
      </c>
      <c r="P658" s="6">
        <f t="shared" si="40"/>
        <v>213.56</v>
      </c>
      <c r="Q658" s="8">
        <f t="shared" si="41"/>
        <v>122.73563218390805</v>
      </c>
      <c r="R658" s="11" t="s">
        <v>8319</v>
      </c>
      <c r="S658" s="12" t="s">
        <v>8321</v>
      </c>
      <c r="T658" s="20">
        <f t="shared" si="42"/>
        <v>42417.804618055554</v>
      </c>
      <c r="U658" s="20">
        <f t="shared" si="43"/>
        <v>42477.762951388882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s">
        <v>8219</v>
      </c>
      <c r="N659" t="b">
        <v>1</v>
      </c>
      <c r="O659" t="s">
        <v>8273</v>
      </c>
      <c r="P659" s="6">
        <f t="shared" si="40"/>
        <v>125.69999999999999</v>
      </c>
      <c r="Q659" s="8">
        <f t="shared" si="41"/>
        <v>190.45454545454547</v>
      </c>
      <c r="R659" s="11" t="s">
        <v>8319</v>
      </c>
      <c r="S659" s="12" t="s">
        <v>8321</v>
      </c>
      <c r="T659" s="20">
        <f t="shared" si="42"/>
        <v>42331.84574074074</v>
      </c>
      <c r="U659" s="20">
        <f t="shared" si="43"/>
        <v>42361.84574074074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s">
        <v>8219</v>
      </c>
      <c r="N660" t="b">
        <v>1</v>
      </c>
      <c r="O660" t="s">
        <v>8273</v>
      </c>
      <c r="P660" s="6">
        <f t="shared" si="40"/>
        <v>104.46206037108834</v>
      </c>
      <c r="Q660" s="8">
        <f t="shared" si="41"/>
        <v>109.33695652173913</v>
      </c>
      <c r="R660" s="11" t="s">
        <v>8319</v>
      </c>
      <c r="S660" s="12" t="s">
        <v>8321</v>
      </c>
      <c r="T660" s="20">
        <f t="shared" si="42"/>
        <v>42179.160752314812</v>
      </c>
      <c r="U660" s="20">
        <f t="shared" si="43"/>
        <v>42211.75</v>
      </c>
    </row>
    <row r="661" spans="1:2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s">
        <v>8219</v>
      </c>
      <c r="N661" t="b">
        <v>1</v>
      </c>
      <c r="O661" t="s">
        <v>8273</v>
      </c>
      <c r="P661" s="6">
        <f t="shared" si="40"/>
        <v>100.56666666666668</v>
      </c>
      <c r="Q661" s="8">
        <f t="shared" si="41"/>
        <v>143.66666666666666</v>
      </c>
      <c r="R661" s="11" t="s">
        <v>8319</v>
      </c>
      <c r="S661" s="12" t="s">
        <v>8321</v>
      </c>
      <c r="T661" s="20">
        <f t="shared" si="42"/>
        <v>42209.593692129631</v>
      </c>
      <c r="U661" s="20">
        <f t="shared" si="43"/>
        <v>42239.593692129631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s">
        <v>8221</v>
      </c>
      <c r="N662" t="b">
        <v>0</v>
      </c>
      <c r="O662" t="s">
        <v>8273</v>
      </c>
      <c r="P662" s="6">
        <f t="shared" si="40"/>
        <v>3.0579999999999998</v>
      </c>
      <c r="Q662" s="8">
        <f t="shared" si="41"/>
        <v>84.944444444444443</v>
      </c>
      <c r="R662" s="11" t="s">
        <v>8319</v>
      </c>
      <c r="S662" s="12" t="s">
        <v>8321</v>
      </c>
      <c r="T662" s="20">
        <f t="shared" si="42"/>
        <v>41922.741655092592</v>
      </c>
      <c r="U662" s="20">
        <f t="shared" si="43"/>
        <v>41952.783321759263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s">
        <v>8221</v>
      </c>
      <c r="N663" t="b">
        <v>0</v>
      </c>
      <c r="O663" t="s">
        <v>8273</v>
      </c>
      <c r="P663" s="6">
        <f t="shared" si="40"/>
        <v>0.95</v>
      </c>
      <c r="Q663" s="8">
        <f t="shared" si="41"/>
        <v>10.555555555555555</v>
      </c>
      <c r="R663" s="11" t="s">
        <v>8319</v>
      </c>
      <c r="S663" s="12" t="s">
        <v>8321</v>
      </c>
      <c r="T663" s="20">
        <f t="shared" si="42"/>
        <v>42636.645358796297</v>
      </c>
      <c r="U663" s="20">
        <f t="shared" si="43"/>
        <v>42666.645358796297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s">
        <v>8221</v>
      </c>
      <c r="N664" t="b">
        <v>0</v>
      </c>
      <c r="O664" t="s">
        <v>8273</v>
      </c>
      <c r="P664" s="6">
        <f t="shared" si="40"/>
        <v>0.4</v>
      </c>
      <c r="Q664" s="8">
        <f t="shared" si="41"/>
        <v>39</v>
      </c>
      <c r="R664" s="11" t="s">
        <v>8319</v>
      </c>
      <c r="S664" s="12" t="s">
        <v>8321</v>
      </c>
      <c r="T664" s="20">
        <f t="shared" si="42"/>
        <v>41990.438043981485</v>
      </c>
      <c r="U664" s="20">
        <f t="shared" si="43"/>
        <v>42020.438043981485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s">
        <v>8221</v>
      </c>
      <c r="N665" t="b">
        <v>0</v>
      </c>
      <c r="O665" t="s">
        <v>8273</v>
      </c>
      <c r="P665" s="6">
        <f t="shared" si="40"/>
        <v>0.35000000000000003</v>
      </c>
      <c r="Q665" s="8">
        <f t="shared" si="41"/>
        <v>100</v>
      </c>
      <c r="R665" s="11" t="s">
        <v>8319</v>
      </c>
      <c r="S665" s="12" t="s">
        <v>8321</v>
      </c>
      <c r="T665" s="20">
        <f t="shared" si="42"/>
        <v>42173.843240740738</v>
      </c>
      <c r="U665" s="20">
        <f t="shared" si="43"/>
        <v>42203.843240740738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s">
        <v>8221</v>
      </c>
      <c r="N666" t="b">
        <v>0</v>
      </c>
      <c r="O666" t="s">
        <v>8273</v>
      </c>
      <c r="P666" s="6">
        <f t="shared" si="40"/>
        <v>7.5333333333333332</v>
      </c>
      <c r="Q666" s="8">
        <f t="shared" si="41"/>
        <v>31.172413793103448</v>
      </c>
      <c r="R666" s="11" t="s">
        <v>8319</v>
      </c>
      <c r="S666" s="12" t="s">
        <v>8321</v>
      </c>
      <c r="T666" s="20">
        <f t="shared" si="42"/>
        <v>42077.666377314818</v>
      </c>
      <c r="U666" s="20">
        <f t="shared" si="43"/>
        <v>42107.666377314818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s">
        <v>8221</v>
      </c>
      <c r="N667" t="b">
        <v>0</v>
      </c>
      <c r="O667" t="s">
        <v>8273</v>
      </c>
      <c r="P667" s="6">
        <f t="shared" si="40"/>
        <v>18.64</v>
      </c>
      <c r="Q667" s="8">
        <f t="shared" si="41"/>
        <v>155.33333333333334</v>
      </c>
      <c r="R667" s="11" t="s">
        <v>8319</v>
      </c>
      <c r="S667" s="12" t="s">
        <v>8321</v>
      </c>
      <c r="T667" s="20">
        <f t="shared" si="42"/>
        <v>42688.711354166662</v>
      </c>
      <c r="U667" s="20">
        <f t="shared" si="43"/>
        <v>42748.711354166662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s">
        <v>8221</v>
      </c>
      <c r="N668" t="b">
        <v>0</v>
      </c>
      <c r="O668" t="s">
        <v>8273</v>
      </c>
      <c r="P668" s="6">
        <f t="shared" si="40"/>
        <v>4.0000000000000001E-3</v>
      </c>
      <c r="Q668" s="8">
        <f t="shared" si="41"/>
        <v>2</v>
      </c>
      <c r="R668" s="11" t="s">
        <v>8319</v>
      </c>
      <c r="S668" s="12" t="s">
        <v>8321</v>
      </c>
      <c r="T668" s="20">
        <f t="shared" si="42"/>
        <v>41838.832152777781</v>
      </c>
      <c r="U668" s="20">
        <f t="shared" si="43"/>
        <v>41868.832152777781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s">
        <v>8221</v>
      </c>
      <c r="N669" t="b">
        <v>0</v>
      </c>
      <c r="O669" t="s">
        <v>8273</v>
      </c>
      <c r="P669" s="6">
        <f t="shared" si="40"/>
        <v>10.02</v>
      </c>
      <c r="Q669" s="8">
        <f t="shared" si="41"/>
        <v>178.92857142857142</v>
      </c>
      <c r="R669" s="11" t="s">
        <v>8319</v>
      </c>
      <c r="S669" s="12" t="s">
        <v>8321</v>
      </c>
      <c r="T669" s="20">
        <f t="shared" si="42"/>
        <v>42632.373414351852</v>
      </c>
      <c r="U669" s="20">
        <f t="shared" si="43"/>
        <v>42672.373414351852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s">
        <v>8221</v>
      </c>
      <c r="N670" t="b">
        <v>0</v>
      </c>
      <c r="O670" t="s">
        <v>8273</v>
      </c>
      <c r="P670" s="6">
        <f t="shared" si="40"/>
        <v>4.5600000000000005</v>
      </c>
      <c r="Q670" s="8">
        <f t="shared" si="41"/>
        <v>27.36</v>
      </c>
      <c r="R670" s="11" t="s">
        <v>8319</v>
      </c>
      <c r="S670" s="12" t="s">
        <v>8321</v>
      </c>
      <c r="T670" s="20">
        <f t="shared" si="42"/>
        <v>42090.831273148149</v>
      </c>
      <c r="U670" s="20">
        <f t="shared" si="43"/>
        <v>42135.831273148149</v>
      </c>
    </row>
    <row r="671" spans="1:21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s">
        <v>8221</v>
      </c>
      <c r="N671" t="b">
        <v>0</v>
      </c>
      <c r="O671" t="s">
        <v>8273</v>
      </c>
      <c r="P671" s="6">
        <f t="shared" si="40"/>
        <v>21.5075</v>
      </c>
      <c r="Q671" s="8">
        <f t="shared" si="41"/>
        <v>1536.25</v>
      </c>
      <c r="R671" s="11" t="s">
        <v>8319</v>
      </c>
      <c r="S671" s="12" t="s">
        <v>8321</v>
      </c>
      <c r="T671" s="20">
        <f t="shared" si="42"/>
        <v>42527.625671296293</v>
      </c>
      <c r="U671" s="20">
        <f t="shared" si="43"/>
        <v>42557.625671296293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s">
        <v>8221</v>
      </c>
      <c r="N672" t="b">
        <v>0</v>
      </c>
      <c r="O672" t="s">
        <v>8273</v>
      </c>
      <c r="P672" s="6">
        <f t="shared" si="40"/>
        <v>29.276666666666667</v>
      </c>
      <c r="Q672" s="8">
        <f t="shared" si="41"/>
        <v>84.99677419354839</v>
      </c>
      <c r="R672" s="11" t="s">
        <v>8319</v>
      </c>
      <c r="S672" s="12" t="s">
        <v>8321</v>
      </c>
      <c r="T672" s="20">
        <f t="shared" si="42"/>
        <v>42506.709722222222</v>
      </c>
      <c r="U672" s="20">
        <f t="shared" si="43"/>
        <v>42540.340277777781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s">
        <v>8221</v>
      </c>
      <c r="N673" t="b">
        <v>0</v>
      </c>
      <c r="O673" t="s">
        <v>8273</v>
      </c>
      <c r="P673" s="6">
        <f t="shared" si="40"/>
        <v>39.426666666666662</v>
      </c>
      <c r="Q673" s="8">
        <f t="shared" si="41"/>
        <v>788.5333333333333</v>
      </c>
      <c r="R673" s="11" t="s">
        <v>8319</v>
      </c>
      <c r="S673" s="12" t="s">
        <v>8321</v>
      </c>
      <c r="T673" s="20">
        <f t="shared" si="42"/>
        <v>41984.692731481482</v>
      </c>
      <c r="U673" s="20">
        <f t="shared" si="43"/>
        <v>42018.166666666672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s">
        <v>8221</v>
      </c>
      <c r="N674" t="b">
        <v>0</v>
      </c>
      <c r="O674" t="s">
        <v>8273</v>
      </c>
      <c r="P674" s="6">
        <f t="shared" si="40"/>
        <v>21.628</v>
      </c>
      <c r="Q674" s="8">
        <f t="shared" si="41"/>
        <v>50.29767441860465</v>
      </c>
      <c r="R674" s="11" t="s">
        <v>8319</v>
      </c>
      <c r="S674" s="12" t="s">
        <v>8321</v>
      </c>
      <c r="T674" s="20">
        <f t="shared" si="42"/>
        <v>41974.219490740739</v>
      </c>
      <c r="U674" s="20">
        <f t="shared" si="43"/>
        <v>42005.207638888889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s">
        <v>8221</v>
      </c>
      <c r="N675" t="b">
        <v>0</v>
      </c>
      <c r="O675" t="s">
        <v>8273</v>
      </c>
      <c r="P675" s="6">
        <f t="shared" si="40"/>
        <v>0.20500000000000002</v>
      </c>
      <c r="Q675" s="8">
        <f t="shared" si="41"/>
        <v>68.333333333333329</v>
      </c>
      <c r="R675" s="11" t="s">
        <v>8319</v>
      </c>
      <c r="S675" s="12" t="s">
        <v>8321</v>
      </c>
      <c r="T675" s="20">
        <f t="shared" si="42"/>
        <v>41838.840474537035</v>
      </c>
      <c r="U675" s="20">
        <f t="shared" si="43"/>
        <v>41883.840474537035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s">
        <v>8221</v>
      </c>
      <c r="N676" t="b">
        <v>0</v>
      </c>
      <c r="O676" t="s">
        <v>8273</v>
      </c>
      <c r="P676" s="6">
        <f t="shared" si="40"/>
        <v>0.03</v>
      </c>
      <c r="Q676" s="8">
        <f t="shared" si="41"/>
        <v>7.5</v>
      </c>
      <c r="R676" s="11" t="s">
        <v>8319</v>
      </c>
      <c r="S676" s="12" t="s">
        <v>8321</v>
      </c>
      <c r="T676" s="20">
        <f t="shared" si="42"/>
        <v>41803.116053240738</v>
      </c>
      <c r="U676" s="20">
        <f t="shared" si="43"/>
        <v>41863.116053240738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s">
        <v>8221</v>
      </c>
      <c r="N677" t="b">
        <v>0</v>
      </c>
      <c r="O677" t="s">
        <v>8273</v>
      </c>
      <c r="P677" s="6">
        <f t="shared" si="40"/>
        <v>14.85</v>
      </c>
      <c r="Q677" s="8">
        <f t="shared" si="41"/>
        <v>34.269230769230766</v>
      </c>
      <c r="R677" s="11" t="s">
        <v>8319</v>
      </c>
      <c r="S677" s="12" t="s">
        <v>8321</v>
      </c>
      <c r="T677" s="20">
        <f t="shared" si="42"/>
        <v>41975.930601851855</v>
      </c>
      <c r="U677" s="20">
        <f t="shared" si="43"/>
        <v>42005.290972222225</v>
      </c>
    </row>
    <row r="678" spans="1:21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s">
        <v>8221</v>
      </c>
      <c r="N678" t="b">
        <v>0</v>
      </c>
      <c r="O678" t="s">
        <v>8273</v>
      </c>
      <c r="P678" s="6">
        <f t="shared" si="40"/>
        <v>1.4710000000000001</v>
      </c>
      <c r="Q678" s="8">
        <f t="shared" si="41"/>
        <v>61.291666666666664</v>
      </c>
      <c r="R678" s="11" t="s">
        <v>8319</v>
      </c>
      <c r="S678" s="12" t="s">
        <v>8321</v>
      </c>
      <c r="T678" s="20">
        <f t="shared" si="42"/>
        <v>42012.768298611118</v>
      </c>
      <c r="U678" s="20">
        <f t="shared" si="43"/>
        <v>42042.768298611118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s">
        <v>8221</v>
      </c>
      <c r="N679" t="b">
        <v>0</v>
      </c>
      <c r="O679" t="s">
        <v>8273</v>
      </c>
      <c r="P679" s="6">
        <f t="shared" si="40"/>
        <v>25.584</v>
      </c>
      <c r="Q679" s="8">
        <f t="shared" si="41"/>
        <v>133.25</v>
      </c>
      <c r="R679" s="11" t="s">
        <v>8319</v>
      </c>
      <c r="S679" s="12" t="s">
        <v>8321</v>
      </c>
      <c r="T679" s="20">
        <f t="shared" si="42"/>
        <v>42504.403877314813</v>
      </c>
      <c r="U679" s="20">
        <f t="shared" si="43"/>
        <v>42549.403877314813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s">
        <v>8221</v>
      </c>
      <c r="N680" t="b">
        <v>0</v>
      </c>
      <c r="O680" t="s">
        <v>8273</v>
      </c>
      <c r="P680" s="6">
        <f t="shared" si="40"/>
        <v>3.8206896551724134</v>
      </c>
      <c r="Q680" s="8">
        <f t="shared" si="41"/>
        <v>65.17647058823529</v>
      </c>
      <c r="R680" s="11" t="s">
        <v>8319</v>
      </c>
      <c r="S680" s="12" t="s">
        <v>8321</v>
      </c>
      <c r="T680" s="20">
        <f t="shared" si="42"/>
        <v>42481.376597222217</v>
      </c>
      <c r="U680" s="20">
        <f t="shared" si="43"/>
        <v>42511.376597222217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s">
        <v>8221</v>
      </c>
      <c r="N681" t="b">
        <v>0</v>
      </c>
      <c r="O681" t="s">
        <v>8273</v>
      </c>
      <c r="P681" s="6">
        <f t="shared" si="40"/>
        <v>15.485964912280703</v>
      </c>
      <c r="Q681" s="8">
        <f t="shared" si="41"/>
        <v>93.90425531914893</v>
      </c>
      <c r="R681" s="11" t="s">
        <v>8319</v>
      </c>
      <c r="S681" s="12" t="s">
        <v>8321</v>
      </c>
      <c r="T681" s="20">
        <f t="shared" si="42"/>
        <v>42556.695706018523</v>
      </c>
      <c r="U681" s="20">
        <f t="shared" si="43"/>
        <v>42616.695706018523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s">
        <v>8221</v>
      </c>
      <c r="N682" t="b">
        <v>0</v>
      </c>
      <c r="O682" t="s">
        <v>8273</v>
      </c>
      <c r="P682" s="6">
        <f t="shared" si="40"/>
        <v>25.912000000000003</v>
      </c>
      <c r="Q682" s="8">
        <f t="shared" si="41"/>
        <v>150.65116279069767</v>
      </c>
      <c r="R682" s="11" t="s">
        <v>8319</v>
      </c>
      <c r="S682" s="12" t="s">
        <v>8321</v>
      </c>
      <c r="T682" s="20">
        <f t="shared" si="42"/>
        <v>41864.501516203702</v>
      </c>
      <c r="U682" s="20">
        <f t="shared" si="43"/>
        <v>41899.501516203702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s">
        <v>8221</v>
      </c>
      <c r="N683" t="b">
        <v>0</v>
      </c>
      <c r="O683" t="s">
        <v>8273</v>
      </c>
      <c r="P683" s="6">
        <f t="shared" si="40"/>
        <v>0.04</v>
      </c>
      <c r="Q683" s="8">
        <f t="shared" si="41"/>
        <v>1</v>
      </c>
      <c r="R683" s="11" t="s">
        <v>8319</v>
      </c>
      <c r="S683" s="12" t="s">
        <v>8321</v>
      </c>
      <c r="T683" s="20">
        <f t="shared" si="42"/>
        <v>42639.805601851855</v>
      </c>
      <c r="U683" s="20">
        <f t="shared" si="43"/>
        <v>42669.805601851855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s">
        <v>8221</v>
      </c>
      <c r="N684" t="b">
        <v>0</v>
      </c>
      <c r="O684" t="s">
        <v>8273</v>
      </c>
      <c r="P684" s="6">
        <f t="shared" si="40"/>
        <v>0.106</v>
      </c>
      <c r="Q684" s="8">
        <f t="shared" si="41"/>
        <v>13.25</v>
      </c>
      <c r="R684" s="11" t="s">
        <v>8319</v>
      </c>
      <c r="S684" s="12" t="s">
        <v>8321</v>
      </c>
      <c r="T684" s="20">
        <f t="shared" si="42"/>
        <v>42778.765300925923</v>
      </c>
      <c r="U684" s="20">
        <f t="shared" si="43"/>
        <v>42808.723634259266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s">
        <v>8221</v>
      </c>
      <c r="N685" t="b">
        <v>0</v>
      </c>
      <c r="O685" t="s">
        <v>8273</v>
      </c>
      <c r="P685" s="6">
        <f t="shared" si="40"/>
        <v>0.85142857142857142</v>
      </c>
      <c r="Q685" s="8">
        <f t="shared" si="41"/>
        <v>99.333333333333329</v>
      </c>
      <c r="R685" s="11" t="s">
        <v>8319</v>
      </c>
      <c r="S685" s="12" t="s">
        <v>8321</v>
      </c>
      <c r="T685" s="20">
        <f t="shared" si="42"/>
        <v>42634.900046296301</v>
      </c>
      <c r="U685" s="20">
        <f t="shared" si="43"/>
        <v>42674.900046296301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s">
        <v>8221</v>
      </c>
      <c r="N686" t="b">
        <v>0</v>
      </c>
      <c r="O686" t="s">
        <v>8273</v>
      </c>
      <c r="P686" s="6">
        <f t="shared" si="40"/>
        <v>7.4837500000000006</v>
      </c>
      <c r="Q686" s="8">
        <f t="shared" si="41"/>
        <v>177.39259259259259</v>
      </c>
      <c r="R686" s="11" t="s">
        <v>8319</v>
      </c>
      <c r="S686" s="12" t="s">
        <v>8321</v>
      </c>
      <c r="T686" s="20">
        <f t="shared" si="42"/>
        <v>41809.473275462966</v>
      </c>
      <c r="U686" s="20">
        <f t="shared" si="43"/>
        <v>41845.125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s">
        <v>8221</v>
      </c>
      <c r="N687" t="b">
        <v>0</v>
      </c>
      <c r="O687" t="s">
        <v>8273</v>
      </c>
      <c r="P687" s="6">
        <f t="shared" si="40"/>
        <v>27.650000000000002</v>
      </c>
      <c r="Q687" s="8">
        <f t="shared" si="41"/>
        <v>55.3</v>
      </c>
      <c r="R687" s="11" t="s">
        <v>8319</v>
      </c>
      <c r="S687" s="12" t="s">
        <v>8321</v>
      </c>
      <c r="T687" s="20">
        <f t="shared" si="42"/>
        <v>41971.866574074069</v>
      </c>
      <c r="U687" s="20">
        <f t="shared" si="43"/>
        <v>42016.866574074069</v>
      </c>
    </row>
    <row r="688" spans="1:21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s">
        <v>8221</v>
      </c>
      <c r="N688" t="b">
        <v>0</v>
      </c>
      <c r="O688" t="s">
        <v>8273</v>
      </c>
      <c r="P688" s="6">
        <f t="shared" si="40"/>
        <v>0</v>
      </c>
      <c r="Q688" s="8">
        <f t="shared" si="41"/>
        <v>0</v>
      </c>
      <c r="R688" s="11" t="s">
        <v>8319</v>
      </c>
      <c r="S688" s="12" t="s">
        <v>8321</v>
      </c>
      <c r="T688" s="20">
        <f t="shared" si="42"/>
        <v>42189.673263888893</v>
      </c>
      <c r="U688" s="20">
        <f t="shared" si="43"/>
        <v>42219.673263888893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s">
        <v>8221</v>
      </c>
      <c r="N689" t="b">
        <v>0</v>
      </c>
      <c r="O689" t="s">
        <v>8273</v>
      </c>
      <c r="P689" s="6">
        <f t="shared" si="40"/>
        <v>3.55</v>
      </c>
      <c r="Q689" s="8">
        <f t="shared" si="41"/>
        <v>591.66666666666663</v>
      </c>
      <c r="R689" s="11" t="s">
        <v>8319</v>
      </c>
      <c r="S689" s="12" t="s">
        <v>8321</v>
      </c>
      <c r="T689" s="20">
        <f t="shared" si="42"/>
        <v>42711.750613425931</v>
      </c>
      <c r="U689" s="20">
        <f t="shared" si="43"/>
        <v>42771.750613425931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s">
        <v>8221</v>
      </c>
      <c r="N690" t="b">
        <v>0</v>
      </c>
      <c r="O690" t="s">
        <v>8273</v>
      </c>
      <c r="P690" s="6">
        <f t="shared" si="40"/>
        <v>72.989999999999995</v>
      </c>
      <c r="Q690" s="8">
        <f t="shared" si="41"/>
        <v>405.5</v>
      </c>
      <c r="R690" s="11" t="s">
        <v>8319</v>
      </c>
      <c r="S690" s="12" t="s">
        <v>8321</v>
      </c>
      <c r="T690" s="20">
        <f t="shared" si="42"/>
        <v>42262.104780092588</v>
      </c>
      <c r="U690" s="20">
        <f t="shared" si="43"/>
        <v>42292.104780092588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s">
        <v>8221</v>
      </c>
      <c r="N691" t="b">
        <v>0</v>
      </c>
      <c r="O691" t="s">
        <v>8273</v>
      </c>
      <c r="P691" s="6">
        <f t="shared" si="40"/>
        <v>57.648750000000007</v>
      </c>
      <c r="Q691" s="8">
        <f t="shared" si="41"/>
        <v>343.14732142857144</v>
      </c>
      <c r="R691" s="11" t="s">
        <v>8319</v>
      </c>
      <c r="S691" s="12" t="s">
        <v>8321</v>
      </c>
      <c r="T691" s="20">
        <f t="shared" si="42"/>
        <v>42675.66778935185</v>
      </c>
      <c r="U691" s="20">
        <f t="shared" si="43"/>
        <v>42712.207638888889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s">
        <v>8221</v>
      </c>
      <c r="N692" t="b">
        <v>0</v>
      </c>
      <c r="O692" t="s">
        <v>8273</v>
      </c>
      <c r="P692" s="6">
        <f t="shared" si="40"/>
        <v>12.34</v>
      </c>
      <c r="Q692" s="8">
        <f t="shared" si="41"/>
        <v>72.588235294117652</v>
      </c>
      <c r="R692" s="11" t="s">
        <v>8319</v>
      </c>
      <c r="S692" s="12" t="s">
        <v>8321</v>
      </c>
      <c r="T692" s="20">
        <f t="shared" si="42"/>
        <v>42579.634733796294</v>
      </c>
      <c r="U692" s="20">
        <f t="shared" si="43"/>
        <v>42622.25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s">
        <v>8221</v>
      </c>
      <c r="N693" t="b">
        <v>0</v>
      </c>
      <c r="O693" t="s">
        <v>8273</v>
      </c>
      <c r="P693" s="6">
        <f t="shared" si="40"/>
        <v>0.52</v>
      </c>
      <c r="Q693" s="8">
        <f t="shared" si="41"/>
        <v>26</v>
      </c>
      <c r="R693" s="11" t="s">
        <v>8319</v>
      </c>
      <c r="S693" s="12" t="s">
        <v>8321</v>
      </c>
      <c r="T693" s="20">
        <f t="shared" si="42"/>
        <v>42158.028310185182</v>
      </c>
      <c r="U693" s="20">
        <f t="shared" si="43"/>
        <v>42186.028310185182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s">
        <v>8221</v>
      </c>
      <c r="N694" t="b">
        <v>0</v>
      </c>
      <c r="O694" t="s">
        <v>8273</v>
      </c>
      <c r="P694" s="6">
        <f t="shared" si="40"/>
        <v>6.5299999999999994</v>
      </c>
      <c r="Q694" s="8">
        <f t="shared" si="41"/>
        <v>6.4975124378109452</v>
      </c>
      <c r="R694" s="11" t="s">
        <v>8319</v>
      </c>
      <c r="S694" s="12" t="s">
        <v>8321</v>
      </c>
      <c r="T694" s="20">
        <f t="shared" si="42"/>
        <v>42696.37572916667</v>
      </c>
      <c r="U694" s="20">
        <f t="shared" si="43"/>
        <v>42726.37572916667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s">
        <v>8221</v>
      </c>
      <c r="N695" t="b">
        <v>0</v>
      </c>
      <c r="O695" t="s">
        <v>8273</v>
      </c>
      <c r="P695" s="6">
        <f t="shared" si="40"/>
        <v>35.338000000000001</v>
      </c>
      <c r="Q695" s="8">
        <f t="shared" si="41"/>
        <v>119.38513513513513</v>
      </c>
      <c r="R695" s="11" t="s">
        <v>8319</v>
      </c>
      <c r="S695" s="12" t="s">
        <v>8321</v>
      </c>
      <c r="T695" s="20">
        <f t="shared" si="42"/>
        <v>42094.808182870373</v>
      </c>
      <c r="U695" s="20">
        <f t="shared" si="43"/>
        <v>42124.808182870373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s">
        <v>8221</v>
      </c>
      <c r="N696" t="b">
        <v>0</v>
      </c>
      <c r="O696" t="s">
        <v>8273</v>
      </c>
      <c r="P696" s="6">
        <f t="shared" si="40"/>
        <v>0.39333333333333331</v>
      </c>
      <c r="Q696" s="8">
        <f t="shared" si="41"/>
        <v>84.285714285714292</v>
      </c>
      <c r="R696" s="11" t="s">
        <v>8319</v>
      </c>
      <c r="S696" s="12" t="s">
        <v>8321</v>
      </c>
      <c r="T696" s="20">
        <f t="shared" si="42"/>
        <v>42737.663877314815</v>
      </c>
      <c r="U696" s="20">
        <f t="shared" si="43"/>
        <v>42767.663877314815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s">
        <v>8221</v>
      </c>
      <c r="N697" t="b">
        <v>0</v>
      </c>
      <c r="O697" t="s">
        <v>8273</v>
      </c>
      <c r="P697" s="6">
        <f t="shared" si="40"/>
        <v>1.06</v>
      </c>
      <c r="Q697" s="8">
        <f t="shared" si="41"/>
        <v>90.857142857142861</v>
      </c>
      <c r="R697" s="11" t="s">
        <v>8319</v>
      </c>
      <c r="S697" s="12" t="s">
        <v>8321</v>
      </c>
      <c r="T697" s="20">
        <f t="shared" si="42"/>
        <v>41913.521064814813</v>
      </c>
      <c r="U697" s="20">
        <f t="shared" si="43"/>
        <v>41943.521064814813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s">
        <v>8221</v>
      </c>
      <c r="N698" t="b">
        <v>0</v>
      </c>
      <c r="O698" t="s">
        <v>8273</v>
      </c>
      <c r="P698" s="6">
        <f t="shared" si="40"/>
        <v>5.7142857142857147E-4</v>
      </c>
      <c r="Q698" s="8">
        <f t="shared" si="41"/>
        <v>1</v>
      </c>
      <c r="R698" s="11" t="s">
        <v>8319</v>
      </c>
      <c r="S698" s="12" t="s">
        <v>8321</v>
      </c>
      <c r="T698" s="20">
        <f t="shared" si="42"/>
        <v>41815.927106481482</v>
      </c>
      <c r="U698" s="20">
        <f t="shared" si="43"/>
        <v>41845.927106481482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s">
        <v>8221</v>
      </c>
      <c r="N699" t="b">
        <v>0</v>
      </c>
      <c r="O699" t="s">
        <v>8273</v>
      </c>
      <c r="P699" s="6">
        <f t="shared" si="40"/>
        <v>46.379999999999995</v>
      </c>
      <c r="Q699" s="8">
        <f t="shared" si="41"/>
        <v>20.342105263157894</v>
      </c>
      <c r="R699" s="11" t="s">
        <v>8319</v>
      </c>
      <c r="S699" s="12" t="s">
        <v>8321</v>
      </c>
      <c r="T699" s="20">
        <f t="shared" si="42"/>
        <v>42388.523020833338</v>
      </c>
      <c r="U699" s="20">
        <f t="shared" si="43"/>
        <v>42403.523020833338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s">
        <v>8221</v>
      </c>
      <c r="N700" t="b">
        <v>0</v>
      </c>
      <c r="O700" t="s">
        <v>8273</v>
      </c>
      <c r="P700" s="6">
        <f t="shared" si="40"/>
        <v>15.39</v>
      </c>
      <c r="Q700" s="8">
        <f t="shared" si="41"/>
        <v>530.68965517241384</v>
      </c>
      <c r="R700" s="11" t="s">
        <v>8319</v>
      </c>
      <c r="S700" s="12" t="s">
        <v>8321</v>
      </c>
      <c r="T700" s="20">
        <f t="shared" si="42"/>
        <v>41866.931076388886</v>
      </c>
      <c r="U700" s="20">
        <f t="shared" si="43"/>
        <v>41900.083333333336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s">
        <v>8221</v>
      </c>
      <c r="N701" t="b">
        <v>0</v>
      </c>
      <c r="O701" t="s">
        <v>8273</v>
      </c>
      <c r="P701" s="6">
        <f t="shared" si="40"/>
        <v>82.422107692307705</v>
      </c>
      <c r="Q701" s="8">
        <f t="shared" si="41"/>
        <v>120.39184269662923</v>
      </c>
      <c r="R701" s="11" t="s">
        <v>8319</v>
      </c>
      <c r="S701" s="12" t="s">
        <v>8321</v>
      </c>
      <c r="T701" s="20">
        <f t="shared" si="42"/>
        <v>41563.485509259262</v>
      </c>
      <c r="U701" s="20">
        <f t="shared" si="43"/>
        <v>41600.666666666664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s">
        <v>8221</v>
      </c>
      <c r="N702" t="b">
        <v>0</v>
      </c>
      <c r="O702" t="s">
        <v>8273</v>
      </c>
      <c r="P702" s="6">
        <f t="shared" si="40"/>
        <v>2.6866666666666665</v>
      </c>
      <c r="Q702" s="8">
        <f t="shared" si="41"/>
        <v>13</v>
      </c>
      <c r="R702" s="11" t="s">
        <v>8319</v>
      </c>
      <c r="S702" s="12" t="s">
        <v>8321</v>
      </c>
      <c r="T702" s="20">
        <f t="shared" si="42"/>
        <v>42715.688437500001</v>
      </c>
      <c r="U702" s="20">
        <f t="shared" si="43"/>
        <v>42745.688437500001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s">
        <v>8221</v>
      </c>
      <c r="N703" t="b">
        <v>0</v>
      </c>
      <c r="O703" t="s">
        <v>8273</v>
      </c>
      <c r="P703" s="6">
        <f t="shared" si="40"/>
        <v>26.6</v>
      </c>
      <c r="Q703" s="8">
        <f t="shared" si="41"/>
        <v>291.33333333333331</v>
      </c>
      <c r="R703" s="11" t="s">
        <v>8319</v>
      </c>
      <c r="S703" s="12" t="s">
        <v>8321</v>
      </c>
      <c r="T703" s="20">
        <f t="shared" si="42"/>
        <v>41813.662962962961</v>
      </c>
      <c r="U703" s="20">
        <f t="shared" si="43"/>
        <v>41843.662962962961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s">
        <v>8221</v>
      </c>
      <c r="N704" t="b">
        <v>0</v>
      </c>
      <c r="O704" t="s">
        <v>8273</v>
      </c>
      <c r="P704" s="6">
        <f t="shared" si="40"/>
        <v>30.813400000000001</v>
      </c>
      <c r="Q704" s="8">
        <f t="shared" si="41"/>
        <v>124.9191891891892</v>
      </c>
      <c r="R704" s="11" t="s">
        <v>8319</v>
      </c>
      <c r="S704" s="12" t="s">
        <v>8321</v>
      </c>
      <c r="T704" s="20">
        <f t="shared" si="42"/>
        <v>42668.726701388892</v>
      </c>
      <c r="U704" s="20">
        <f t="shared" si="43"/>
        <v>42698.768368055549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s">
        <v>8221</v>
      </c>
      <c r="N705" t="b">
        <v>0</v>
      </c>
      <c r="O705" t="s">
        <v>8273</v>
      </c>
      <c r="P705" s="6">
        <f t="shared" si="40"/>
        <v>5.58</v>
      </c>
      <c r="Q705" s="8">
        <f t="shared" si="41"/>
        <v>119.57142857142857</v>
      </c>
      <c r="R705" s="11" t="s">
        <v>8319</v>
      </c>
      <c r="S705" s="12" t="s">
        <v>8321</v>
      </c>
      <c r="T705" s="20">
        <f t="shared" si="42"/>
        <v>42711.950798611113</v>
      </c>
      <c r="U705" s="20">
        <f t="shared" si="43"/>
        <v>42766.98055555555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s">
        <v>8221</v>
      </c>
      <c r="N706" t="b">
        <v>0</v>
      </c>
      <c r="O706" t="s">
        <v>8273</v>
      </c>
      <c r="P706" s="6">
        <f t="shared" si="40"/>
        <v>0.87454545454545463</v>
      </c>
      <c r="Q706" s="8">
        <f t="shared" si="41"/>
        <v>120.25</v>
      </c>
      <c r="R706" s="11" t="s">
        <v>8319</v>
      </c>
      <c r="S706" s="12" t="s">
        <v>8321</v>
      </c>
      <c r="T706" s="20">
        <f t="shared" si="42"/>
        <v>42726.192916666667</v>
      </c>
      <c r="U706" s="20">
        <f t="shared" si="43"/>
        <v>42786.192916666667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s">
        <v>8221</v>
      </c>
      <c r="N707" t="b">
        <v>0</v>
      </c>
      <c r="O707" t="s">
        <v>8273</v>
      </c>
      <c r="P707" s="6">
        <f t="shared" ref="P707:P770" si="44">E707/D707*100</f>
        <v>0.97699999999999987</v>
      </c>
      <c r="Q707" s="8">
        <f t="shared" ref="Q707:Q770" si="45">IFERROR(E707/L707,0)</f>
        <v>195.4</v>
      </c>
      <c r="R707" s="11" t="s">
        <v>8319</v>
      </c>
      <c r="S707" s="12" t="s">
        <v>8321</v>
      </c>
      <c r="T707" s="20">
        <f t="shared" ref="T707:T770" si="46">(((J707/60)/60)/24)+DATE(1970,1,1)</f>
        <v>42726.491643518515</v>
      </c>
      <c r="U707" s="20">
        <f t="shared" ref="U707:U770" si="47">(((I707/60)/60)/24)+DATE(1970,1,1)</f>
        <v>42756.491643518515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s">
        <v>8221</v>
      </c>
      <c r="N708" t="b">
        <v>0</v>
      </c>
      <c r="O708" t="s">
        <v>8273</v>
      </c>
      <c r="P708" s="6">
        <f t="shared" si="44"/>
        <v>0</v>
      </c>
      <c r="Q708" s="8">
        <f t="shared" si="45"/>
        <v>0</v>
      </c>
      <c r="R708" s="11" t="s">
        <v>8319</v>
      </c>
      <c r="S708" s="12" t="s">
        <v>8321</v>
      </c>
      <c r="T708" s="20">
        <f t="shared" si="46"/>
        <v>42676.995173611111</v>
      </c>
      <c r="U708" s="20">
        <f t="shared" si="47"/>
        <v>42718.777083333334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s">
        <v>8221</v>
      </c>
      <c r="N709" t="b">
        <v>0</v>
      </c>
      <c r="O709" t="s">
        <v>8273</v>
      </c>
      <c r="P709" s="6">
        <f t="shared" si="44"/>
        <v>78.927352941176466</v>
      </c>
      <c r="Q709" s="8">
        <f t="shared" si="45"/>
        <v>117.69868421052631</v>
      </c>
      <c r="R709" s="11" t="s">
        <v>8319</v>
      </c>
      <c r="S709" s="12" t="s">
        <v>8321</v>
      </c>
      <c r="T709" s="20">
        <f t="shared" si="46"/>
        <v>42696.663506944446</v>
      </c>
      <c r="U709" s="20">
        <f t="shared" si="47"/>
        <v>42736.663506944446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s">
        <v>8221</v>
      </c>
      <c r="N710" t="b">
        <v>0</v>
      </c>
      <c r="O710" t="s">
        <v>8273</v>
      </c>
      <c r="P710" s="6">
        <f t="shared" si="44"/>
        <v>22.092500000000001</v>
      </c>
      <c r="Q710" s="8">
        <f t="shared" si="45"/>
        <v>23.948509485094849</v>
      </c>
      <c r="R710" s="11" t="s">
        <v>8319</v>
      </c>
      <c r="S710" s="12" t="s">
        <v>8321</v>
      </c>
      <c r="T710" s="20">
        <f t="shared" si="46"/>
        <v>41835.581018518518</v>
      </c>
      <c r="U710" s="20">
        <f t="shared" si="47"/>
        <v>41895.581018518518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s">
        <v>8221</v>
      </c>
      <c r="N711" t="b">
        <v>0</v>
      </c>
      <c r="O711" t="s">
        <v>8273</v>
      </c>
      <c r="P711" s="6">
        <f t="shared" si="44"/>
        <v>0.40666666666666662</v>
      </c>
      <c r="Q711" s="8">
        <f t="shared" si="45"/>
        <v>30.5</v>
      </c>
      <c r="R711" s="11" t="s">
        <v>8319</v>
      </c>
      <c r="S711" s="12" t="s">
        <v>8321</v>
      </c>
      <c r="T711" s="20">
        <f t="shared" si="46"/>
        <v>41948.041192129633</v>
      </c>
      <c r="U711" s="20">
        <f t="shared" si="47"/>
        <v>41978.041192129633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s">
        <v>8221</v>
      </c>
      <c r="N712" t="b">
        <v>0</v>
      </c>
      <c r="O712" t="s">
        <v>8273</v>
      </c>
      <c r="P712" s="6">
        <f t="shared" si="44"/>
        <v>0</v>
      </c>
      <c r="Q712" s="8">
        <f t="shared" si="45"/>
        <v>0</v>
      </c>
      <c r="R712" s="11" t="s">
        <v>8319</v>
      </c>
      <c r="S712" s="12" t="s">
        <v>8321</v>
      </c>
      <c r="T712" s="20">
        <f t="shared" si="46"/>
        <v>41837.984976851854</v>
      </c>
      <c r="U712" s="20">
        <f t="shared" si="47"/>
        <v>41871.030555555553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s">
        <v>8221</v>
      </c>
      <c r="N713" t="b">
        <v>0</v>
      </c>
      <c r="O713" t="s">
        <v>8273</v>
      </c>
      <c r="P713" s="6">
        <f t="shared" si="44"/>
        <v>33.790999999999997</v>
      </c>
      <c r="Q713" s="8">
        <f t="shared" si="45"/>
        <v>99.973372781065095</v>
      </c>
      <c r="R713" s="11" t="s">
        <v>8319</v>
      </c>
      <c r="S713" s="12" t="s">
        <v>8321</v>
      </c>
      <c r="T713" s="20">
        <f t="shared" si="46"/>
        <v>42678.459120370375</v>
      </c>
      <c r="U713" s="20">
        <f t="shared" si="47"/>
        <v>42718.500787037032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s">
        <v>8221</v>
      </c>
      <c r="N714" t="b">
        <v>0</v>
      </c>
      <c r="O714" t="s">
        <v>8273</v>
      </c>
      <c r="P714" s="6">
        <f t="shared" si="44"/>
        <v>0.21649484536082475</v>
      </c>
      <c r="Q714" s="8">
        <f t="shared" si="45"/>
        <v>26.25</v>
      </c>
      <c r="R714" s="11" t="s">
        <v>8319</v>
      </c>
      <c r="S714" s="12" t="s">
        <v>8321</v>
      </c>
      <c r="T714" s="20">
        <f t="shared" si="46"/>
        <v>42384.680925925932</v>
      </c>
      <c r="U714" s="20">
        <f t="shared" si="47"/>
        <v>42414.680925925932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s">
        <v>8221</v>
      </c>
      <c r="N715" t="b">
        <v>0</v>
      </c>
      <c r="O715" t="s">
        <v>8273</v>
      </c>
      <c r="P715" s="6">
        <f t="shared" si="44"/>
        <v>0.79600000000000004</v>
      </c>
      <c r="Q715" s="8">
        <f t="shared" si="45"/>
        <v>199</v>
      </c>
      <c r="R715" s="11" t="s">
        <v>8319</v>
      </c>
      <c r="S715" s="12" t="s">
        <v>8321</v>
      </c>
      <c r="T715" s="20">
        <f t="shared" si="46"/>
        <v>42496.529305555552</v>
      </c>
      <c r="U715" s="20">
        <f t="shared" si="47"/>
        <v>42526.529305555552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s">
        <v>8221</v>
      </c>
      <c r="N716" t="b">
        <v>0</v>
      </c>
      <c r="O716" t="s">
        <v>8273</v>
      </c>
      <c r="P716" s="6">
        <f t="shared" si="44"/>
        <v>14.993333333333334</v>
      </c>
      <c r="Q716" s="8">
        <f t="shared" si="45"/>
        <v>80.321428571428569</v>
      </c>
      <c r="R716" s="11" t="s">
        <v>8319</v>
      </c>
      <c r="S716" s="12" t="s">
        <v>8321</v>
      </c>
      <c r="T716" s="20">
        <f t="shared" si="46"/>
        <v>42734.787986111114</v>
      </c>
      <c r="U716" s="20">
        <f t="shared" si="47"/>
        <v>42794.787986111114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s">
        <v>8221</v>
      </c>
      <c r="N717" t="b">
        <v>0</v>
      </c>
      <c r="O717" t="s">
        <v>8273</v>
      </c>
      <c r="P717" s="6">
        <f t="shared" si="44"/>
        <v>5.0509090909090908</v>
      </c>
      <c r="Q717" s="8">
        <f t="shared" si="45"/>
        <v>115.75</v>
      </c>
      <c r="R717" s="11" t="s">
        <v>8319</v>
      </c>
      <c r="S717" s="12" t="s">
        <v>8321</v>
      </c>
      <c r="T717" s="20">
        <f t="shared" si="46"/>
        <v>42273.090740740736</v>
      </c>
      <c r="U717" s="20">
        <f t="shared" si="47"/>
        <v>42313.132407407407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s">
        <v>8221</v>
      </c>
      <c r="N718" t="b">
        <v>0</v>
      </c>
      <c r="O718" t="s">
        <v>8273</v>
      </c>
      <c r="P718" s="6">
        <f t="shared" si="44"/>
        <v>10.214285714285715</v>
      </c>
      <c r="Q718" s="8">
        <f t="shared" si="45"/>
        <v>44.6875</v>
      </c>
      <c r="R718" s="11" t="s">
        <v>8319</v>
      </c>
      <c r="S718" s="12" t="s">
        <v>8321</v>
      </c>
      <c r="T718" s="20">
        <f t="shared" si="46"/>
        <v>41940.658645833333</v>
      </c>
      <c r="U718" s="20">
        <f t="shared" si="47"/>
        <v>41974</v>
      </c>
    </row>
    <row r="719" spans="1:2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s">
        <v>8221</v>
      </c>
      <c r="N719" t="b">
        <v>0</v>
      </c>
      <c r="O719" t="s">
        <v>8273</v>
      </c>
      <c r="P719" s="6">
        <f t="shared" si="44"/>
        <v>0.30499999999999999</v>
      </c>
      <c r="Q719" s="8">
        <f t="shared" si="45"/>
        <v>76.25</v>
      </c>
      <c r="R719" s="11" t="s">
        <v>8319</v>
      </c>
      <c r="S719" s="12" t="s">
        <v>8321</v>
      </c>
      <c r="T719" s="20">
        <f t="shared" si="46"/>
        <v>41857.854189814818</v>
      </c>
      <c r="U719" s="20">
        <f t="shared" si="47"/>
        <v>41887.854189814818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s">
        <v>8221</v>
      </c>
      <c r="N720" t="b">
        <v>0</v>
      </c>
      <c r="O720" t="s">
        <v>8273</v>
      </c>
      <c r="P720" s="6">
        <f t="shared" si="44"/>
        <v>0.75</v>
      </c>
      <c r="Q720" s="8">
        <f t="shared" si="45"/>
        <v>22.5</v>
      </c>
      <c r="R720" s="11" t="s">
        <v>8319</v>
      </c>
      <c r="S720" s="12" t="s">
        <v>8321</v>
      </c>
      <c r="T720" s="20">
        <f t="shared" si="46"/>
        <v>42752.845451388886</v>
      </c>
      <c r="U720" s="20">
        <f t="shared" si="47"/>
        <v>42784.249305555553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s">
        <v>8221</v>
      </c>
      <c r="N721" t="b">
        <v>0</v>
      </c>
      <c r="O721" t="s">
        <v>8273</v>
      </c>
      <c r="P721" s="6">
        <f t="shared" si="44"/>
        <v>1.2933333333333332</v>
      </c>
      <c r="Q721" s="8">
        <f t="shared" si="45"/>
        <v>19.399999999999999</v>
      </c>
      <c r="R721" s="11" t="s">
        <v>8319</v>
      </c>
      <c r="S721" s="12" t="s">
        <v>8321</v>
      </c>
      <c r="T721" s="20">
        <f t="shared" si="46"/>
        <v>42409.040231481486</v>
      </c>
      <c r="U721" s="20">
        <f t="shared" si="47"/>
        <v>42423.040231481486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s">
        <v>8219</v>
      </c>
      <c r="N722" t="b">
        <v>1</v>
      </c>
      <c r="O722" t="s">
        <v>8274</v>
      </c>
      <c r="P722" s="6">
        <f t="shared" si="44"/>
        <v>143.94736842105263</v>
      </c>
      <c r="Q722" s="8">
        <f t="shared" si="45"/>
        <v>66.707317073170728</v>
      </c>
      <c r="R722" s="11" t="s">
        <v>8322</v>
      </c>
      <c r="S722" s="12" t="s">
        <v>8323</v>
      </c>
      <c r="T722" s="20">
        <f t="shared" si="46"/>
        <v>40909.649201388893</v>
      </c>
      <c r="U722" s="20">
        <f t="shared" si="47"/>
        <v>40937.649201388893</v>
      </c>
    </row>
    <row r="723" spans="1:21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s">
        <v>8219</v>
      </c>
      <c r="N723" t="b">
        <v>1</v>
      </c>
      <c r="O723" t="s">
        <v>8274</v>
      </c>
      <c r="P723" s="6">
        <f t="shared" si="44"/>
        <v>122.10975609756099</v>
      </c>
      <c r="Q723" s="8">
        <f t="shared" si="45"/>
        <v>84.142857142857139</v>
      </c>
      <c r="R723" s="11" t="s">
        <v>8322</v>
      </c>
      <c r="S723" s="12" t="s">
        <v>8323</v>
      </c>
      <c r="T723" s="20">
        <f t="shared" si="46"/>
        <v>41807.571840277778</v>
      </c>
      <c r="U723" s="20">
        <f t="shared" si="47"/>
        <v>41852.571840277778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s">
        <v>8219</v>
      </c>
      <c r="N724" t="b">
        <v>1</v>
      </c>
      <c r="O724" t="s">
        <v>8274</v>
      </c>
      <c r="P724" s="6">
        <f t="shared" si="44"/>
        <v>132.024</v>
      </c>
      <c r="Q724" s="8">
        <f t="shared" si="45"/>
        <v>215.72549019607843</v>
      </c>
      <c r="R724" s="11" t="s">
        <v>8322</v>
      </c>
      <c r="S724" s="12" t="s">
        <v>8323</v>
      </c>
      <c r="T724" s="20">
        <f t="shared" si="46"/>
        <v>40977.805300925924</v>
      </c>
      <c r="U724" s="20">
        <f t="shared" si="47"/>
        <v>41007.76363425926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s">
        <v>8219</v>
      </c>
      <c r="N725" t="b">
        <v>1</v>
      </c>
      <c r="O725" t="s">
        <v>8274</v>
      </c>
      <c r="P725" s="6">
        <f t="shared" si="44"/>
        <v>109.38000000000001</v>
      </c>
      <c r="Q725" s="8">
        <f t="shared" si="45"/>
        <v>54.69</v>
      </c>
      <c r="R725" s="11" t="s">
        <v>8322</v>
      </c>
      <c r="S725" s="12" t="s">
        <v>8323</v>
      </c>
      <c r="T725" s="20">
        <f t="shared" si="46"/>
        <v>42184.816539351858</v>
      </c>
      <c r="U725" s="20">
        <f t="shared" si="47"/>
        <v>42215.165972222225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s">
        <v>8219</v>
      </c>
      <c r="N726" t="b">
        <v>1</v>
      </c>
      <c r="O726" t="s">
        <v>8274</v>
      </c>
      <c r="P726" s="6">
        <f t="shared" si="44"/>
        <v>105.47157142857144</v>
      </c>
      <c r="Q726" s="8">
        <f t="shared" si="45"/>
        <v>51.62944055944056</v>
      </c>
      <c r="R726" s="11" t="s">
        <v>8322</v>
      </c>
      <c r="S726" s="12" t="s">
        <v>8323</v>
      </c>
      <c r="T726" s="20">
        <f t="shared" si="46"/>
        <v>40694.638460648144</v>
      </c>
      <c r="U726" s="20">
        <f t="shared" si="47"/>
        <v>40724.638460648144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s">
        <v>8219</v>
      </c>
      <c r="N727" t="b">
        <v>1</v>
      </c>
      <c r="O727" t="s">
        <v>8274</v>
      </c>
      <c r="P727" s="6">
        <f t="shared" si="44"/>
        <v>100.35000000000001</v>
      </c>
      <c r="Q727" s="8">
        <f t="shared" si="45"/>
        <v>143.35714285714286</v>
      </c>
      <c r="R727" s="11" t="s">
        <v>8322</v>
      </c>
      <c r="S727" s="12" t="s">
        <v>8323</v>
      </c>
      <c r="T727" s="20">
        <f t="shared" si="46"/>
        <v>42321.626296296294</v>
      </c>
      <c r="U727" s="20">
        <f t="shared" si="47"/>
        <v>42351.626296296294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s">
        <v>8219</v>
      </c>
      <c r="N728" t="b">
        <v>1</v>
      </c>
      <c r="O728" t="s">
        <v>8274</v>
      </c>
      <c r="P728" s="6">
        <f t="shared" si="44"/>
        <v>101.4</v>
      </c>
      <c r="Q728" s="8">
        <f t="shared" si="45"/>
        <v>72.428571428571431</v>
      </c>
      <c r="R728" s="11" t="s">
        <v>8322</v>
      </c>
      <c r="S728" s="12" t="s">
        <v>8323</v>
      </c>
      <c r="T728" s="20">
        <f t="shared" si="46"/>
        <v>41346.042673611111</v>
      </c>
      <c r="U728" s="20">
        <f t="shared" si="47"/>
        <v>41376.042673611111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s">
        <v>8219</v>
      </c>
      <c r="N729" t="b">
        <v>1</v>
      </c>
      <c r="O729" t="s">
        <v>8274</v>
      </c>
      <c r="P729" s="6">
        <f t="shared" si="44"/>
        <v>155.51428571428571</v>
      </c>
      <c r="Q729" s="8">
        <f t="shared" si="45"/>
        <v>36.530201342281877</v>
      </c>
      <c r="R729" s="11" t="s">
        <v>8322</v>
      </c>
      <c r="S729" s="12" t="s">
        <v>8323</v>
      </c>
      <c r="T729" s="20">
        <f t="shared" si="46"/>
        <v>41247.020243055551</v>
      </c>
      <c r="U729" s="20">
        <f t="shared" si="47"/>
        <v>41288.888888888891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s">
        <v>8219</v>
      </c>
      <c r="N730" t="b">
        <v>1</v>
      </c>
      <c r="O730" t="s">
        <v>8274</v>
      </c>
      <c r="P730" s="6">
        <f t="shared" si="44"/>
        <v>105.566</v>
      </c>
      <c r="Q730" s="8">
        <f t="shared" si="45"/>
        <v>60.903461538461535</v>
      </c>
      <c r="R730" s="11" t="s">
        <v>8322</v>
      </c>
      <c r="S730" s="12" t="s">
        <v>8323</v>
      </c>
      <c r="T730" s="20">
        <f t="shared" si="46"/>
        <v>40731.837465277778</v>
      </c>
      <c r="U730" s="20">
        <f t="shared" si="47"/>
        <v>40776.837465277778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s">
        <v>8219</v>
      </c>
      <c r="N731" t="b">
        <v>1</v>
      </c>
      <c r="O731" t="s">
        <v>8274</v>
      </c>
      <c r="P731" s="6">
        <f t="shared" si="44"/>
        <v>130.65</v>
      </c>
      <c r="Q731" s="8">
        <f t="shared" si="45"/>
        <v>43.55</v>
      </c>
      <c r="R731" s="11" t="s">
        <v>8322</v>
      </c>
      <c r="S731" s="12" t="s">
        <v>8323</v>
      </c>
      <c r="T731" s="20">
        <f t="shared" si="46"/>
        <v>41111.185891203706</v>
      </c>
      <c r="U731" s="20">
        <f t="shared" si="47"/>
        <v>41171.185891203706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s">
        <v>8219</v>
      </c>
      <c r="N732" t="b">
        <v>1</v>
      </c>
      <c r="O732" t="s">
        <v>8274</v>
      </c>
      <c r="P732" s="6">
        <f t="shared" si="44"/>
        <v>132.19</v>
      </c>
      <c r="Q732" s="8">
        <f t="shared" si="45"/>
        <v>99.766037735849054</v>
      </c>
      <c r="R732" s="11" t="s">
        <v>8322</v>
      </c>
      <c r="S732" s="12" t="s">
        <v>8323</v>
      </c>
      <c r="T732" s="20">
        <f t="shared" si="46"/>
        <v>40854.745266203703</v>
      </c>
      <c r="U732" s="20">
        <f t="shared" si="47"/>
        <v>40884.745266203703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s">
        <v>8219</v>
      </c>
      <c r="N733" t="b">
        <v>1</v>
      </c>
      <c r="O733" t="s">
        <v>8274</v>
      </c>
      <c r="P733" s="6">
        <f t="shared" si="44"/>
        <v>126</v>
      </c>
      <c r="Q733" s="8">
        <f t="shared" si="45"/>
        <v>88.732394366197184</v>
      </c>
      <c r="R733" s="11" t="s">
        <v>8322</v>
      </c>
      <c r="S733" s="12" t="s">
        <v>8323</v>
      </c>
      <c r="T733" s="20">
        <f t="shared" si="46"/>
        <v>40879.795682870368</v>
      </c>
      <c r="U733" s="20">
        <f t="shared" si="47"/>
        <v>40930.25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s">
        <v>8219</v>
      </c>
      <c r="N734" t="b">
        <v>1</v>
      </c>
      <c r="O734" t="s">
        <v>8274</v>
      </c>
      <c r="P734" s="6">
        <f t="shared" si="44"/>
        <v>160</v>
      </c>
      <c r="Q734" s="8">
        <f t="shared" si="45"/>
        <v>4.9230769230769234</v>
      </c>
      <c r="R734" s="11" t="s">
        <v>8322</v>
      </c>
      <c r="S734" s="12" t="s">
        <v>8323</v>
      </c>
      <c r="T734" s="20">
        <f t="shared" si="46"/>
        <v>41486.424317129626</v>
      </c>
      <c r="U734" s="20">
        <f t="shared" si="47"/>
        <v>41546.424317129626</v>
      </c>
    </row>
    <row r="735" spans="1:21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s">
        <v>8219</v>
      </c>
      <c r="N735" t="b">
        <v>1</v>
      </c>
      <c r="O735" t="s">
        <v>8274</v>
      </c>
      <c r="P735" s="6">
        <f t="shared" si="44"/>
        <v>120.48</v>
      </c>
      <c r="Q735" s="8">
        <f t="shared" si="45"/>
        <v>17.822485207100591</v>
      </c>
      <c r="R735" s="11" t="s">
        <v>8322</v>
      </c>
      <c r="S735" s="12" t="s">
        <v>8323</v>
      </c>
      <c r="T735" s="20">
        <f t="shared" si="46"/>
        <v>41598.420046296298</v>
      </c>
      <c r="U735" s="20">
        <f t="shared" si="47"/>
        <v>41628.420046296298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s">
        <v>8219</v>
      </c>
      <c r="N736" t="b">
        <v>1</v>
      </c>
      <c r="O736" t="s">
        <v>8274</v>
      </c>
      <c r="P736" s="6">
        <f t="shared" si="44"/>
        <v>125.52941176470588</v>
      </c>
      <c r="Q736" s="8">
        <f t="shared" si="45"/>
        <v>187.19298245614036</v>
      </c>
      <c r="R736" s="11" t="s">
        <v>8322</v>
      </c>
      <c r="S736" s="12" t="s">
        <v>8323</v>
      </c>
      <c r="T736" s="20">
        <f t="shared" si="46"/>
        <v>42102.164583333331</v>
      </c>
      <c r="U736" s="20">
        <f t="shared" si="47"/>
        <v>42133.208333333328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s">
        <v>8219</v>
      </c>
      <c r="N737" t="b">
        <v>1</v>
      </c>
      <c r="O737" t="s">
        <v>8274</v>
      </c>
      <c r="P737" s="6">
        <f t="shared" si="44"/>
        <v>114.40638297872341</v>
      </c>
      <c r="Q737" s="8">
        <f t="shared" si="45"/>
        <v>234.80786026200875</v>
      </c>
      <c r="R737" s="11" t="s">
        <v>8322</v>
      </c>
      <c r="S737" s="12" t="s">
        <v>8323</v>
      </c>
      <c r="T737" s="20">
        <f t="shared" si="46"/>
        <v>41946.029467592591</v>
      </c>
      <c r="U737" s="20">
        <f t="shared" si="47"/>
        <v>41977.027083333334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s">
        <v>8219</v>
      </c>
      <c r="N738" t="b">
        <v>1</v>
      </c>
      <c r="O738" t="s">
        <v>8274</v>
      </c>
      <c r="P738" s="6">
        <f t="shared" si="44"/>
        <v>315.13888888888891</v>
      </c>
      <c r="Q738" s="8">
        <f t="shared" si="45"/>
        <v>105.04629629629629</v>
      </c>
      <c r="R738" s="11" t="s">
        <v>8322</v>
      </c>
      <c r="S738" s="12" t="s">
        <v>8323</v>
      </c>
      <c r="T738" s="20">
        <f t="shared" si="46"/>
        <v>41579.734259259261</v>
      </c>
      <c r="U738" s="20">
        <f t="shared" si="47"/>
        <v>41599.207638888889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s">
        <v>8219</v>
      </c>
      <c r="N739" t="b">
        <v>1</v>
      </c>
      <c r="O739" t="s">
        <v>8274</v>
      </c>
      <c r="P739" s="6">
        <f t="shared" si="44"/>
        <v>122.39999999999999</v>
      </c>
      <c r="Q739" s="8">
        <f t="shared" si="45"/>
        <v>56.666666666666664</v>
      </c>
      <c r="R739" s="11" t="s">
        <v>8322</v>
      </c>
      <c r="S739" s="12" t="s">
        <v>8323</v>
      </c>
      <c r="T739" s="20">
        <f t="shared" si="46"/>
        <v>41667.275312500002</v>
      </c>
      <c r="U739" s="20">
        <f t="shared" si="47"/>
        <v>41684.833333333336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s">
        <v>8219</v>
      </c>
      <c r="N740" t="b">
        <v>1</v>
      </c>
      <c r="O740" t="s">
        <v>8274</v>
      </c>
      <c r="P740" s="6">
        <f t="shared" si="44"/>
        <v>106.73333333333332</v>
      </c>
      <c r="Q740" s="8">
        <f t="shared" si="45"/>
        <v>39.048780487804876</v>
      </c>
      <c r="R740" s="11" t="s">
        <v>8322</v>
      </c>
      <c r="S740" s="12" t="s">
        <v>8323</v>
      </c>
      <c r="T740" s="20">
        <f t="shared" si="46"/>
        <v>41943.604097222218</v>
      </c>
      <c r="U740" s="20">
        <f t="shared" si="47"/>
        <v>41974.207638888889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s">
        <v>8219</v>
      </c>
      <c r="N741" t="b">
        <v>1</v>
      </c>
      <c r="O741" t="s">
        <v>8274</v>
      </c>
      <c r="P741" s="6">
        <f t="shared" si="44"/>
        <v>158.33333333333331</v>
      </c>
      <c r="Q741" s="8">
        <f t="shared" si="45"/>
        <v>68.345323741007192</v>
      </c>
      <c r="R741" s="11" t="s">
        <v>8322</v>
      </c>
      <c r="S741" s="12" t="s">
        <v>8323</v>
      </c>
      <c r="T741" s="20">
        <f t="shared" si="46"/>
        <v>41829.502650462964</v>
      </c>
      <c r="U741" s="20">
        <f t="shared" si="47"/>
        <v>41862.502650462964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s">
        <v>8219</v>
      </c>
      <c r="N742" t="b">
        <v>1</v>
      </c>
      <c r="O742" t="s">
        <v>8274</v>
      </c>
      <c r="P742" s="6">
        <f t="shared" si="44"/>
        <v>107.4</v>
      </c>
      <c r="Q742" s="8">
        <f t="shared" si="45"/>
        <v>169.57894736842104</v>
      </c>
      <c r="R742" s="11" t="s">
        <v>8322</v>
      </c>
      <c r="S742" s="12" t="s">
        <v>8323</v>
      </c>
      <c r="T742" s="20">
        <f t="shared" si="46"/>
        <v>42162.146782407406</v>
      </c>
      <c r="U742" s="20">
        <f t="shared" si="47"/>
        <v>42176.146782407406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s">
        <v>8219</v>
      </c>
      <c r="N743" t="b">
        <v>1</v>
      </c>
      <c r="O743" t="s">
        <v>8274</v>
      </c>
      <c r="P743" s="6">
        <f t="shared" si="44"/>
        <v>102.25999999999999</v>
      </c>
      <c r="Q743" s="8">
        <f t="shared" si="45"/>
        <v>141.42340425531913</v>
      </c>
      <c r="R743" s="11" t="s">
        <v>8322</v>
      </c>
      <c r="S743" s="12" t="s">
        <v>8323</v>
      </c>
      <c r="T743" s="20">
        <f t="shared" si="46"/>
        <v>41401.648217592592</v>
      </c>
      <c r="U743" s="20">
        <f t="shared" si="47"/>
        <v>41436.648217592592</v>
      </c>
    </row>
    <row r="744" spans="1:21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s">
        <v>8219</v>
      </c>
      <c r="N744" t="b">
        <v>1</v>
      </c>
      <c r="O744" t="s">
        <v>8274</v>
      </c>
      <c r="P744" s="6">
        <f t="shared" si="44"/>
        <v>110.71428571428572</v>
      </c>
      <c r="Q744" s="8">
        <f t="shared" si="45"/>
        <v>67.391304347826093</v>
      </c>
      <c r="R744" s="11" t="s">
        <v>8322</v>
      </c>
      <c r="S744" s="12" t="s">
        <v>8323</v>
      </c>
      <c r="T744" s="20">
        <f t="shared" si="46"/>
        <v>41689.917962962965</v>
      </c>
      <c r="U744" s="20">
        <f t="shared" si="47"/>
        <v>41719.876296296294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s">
        <v>8219</v>
      </c>
      <c r="N745" t="b">
        <v>1</v>
      </c>
      <c r="O745" t="s">
        <v>8274</v>
      </c>
      <c r="P745" s="6">
        <f t="shared" si="44"/>
        <v>148</v>
      </c>
      <c r="Q745" s="8">
        <f t="shared" si="45"/>
        <v>54.266666666666666</v>
      </c>
      <c r="R745" s="11" t="s">
        <v>8322</v>
      </c>
      <c r="S745" s="12" t="s">
        <v>8323</v>
      </c>
      <c r="T745" s="20">
        <f t="shared" si="46"/>
        <v>40990.709317129629</v>
      </c>
      <c r="U745" s="20">
        <f t="shared" si="47"/>
        <v>41015.875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s">
        <v>8219</v>
      </c>
      <c r="N746" t="b">
        <v>1</v>
      </c>
      <c r="O746" t="s">
        <v>8274</v>
      </c>
      <c r="P746" s="6">
        <f t="shared" si="44"/>
        <v>102.32000000000001</v>
      </c>
      <c r="Q746" s="8">
        <f t="shared" si="45"/>
        <v>82.516129032258064</v>
      </c>
      <c r="R746" s="11" t="s">
        <v>8322</v>
      </c>
      <c r="S746" s="12" t="s">
        <v>8323</v>
      </c>
      <c r="T746" s="20">
        <f t="shared" si="46"/>
        <v>41226.95721064815</v>
      </c>
      <c r="U746" s="20">
        <f t="shared" si="47"/>
        <v>41256.95721064815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s">
        <v>8219</v>
      </c>
      <c r="N747" t="b">
        <v>1</v>
      </c>
      <c r="O747" t="s">
        <v>8274</v>
      </c>
      <c r="P747" s="6">
        <f t="shared" si="44"/>
        <v>179.09909909909908</v>
      </c>
      <c r="Q747" s="8">
        <f t="shared" si="45"/>
        <v>53.729729729729726</v>
      </c>
      <c r="R747" s="11" t="s">
        <v>8322</v>
      </c>
      <c r="S747" s="12" t="s">
        <v>8323</v>
      </c>
      <c r="T747" s="20">
        <f t="shared" si="46"/>
        <v>41367.572280092594</v>
      </c>
      <c r="U747" s="20">
        <f t="shared" si="47"/>
        <v>41397.572280092594</v>
      </c>
    </row>
    <row r="748" spans="1:2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s">
        <v>8219</v>
      </c>
      <c r="N748" t="b">
        <v>1</v>
      </c>
      <c r="O748" t="s">
        <v>8274</v>
      </c>
      <c r="P748" s="6">
        <f t="shared" si="44"/>
        <v>111.08135252761969</v>
      </c>
      <c r="Q748" s="8">
        <f t="shared" si="45"/>
        <v>34.206185567010309</v>
      </c>
      <c r="R748" s="11" t="s">
        <v>8322</v>
      </c>
      <c r="S748" s="12" t="s">
        <v>8323</v>
      </c>
      <c r="T748" s="20">
        <f t="shared" si="46"/>
        <v>41157.042928240742</v>
      </c>
      <c r="U748" s="20">
        <f t="shared" si="47"/>
        <v>41175.165972222225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s">
        <v>8219</v>
      </c>
      <c r="N749" t="b">
        <v>1</v>
      </c>
      <c r="O749" t="s">
        <v>8274</v>
      </c>
      <c r="P749" s="6">
        <f t="shared" si="44"/>
        <v>100.04285714285714</v>
      </c>
      <c r="Q749" s="8">
        <f t="shared" si="45"/>
        <v>127.32727272727273</v>
      </c>
      <c r="R749" s="11" t="s">
        <v>8322</v>
      </c>
      <c r="S749" s="12" t="s">
        <v>8323</v>
      </c>
      <c r="T749" s="20">
        <f t="shared" si="46"/>
        <v>41988.548831018517</v>
      </c>
      <c r="U749" s="20">
        <f t="shared" si="47"/>
        <v>42019.454166666663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s">
        <v>8219</v>
      </c>
      <c r="N750" t="b">
        <v>1</v>
      </c>
      <c r="O750" t="s">
        <v>8274</v>
      </c>
      <c r="P750" s="6">
        <f t="shared" si="44"/>
        <v>100.25</v>
      </c>
      <c r="Q750" s="8">
        <f t="shared" si="45"/>
        <v>45.56818181818182</v>
      </c>
      <c r="R750" s="11" t="s">
        <v>8322</v>
      </c>
      <c r="S750" s="12" t="s">
        <v>8323</v>
      </c>
      <c r="T750" s="20">
        <f t="shared" si="46"/>
        <v>41831.846828703703</v>
      </c>
      <c r="U750" s="20">
        <f t="shared" si="47"/>
        <v>41861.846828703703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s">
        <v>8219</v>
      </c>
      <c r="N751" t="b">
        <v>1</v>
      </c>
      <c r="O751" t="s">
        <v>8274</v>
      </c>
      <c r="P751" s="6">
        <f t="shared" si="44"/>
        <v>105.56</v>
      </c>
      <c r="Q751" s="8">
        <f t="shared" si="45"/>
        <v>95.963636363636368</v>
      </c>
      <c r="R751" s="11" t="s">
        <v>8322</v>
      </c>
      <c r="S751" s="12" t="s">
        <v>8323</v>
      </c>
      <c r="T751" s="20">
        <f t="shared" si="46"/>
        <v>42733.94131944445</v>
      </c>
      <c r="U751" s="20">
        <f t="shared" si="47"/>
        <v>42763.94131944445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s">
        <v>8219</v>
      </c>
      <c r="N752" t="b">
        <v>1</v>
      </c>
      <c r="O752" t="s">
        <v>8274</v>
      </c>
      <c r="P752" s="6">
        <f t="shared" si="44"/>
        <v>102.58775877587757</v>
      </c>
      <c r="Q752" s="8">
        <f t="shared" si="45"/>
        <v>77.271186440677965</v>
      </c>
      <c r="R752" s="11" t="s">
        <v>8322</v>
      </c>
      <c r="S752" s="12" t="s">
        <v>8323</v>
      </c>
      <c r="T752" s="20">
        <f t="shared" si="46"/>
        <v>41299.878148148149</v>
      </c>
      <c r="U752" s="20">
        <f t="shared" si="47"/>
        <v>41329.878148148149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s">
        <v>8219</v>
      </c>
      <c r="N753" t="b">
        <v>1</v>
      </c>
      <c r="O753" t="s">
        <v>8274</v>
      </c>
      <c r="P753" s="6">
        <f t="shared" si="44"/>
        <v>118.5</v>
      </c>
      <c r="Q753" s="8">
        <f t="shared" si="45"/>
        <v>57.338709677419352</v>
      </c>
      <c r="R753" s="11" t="s">
        <v>8322</v>
      </c>
      <c r="S753" s="12" t="s">
        <v>8323</v>
      </c>
      <c r="T753" s="20">
        <f t="shared" si="46"/>
        <v>40713.630497685182</v>
      </c>
      <c r="U753" s="20">
        <f t="shared" si="47"/>
        <v>40759.630497685182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s">
        <v>8219</v>
      </c>
      <c r="N754" t="b">
        <v>1</v>
      </c>
      <c r="O754" t="s">
        <v>8274</v>
      </c>
      <c r="P754" s="6">
        <f t="shared" si="44"/>
        <v>111.7</v>
      </c>
      <c r="Q754" s="8">
        <f t="shared" si="45"/>
        <v>53.19047619047619</v>
      </c>
      <c r="R754" s="11" t="s">
        <v>8322</v>
      </c>
      <c r="S754" s="12" t="s">
        <v>8323</v>
      </c>
      <c r="T754" s="20">
        <f t="shared" si="46"/>
        <v>42639.421493055561</v>
      </c>
      <c r="U754" s="20">
        <f t="shared" si="47"/>
        <v>42659.458333333328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s">
        <v>8219</v>
      </c>
      <c r="N755" t="b">
        <v>1</v>
      </c>
      <c r="O755" t="s">
        <v>8274</v>
      </c>
      <c r="P755" s="6">
        <f t="shared" si="44"/>
        <v>128</v>
      </c>
      <c r="Q755" s="8">
        <f t="shared" si="45"/>
        <v>492.30769230769232</v>
      </c>
      <c r="R755" s="11" t="s">
        <v>8322</v>
      </c>
      <c r="S755" s="12" t="s">
        <v>8323</v>
      </c>
      <c r="T755" s="20">
        <f t="shared" si="46"/>
        <v>42019.590173611112</v>
      </c>
      <c r="U755" s="20">
        <f t="shared" si="47"/>
        <v>42049.590173611112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s">
        <v>8219</v>
      </c>
      <c r="N756" t="b">
        <v>1</v>
      </c>
      <c r="O756" t="s">
        <v>8274</v>
      </c>
      <c r="P756" s="6">
        <f t="shared" si="44"/>
        <v>103.75000000000001</v>
      </c>
      <c r="Q756" s="8">
        <f t="shared" si="45"/>
        <v>42.346938775510203</v>
      </c>
      <c r="R756" s="11" t="s">
        <v>8322</v>
      </c>
      <c r="S756" s="12" t="s">
        <v>8323</v>
      </c>
      <c r="T756" s="20">
        <f t="shared" si="46"/>
        <v>41249.749085648145</v>
      </c>
      <c r="U756" s="20">
        <f t="shared" si="47"/>
        <v>41279.749085648145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s">
        <v>8219</v>
      </c>
      <c r="N757" t="b">
        <v>1</v>
      </c>
      <c r="O757" t="s">
        <v>8274</v>
      </c>
      <c r="P757" s="6">
        <f t="shared" si="44"/>
        <v>101.9076</v>
      </c>
      <c r="Q757" s="8">
        <f t="shared" si="45"/>
        <v>37.466029411764708</v>
      </c>
      <c r="R757" s="11" t="s">
        <v>8322</v>
      </c>
      <c r="S757" s="12" t="s">
        <v>8323</v>
      </c>
      <c r="T757" s="20">
        <f t="shared" si="46"/>
        <v>41383.605057870373</v>
      </c>
      <c r="U757" s="20">
        <f t="shared" si="47"/>
        <v>41414.02847222222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s">
        <v>8219</v>
      </c>
      <c r="N758" t="b">
        <v>1</v>
      </c>
      <c r="O758" t="s">
        <v>8274</v>
      </c>
      <c r="P758" s="6">
        <f t="shared" si="44"/>
        <v>117.71428571428571</v>
      </c>
      <c r="Q758" s="8">
        <f t="shared" si="45"/>
        <v>37.454545454545453</v>
      </c>
      <c r="R758" s="11" t="s">
        <v>8322</v>
      </c>
      <c r="S758" s="12" t="s">
        <v>8323</v>
      </c>
      <c r="T758" s="20">
        <f t="shared" si="46"/>
        <v>40590.766886574071</v>
      </c>
      <c r="U758" s="20">
        <f t="shared" si="47"/>
        <v>40651.725219907406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s">
        <v>8219</v>
      </c>
      <c r="N759" t="b">
        <v>1</v>
      </c>
      <c r="O759" t="s">
        <v>8274</v>
      </c>
      <c r="P759" s="6">
        <f t="shared" si="44"/>
        <v>238</v>
      </c>
      <c r="Q759" s="8">
        <f t="shared" si="45"/>
        <v>33.055555555555557</v>
      </c>
      <c r="R759" s="11" t="s">
        <v>8322</v>
      </c>
      <c r="S759" s="12" t="s">
        <v>8323</v>
      </c>
      <c r="T759" s="20">
        <f t="shared" si="46"/>
        <v>41235.054560185185</v>
      </c>
      <c r="U759" s="20">
        <f t="shared" si="47"/>
        <v>41249.054560185185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s">
        <v>8219</v>
      </c>
      <c r="N760" t="b">
        <v>1</v>
      </c>
      <c r="O760" t="s">
        <v>8274</v>
      </c>
      <c r="P760" s="6">
        <f t="shared" si="44"/>
        <v>102</v>
      </c>
      <c r="Q760" s="8">
        <f t="shared" si="45"/>
        <v>134.21052631578948</v>
      </c>
      <c r="R760" s="11" t="s">
        <v>8322</v>
      </c>
      <c r="S760" s="12" t="s">
        <v>8323</v>
      </c>
      <c r="T760" s="20">
        <f t="shared" si="46"/>
        <v>40429.836435185185</v>
      </c>
      <c r="U760" s="20">
        <f t="shared" si="47"/>
        <v>40459.836435185185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s">
        <v>8219</v>
      </c>
      <c r="N761" t="b">
        <v>1</v>
      </c>
      <c r="O761" t="s">
        <v>8274</v>
      </c>
      <c r="P761" s="6">
        <f t="shared" si="44"/>
        <v>101.92000000000002</v>
      </c>
      <c r="Q761" s="8">
        <f t="shared" si="45"/>
        <v>51.474747474747474</v>
      </c>
      <c r="R761" s="11" t="s">
        <v>8322</v>
      </c>
      <c r="S761" s="12" t="s">
        <v>8323</v>
      </c>
      <c r="T761" s="20">
        <f t="shared" si="46"/>
        <v>41789.330312500002</v>
      </c>
      <c r="U761" s="20">
        <f t="shared" si="47"/>
        <v>41829.330312500002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s">
        <v>8221</v>
      </c>
      <c r="N762" t="b">
        <v>0</v>
      </c>
      <c r="O762" t="s">
        <v>8275</v>
      </c>
      <c r="P762" s="6">
        <f t="shared" si="44"/>
        <v>0</v>
      </c>
      <c r="Q762" s="8">
        <f t="shared" si="45"/>
        <v>0</v>
      </c>
      <c r="R762" s="11" t="s">
        <v>8322</v>
      </c>
      <c r="S762" s="12" t="s">
        <v>8324</v>
      </c>
      <c r="T762" s="20">
        <f t="shared" si="46"/>
        <v>42670.764039351852</v>
      </c>
      <c r="U762" s="20">
        <f t="shared" si="47"/>
        <v>42700.805706018517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s">
        <v>8221</v>
      </c>
      <c r="N763" t="b">
        <v>0</v>
      </c>
      <c r="O763" t="s">
        <v>8275</v>
      </c>
      <c r="P763" s="6">
        <f t="shared" si="44"/>
        <v>4.7</v>
      </c>
      <c r="Q763" s="8">
        <f t="shared" si="45"/>
        <v>39.166666666666664</v>
      </c>
      <c r="R763" s="11" t="s">
        <v>8322</v>
      </c>
      <c r="S763" s="12" t="s">
        <v>8324</v>
      </c>
      <c r="T763" s="20">
        <f t="shared" si="46"/>
        <v>41642.751458333332</v>
      </c>
      <c r="U763" s="20">
        <f t="shared" si="47"/>
        <v>41672.751458333332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s">
        <v>8221</v>
      </c>
      <c r="N764" t="b">
        <v>0</v>
      </c>
      <c r="O764" t="s">
        <v>8275</v>
      </c>
      <c r="P764" s="6">
        <f t="shared" si="44"/>
        <v>0</v>
      </c>
      <c r="Q764" s="8">
        <f t="shared" si="45"/>
        <v>0</v>
      </c>
      <c r="R764" s="11" t="s">
        <v>8322</v>
      </c>
      <c r="S764" s="12" t="s">
        <v>8324</v>
      </c>
      <c r="T764" s="20">
        <f t="shared" si="46"/>
        <v>42690.858449074076</v>
      </c>
      <c r="U764" s="20">
        <f t="shared" si="47"/>
        <v>42708.25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s">
        <v>8221</v>
      </c>
      <c r="N765" t="b">
        <v>0</v>
      </c>
      <c r="O765" t="s">
        <v>8275</v>
      </c>
      <c r="P765" s="6">
        <f t="shared" si="44"/>
        <v>0.11655011655011654</v>
      </c>
      <c r="Q765" s="8">
        <f t="shared" si="45"/>
        <v>5</v>
      </c>
      <c r="R765" s="11" t="s">
        <v>8322</v>
      </c>
      <c r="S765" s="12" t="s">
        <v>8324</v>
      </c>
      <c r="T765" s="20">
        <f t="shared" si="46"/>
        <v>41471.446851851848</v>
      </c>
      <c r="U765" s="20">
        <f t="shared" si="47"/>
        <v>41501.446851851848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s">
        <v>8221</v>
      </c>
      <c r="N766" t="b">
        <v>0</v>
      </c>
      <c r="O766" t="s">
        <v>8275</v>
      </c>
      <c r="P766" s="6">
        <f t="shared" si="44"/>
        <v>0</v>
      </c>
      <c r="Q766" s="8">
        <f t="shared" si="45"/>
        <v>0</v>
      </c>
      <c r="R766" s="11" t="s">
        <v>8322</v>
      </c>
      <c r="S766" s="12" t="s">
        <v>8324</v>
      </c>
      <c r="T766" s="20">
        <f t="shared" si="46"/>
        <v>42227.173159722224</v>
      </c>
      <c r="U766" s="20">
        <f t="shared" si="47"/>
        <v>42257.173159722224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s">
        <v>8221</v>
      </c>
      <c r="N767" t="b">
        <v>0</v>
      </c>
      <c r="O767" t="s">
        <v>8275</v>
      </c>
      <c r="P767" s="6">
        <f t="shared" si="44"/>
        <v>36.014285714285712</v>
      </c>
      <c r="Q767" s="8">
        <f t="shared" si="45"/>
        <v>57.295454545454547</v>
      </c>
      <c r="R767" s="11" t="s">
        <v>8322</v>
      </c>
      <c r="S767" s="12" t="s">
        <v>8324</v>
      </c>
      <c r="T767" s="20">
        <f t="shared" si="46"/>
        <v>41901.542638888888</v>
      </c>
      <c r="U767" s="20">
        <f t="shared" si="47"/>
        <v>41931.542638888888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s">
        <v>8221</v>
      </c>
      <c r="N768" t="b">
        <v>0</v>
      </c>
      <c r="O768" t="s">
        <v>8275</v>
      </c>
      <c r="P768" s="6">
        <f t="shared" si="44"/>
        <v>0</v>
      </c>
      <c r="Q768" s="8">
        <f t="shared" si="45"/>
        <v>0</v>
      </c>
      <c r="R768" s="11" t="s">
        <v>8322</v>
      </c>
      <c r="S768" s="12" t="s">
        <v>8324</v>
      </c>
      <c r="T768" s="20">
        <f t="shared" si="46"/>
        <v>42021.783368055556</v>
      </c>
      <c r="U768" s="20">
        <f t="shared" si="47"/>
        <v>42051.783368055556</v>
      </c>
    </row>
    <row r="769" spans="1:21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s">
        <v>8221</v>
      </c>
      <c r="N769" t="b">
        <v>0</v>
      </c>
      <c r="O769" t="s">
        <v>8275</v>
      </c>
      <c r="P769" s="6">
        <f t="shared" si="44"/>
        <v>3.54</v>
      </c>
      <c r="Q769" s="8">
        <f t="shared" si="45"/>
        <v>59</v>
      </c>
      <c r="R769" s="11" t="s">
        <v>8322</v>
      </c>
      <c r="S769" s="12" t="s">
        <v>8324</v>
      </c>
      <c r="T769" s="20">
        <f t="shared" si="46"/>
        <v>42115.143634259264</v>
      </c>
      <c r="U769" s="20">
        <f t="shared" si="47"/>
        <v>42145.143634259264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s">
        <v>8221</v>
      </c>
      <c r="N770" t="b">
        <v>0</v>
      </c>
      <c r="O770" t="s">
        <v>8275</v>
      </c>
      <c r="P770" s="6">
        <f t="shared" si="44"/>
        <v>0</v>
      </c>
      <c r="Q770" s="8">
        <f t="shared" si="45"/>
        <v>0</v>
      </c>
      <c r="R770" s="11" t="s">
        <v>8322</v>
      </c>
      <c r="S770" s="12" t="s">
        <v>8324</v>
      </c>
      <c r="T770" s="20">
        <f t="shared" si="46"/>
        <v>41594.207060185188</v>
      </c>
      <c r="U770" s="20">
        <f t="shared" si="47"/>
        <v>41624.207060185188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s">
        <v>8221</v>
      </c>
      <c r="N771" t="b">
        <v>0</v>
      </c>
      <c r="O771" t="s">
        <v>8275</v>
      </c>
      <c r="P771" s="6">
        <f t="shared" ref="P771:P834" si="48">E771/D771*100</f>
        <v>41.4</v>
      </c>
      <c r="Q771" s="8">
        <f t="shared" ref="Q771:Q834" si="49">IFERROR(E771/L771,0)</f>
        <v>31.846153846153847</v>
      </c>
      <c r="R771" s="11" t="s">
        <v>8322</v>
      </c>
      <c r="S771" s="12" t="s">
        <v>8324</v>
      </c>
      <c r="T771" s="20">
        <f t="shared" ref="T771:T834" si="50">(((J771/60)/60)/24)+DATE(1970,1,1)</f>
        <v>41604.996458333335</v>
      </c>
      <c r="U771" s="20">
        <f t="shared" ref="U771:U834" si="51">(((I771/60)/60)/24)+DATE(1970,1,1)</f>
        <v>41634.996458333335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s">
        <v>8221</v>
      </c>
      <c r="N772" t="b">
        <v>0</v>
      </c>
      <c r="O772" t="s">
        <v>8275</v>
      </c>
      <c r="P772" s="6">
        <f t="shared" si="48"/>
        <v>0</v>
      </c>
      <c r="Q772" s="8">
        <f t="shared" si="49"/>
        <v>0</v>
      </c>
      <c r="R772" s="11" t="s">
        <v>8322</v>
      </c>
      <c r="S772" s="12" t="s">
        <v>8324</v>
      </c>
      <c r="T772" s="20">
        <f t="shared" si="50"/>
        <v>41289.999641203707</v>
      </c>
      <c r="U772" s="20">
        <f t="shared" si="51"/>
        <v>41329.999641203707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s">
        <v>8221</v>
      </c>
      <c r="N773" t="b">
        <v>0</v>
      </c>
      <c r="O773" t="s">
        <v>8275</v>
      </c>
      <c r="P773" s="6">
        <f t="shared" si="48"/>
        <v>2.6315789473684209E-2</v>
      </c>
      <c r="Q773" s="8">
        <f t="shared" si="49"/>
        <v>10</v>
      </c>
      <c r="R773" s="11" t="s">
        <v>8322</v>
      </c>
      <c r="S773" s="12" t="s">
        <v>8324</v>
      </c>
      <c r="T773" s="20">
        <f t="shared" si="50"/>
        <v>42349.824097222227</v>
      </c>
      <c r="U773" s="20">
        <f t="shared" si="51"/>
        <v>42399.824097222227</v>
      </c>
    </row>
    <row r="774" spans="1:21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s">
        <v>8221</v>
      </c>
      <c r="N774" t="b">
        <v>0</v>
      </c>
      <c r="O774" t="s">
        <v>8275</v>
      </c>
      <c r="P774" s="6">
        <f t="shared" si="48"/>
        <v>3.3333333333333335</v>
      </c>
      <c r="Q774" s="8">
        <f t="shared" si="49"/>
        <v>50</v>
      </c>
      <c r="R774" s="11" t="s">
        <v>8322</v>
      </c>
      <c r="S774" s="12" t="s">
        <v>8324</v>
      </c>
      <c r="T774" s="20">
        <f t="shared" si="50"/>
        <v>40068.056932870371</v>
      </c>
      <c r="U774" s="20">
        <f t="shared" si="51"/>
        <v>40118.165972222225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s">
        <v>8221</v>
      </c>
      <c r="N775" t="b">
        <v>0</v>
      </c>
      <c r="O775" t="s">
        <v>8275</v>
      </c>
      <c r="P775" s="6">
        <f t="shared" si="48"/>
        <v>0.85129023676509719</v>
      </c>
      <c r="Q775" s="8">
        <f t="shared" si="49"/>
        <v>16</v>
      </c>
      <c r="R775" s="11" t="s">
        <v>8322</v>
      </c>
      <c r="S775" s="12" t="s">
        <v>8324</v>
      </c>
      <c r="T775" s="20">
        <f t="shared" si="50"/>
        <v>42100.735937499994</v>
      </c>
      <c r="U775" s="20">
        <f t="shared" si="51"/>
        <v>42134.959027777775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s">
        <v>8221</v>
      </c>
      <c r="N776" t="b">
        <v>0</v>
      </c>
      <c r="O776" t="s">
        <v>8275</v>
      </c>
      <c r="P776" s="6">
        <f t="shared" si="48"/>
        <v>70.199999999999989</v>
      </c>
      <c r="Q776" s="8">
        <f t="shared" si="49"/>
        <v>39</v>
      </c>
      <c r="R776" s="11" t="s">
        <v>8322</v>
      </c>
      <c r="S776" s="12" t="s">
        <v>8324</v>
      </c>
      <c r="T776" s="20">
        <f t="shared" si="50"/>
        <v>41663.780300925922</v>
      </c>
      <c r="U776" s="20">
        <f t="shared" si="51"/>
        <v>41693.780300925922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s">
        <v>8221</v>
      </c>
      <c r="N777" t="b">
        <v>0</v>
      </c>
      <c r="O777" t="s">
        <v>8275</v>
      </c>
      <c r="P777" s="6">
        <f t="shared" si="48"/>
        <v>1.7000000000000002</v>
      </c>
      <c r="Q777" s="8">
        <f t="shared" si="49"/>
        <v>34</v>
      </c>
      <c r="R777" s="11" t="s">
        <v>8322</v>
      </c>
      <c r="S777" s="12" t="s">
        <v>8324</v>
      </c>
      <c r="T777" s="20">
        <f t="shared" si="50"/>
        <v>40863.060127314813</v>
      </c>
      <c r="U777" s="20">
        <f t="shared" si="51"/>
        <v>40893.060127314813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s">
        <v>8221</v>
      </c>
      <c r="N778" t="b">
        <v>0</v>
      </c>
      <c r="O778" t="s">
        <v>8275</v>
      </c>
      <c r="P778" s="6">
        <f t="shared" si="48"/>
        <v>51.4</v>
      </c>
      <c r="Q778" s="8">
        <f t="shared" si="49"/>
        <v>63.122807017543863</v>
      </c>
      <c r="R778" s="11" t="s">
        <v>8322</v>
      </c>
      <c r="S778" s="12" t="s">
        <v>8324</v>
      </c>
      <c r="T778" s="20">
        <f t="shared" si="50"/>
        <v>42250.685706018514</v>
      </c>
      <c r="U778" s="20">
        <f t="shared" si="51"/>
        <v>42288.208333333328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s">
        <v>8221</v>
      </c>
      <c r="N779" t="b">
        <v>0</v>
      </c>
      <c r="O779" t="s">
        <v>8275</v>
      </c>
      <c r="P779" s="6">
        <f t="shared" si="48"/>
        <v>0.70000000000000007</v>
      </c>
      <c r="Q779" s="8">
        <f t="shared" si="49"/>
        <v>7</v>
      </c>
      <c r="R779" s="11" t="s">
        <v>8322</v>
      </c>
      <c r="S779" s="12" t="s">
        <v>8324</v>
      </c>
      <c r="T779" s="20">
        <f t="shared" si="50"/>
        <v>41456.981215277774</v>
      </c>
      <c r="U779" s="20">
        <f t="shared" si="51"/>
        <v>41486.981215277774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s">
        <v>8221</v>
      </c>
      <c r="N780" t="b">
        <v>0</v>
      </c>
      <c r="O780" t="s">
        <v>8275</v>
      </c>
      <c r="P780" s="6">
        <f t="shared" si="48"/>
        <v>0.4</v>
      </c>
      <c r="Q780" s="8">
        <f t="shared" si="49"/>
        <v>2</v>
      </c>
      <c r="R780" s="11" t="s">
        <v>8322</v>
      </c>
      <c r="S780" s="12" t="s">
        <v>8324</v>
      </c>
      <c r="T780" s="20">
        <f t="shared" si="50"/>
        <v>41729.702314814815</v>
      </c>
      <c r="U780" s="20">
        <f t="shared" si="51"/>
        <v>41759.702314814815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s">
        <v>8221</v>
      </c>
      <c r="N781" t="b">
        <v>0</v>
      </c>
      <c r="O781" t="s">
        <v>8275</v>
      </c>
      <c r="P781" s="6">
        <f t="shared" si="48"/>
        <v>2.666666666666667</v>
      </c>
      <c r="Q781" s="8">
        <f t="shared" si="49"/>
        <v>66.666666666666671</v>
      </c>
      <c r="R781" s="11" t="s">
        <v>8322</v>
      </c>
      <c r="S781" s="12" t="s">
        <v>8324</v>
      </c>
      <c r="T781" s="20">
        <f t="shared" si="50"/>
        <v>40436.68408564815</v>
      </c>
      <c r="U781" s="20">
        <f t="shared" si="51"/>
        <v>40466.166666666664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s">
        <v>8219</v>
      </c>
      <c r="N782" t="b">
        <v>1</v>
      </c>
      <c r="O782" t="s">
        <v>8276</v>
      </c>
      <c r="P782" s="6">
        <f t="shared" si="48"/>
        <v>104</v>
      </c>
      <c r="Q782" s="8">
        <f t="shared" si="49"/>
        <v>38.518518518518519</v>
      </c>
      <c r="R782" s="11" t="s">
        <v>8325</v>
      </c>
      <c r="S782" s="12" t="s">
        <v>8326</v>
      </c>
      <c r="T782" s="20">
        <f t="shared" si="50"/>
        <v>40636.673900462964</v>
      </c>
      <c r="U782" s="20">
        <f t="shared" si="51"/>
        <v>40666.673900462964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s">
        <v>8219</v>
      </c>
      <c r="N783" t="b">
        <v>1</v>
      </c>
      <c r="O783" t="s">
        <v>8276</v>
      </c>
      <c r="P783" s="6">
        <f t="shared" si="48"/>
        <v>133.15375</v>
      </c>
      <c r="Q783" s="8">
        <f t="shared" si="49"/>
        <v>42.609200000000001</v>
      </c>
      <c r="R783" s="11" t="s">
        <v>8325</v>
      </c>
      <c r="S783" s="12" t="s">
        <v>8326</v>
      </c>
      <c r="T783" s="20">
        <f t="shared" si="50"/>
        <v>41403.000856481485</v>
      </c>
      <c r="U783" s="20">
        <f t="shared" si="51"/>
        <v>41433.000856481485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s">
        <v>8219</v>
      </c>
      <c r="N784" t="b">
        <v>1</v>
      </c>
      <c r="O784" t="s">
        <v>8276</v>
      </c>
      <c r="P784" s="6">
        <f t="shared" si="48"/>
        <v>100</v>
      </c>
      <c r="Q784" s="8">
        <f t="shared" si="49"/>
        <v>50</v>
      </c>
      <c r="R784" s="11" t="s">
        <v>8325</v>
      </c>
      <c r="S784" s="12" t="s">
        <v>8326</v>
      </c>
      <c r="T784" s="20">
        <f t="shared" si="50"/>
        <v>41116.758125</v>
      </c>
      <c r="U784" s="20">
        <f t="shared" si="51"/>
        <v>41146.758125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s">
        <v>8219</v>
      </c>
      <c r="N785" t="b">
        <v>1</v>
      </c>
      <c r="O785" t="s">
        <v>8276</v>
      </c>
      <c r="P785" s="6">
        <f t="shared" si="48"/>
        <v>148.13333333333333</v>
      </c>
      <c r="Q785" s="8">
        <f t="shared" si="49"/>
        <v>63.485714285714288</v>
      </c>
      <c r="R785" s="11" t="s">
        <v>8325</v>
      </c>
      <c r="S785" s="12" t="s">
        <v>8326</v>
      </c>
      <c r="T785" s="20">
        <f t="shared" si="50"/>
        <v>40987.773715277777</v>
      </c>
      <c r="U785" s="20">
        <f t="shared" si="51"/>
        <v>41026.916666666664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s">
        <v>8219</v>
      </c>
      <c r="N786" t="b">
        <v>1</v>
      </c>
      <c r="O786" t="s">
        <v>8276</v>
      </c>
      <c r="P786" s="6">
        <f t="shared" si="48"/>
        <v>102.49999999999999</v>
      </c>
      <c r="Q786" s="8">
        <f t="shared" si="49"/>
        <v>102.5</v>
      </c>
      <c r="R786" s="11" t="s">
        <v>8325</v>
      </c>
      <c r="S786" s="12" t="s">
        <v>8326</v>
      </c>
      <c r="T786" s="20">
        <f t="shared" si="50"/>
        <v>41675.149525462963</v>
      </c>
      <c r="U786" s="20">
        <f t="shared" si="51"/>
        <v>41715.107858796298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s">
        <v>8219</v>
      </c>
      <c r="N787" t="b">
        <v>1</v>
      </c>
      <c r="O787" t="s">
        <v>8276</v>
      </c>
      <c r="P787" s="6">
        <f t="shared" si="48"/>
        <v>180.62799999999999</v>
      </c>
      <c r="Q787" s="8">
        <f t="shared" si="49"/>
        <v>31.142758620689655</v>
      </c>
      <c r="R787" s="11" t="s">
        <v>8325</v>
      </c>
      <c r="S787" s="12" t="s">
        <v>8326</v>
      </c>
      <c r="T787" s="20">
        <f t="shared" si="50"/>
        <v>41303.593923611108</v>
      </c>
      <c r="U787" s="20">
        <f t="shared" si="51"/>
        <v>41333.593923611108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s">
        <v>8219</v>
      </c>
      <c r="N788" t="b">
        <v>1</v>
      </c>
      <c r="O788" t="s">
        <v>8276</v>
      </c>
      <c r="P788" s="6">
        <f t="shared" si="48"/>
        <v>142.79999999999998</v>
      </c>
      <c r="Q788" s="8">
        <f t="shared" si="49"/>
        <v>162.27272727272728</v>
      </c>
      <c r="R788" s="11" t="s">
        <v>8325</v>
      </c>
      <c r="S788" s="12" t="s">
        <v>8326</v>
      </c>
      <c r="T788" s="20">
        <f t="shared" si="50"/>
        <v>40983.055949074071</v>
      </c>
      <c r="U788" s="20">
        <f t="shared" si="51"/>
        <v>41040.657638888886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s">
        <v>8219</v>
      </c>
      <c r="N789" t="b">
        <v>1</v>
      </c>
      <c r="O789" t="s">
        <v>8276</v>
      </c>
      <c r="P789" s="6">
        <f t="shared" si="48"/>
        <v>114.16666666666666</v>
      </c>
      <c r="Q789" s="8">
        <f t="shared" si="49"/>
        <v>80.588235294117652</v>
      </c>
      <c r="R789" s="11" t="s">
        <v>8325</v>
      </c>
      <c r="S789" s="12" t="s">
        <v>8326</v>
      </c>
      <c r="T789" s="20">
        <f t="shared" si="50"/>
        <v>41549.627615740741</v>
      </c>
      <c r="U789" s="20">
        <f t="shared" si="51"/>
        <v>41579.627615740741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s">
        <v>8219</v>
      </c>
      <c r="N790" t="b">
        <v>1</v>
      </c>
      <c r="O790" t="s">
        <v>8276</v>
      </c>
      <c r="P790" s="6">
        <f t="shared" si="48"/>
        <v>203.505</v>
      </c>
      <c r="Q790" s="8">
        <f t="shared" si="49"/>
        <v>59.85441176470588</v>
      </c>
      <c r="R790" s="11" t="s">
        <v>8325</v>
      </c>
      <c r="S790" s="12" t="s">
        <v>8326</v>
      </c>
      <c r="T790" s="20">
        <f t="shared" si="50"/>
        <v>41059.006805555553</v>
      </c>
      <c r="U790" s="20">
        <f t="shared" si="51"/>
        <v>41097.165972222225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s">
        <v>8219</v>
      </c>
      <c r="N791" t="b">
        <v>1</v>
      </c>
      <c r="O791" t="s">
        <v>8276</v>
      </c>
      <c r="P791" s="6">
        <f t="shared" si="48"/>
        <v>109.41176470588236</v>
      </c>
      <c r="Q791" s="8">
        <f t="shared" si="49"/>
        <v>132.85714285714286</v>
      </c>
      <c r="R791" s="11" t="s">
        <v>8325</v>
      </c>
      <c r="S791" s="12" t="s">
        <v>8326</v>
      </c>
      <c r="T791" s="20">
        <f t="shared" si="50"/>
        <v>41277.186111111114</v>
      </c>
      <c r="U791" s="20">
        <f t="shared" si="51"/>
        <v>41295.332638888889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s">
        <v>8219</v>
      </c>
      <c r="N792" t="b">
        <v>1</v>
      </c>
      <c r="O792" t="s">
        <v>8276</v>
      </c>
      <c r="P792" s="6">
        <f t="shared" si="48"/>
        <v>144.37459999999999</v>
      </c>
      <c r="Q792" s="8">
        <f t="shared" si="49"/>
        <v>92.547820512820508</v>
      </c>
      <c r="R792" s="11" t="s">
        <v>8325</v>
      </c>
      <c r="S792" s="12" t="s">
        <v>8326</v>
      </c>
      <c r="T792" s="20">
        <f t="shared" si="50"/>
        <v>41276.047905092593</v>
      </c>
      <c r="U792" s="20">
        <f t="shared" si="51"/>
        <v>41306.047905092593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s">
        <v>8219</v>
      </c>
      <c r="N793" t="b">
        <v>1</v>
      </c>
      <c r="O793" t="s">
        <v>8276</v>
      </c>
      <c r="P793" s="6">
        <f t="shared" si="48"/>
        <v>103.86666666666666</v>
      </c>
      <c r="Q793" s="8">
        <f t="shared" si="49"/>
        <v>60.859375</v>
      </c>
      <c r="R793" s="11" t="s">
        <v>8325</v>
      </c>
      <c r="S793" s="12" t="s">
        <v>8326</v>
      </c>
      <c r="T793" s="20">
        <f t="shared" si="50"/>
        <v>41557.780624999999</v>
      </c>
      <c r="U793" s="20">
        <f t="shared" si="51"/>
        <v>41591.249305555553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s">
        <v>8219</v>
      </c>
      <c r="N794" t="b">
        <v>1</v>
      </c>
      <c r="O794" t="s">
        <v>8276</v>
      </c>
      <c r="P794" s="6">
        <f t="shared" si="48"/>
        <v>100.44440000000002</v>
      </c>
      <c r="Q794" s="8">
        <f t="shared" si="49"/>
        <v>41.851833333333339</v>
      </c>
      <c r="R794" s="11" t="s">
        <v>8325</v>
      </c>
      <c r="S794" s="12" t="s">
        <v>8326</v>
      </c>
      <c r="T794" s="20">
        <f t="shared" si="50"/>
        <v>41555.873645833337</v>
      </c>
      <c r="U794" s="20">
        <f t="shared" si="51"/>
        <v>41585.915312500001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s">
        <v>8219</v>
      </c>
      <c r="N795" t="b">
        <v>1</v>
      </c>
      <c r="O795" t="s">
        <v>8276</v>
      </c>
      <c r="P795" s="6">
        <f t="shared" si="48"/>
        <v>102.77927272727271</v>
      </c>
      <c r="Q795" s="8">
        <f t="shared" si="49"/>
        <v>88.325937499999995</v>
      </c>
      <c r="R795" s="11" t="s">
        <v>8325</v>
      </c>
      <c r="S795" s="12" t="s">
        <v>8326</v>
      </c>
      <c r="T795" s="20">
        <f t="shared" si="50"/>
        <v>41442.741249999999</v>
      </c>
      <c r="U795" s="20">
        <f t="shared" si="51"/>
        <v>41458.207638888889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s">
        <v>8219</v>
      </c>
      <c r="N796" t="b">
        <v>1</v>
      </c>
      <c r="O796" t="s">
        <v>8276</v>
      </c>
      <c r="P796" s="6">
        <f t="shared" si="48"/>
        <v>105.31250000000001</v>
      </c>
      <c r="Q796" s="8">
        <f t="shared" si="49"/>
        <v>158.96226415094338</v>
      </c>
      <c r="R796" s="11" t="s">
        <v>8325</v>
      </c>
      <c r="S796" s="12" t="s">
        <v>8326</v>
      </c>
      <c r="T796" s="20">
        <f t="shared" si="50"/>
        <v>40736.115011574075</v>
      </c>
      <c r="U796" s="20">
        <f t="shared" si="51"/>
        <v>40791.712500000001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s">
        <v>8219</v>
      </c>
      <c r="N797" t="b">
        <v>1</v>
      </c>
      <c r="O797" t="s">
        <v>8276</v>
      </c>
      <c r="P797" s="6">
        <f t="shared" si="48"/>
        <v>111.78571428571429</v>
      </c>
      <c r="Q797" s="8">
        <f t="shared" si="49"/>
        <v>85.054347826086953</v>
      </c>
      <c r="R797" s="11" t="s">
        <v>8325</v>
      </c>
      <c r="S797" s="12" t="s">
        <v>8326</v>
      </c>
      <c r="T797" s="20">
        <f t="shared" si="50"/>
        <v>40963.613032407404</v>
      </c>
      <c r="U797" s="20">
        <f t="shared" si="51"/>
        <v>41006.207638888889</v>
      </c>
    </row>
    <row r="798" spans="1:21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s">
        <v>8219</v>
      </c>
      <c r="N798" t="b">
        <v>1</v>
      </c>
      <c r="O798" t="s">
        <v>8276</v>
      </c>
      <c r="P798" s="6">
        <f t="shared" si="48"/>
        <v>101.35000000000001</v>
      </c>
      <c r="Q798" s="8">
        <f t="shared" si="49"/>
        <v>112.61111111111111</v>
      </c>
      <c r="R798" s="11" t="s">
        <v>8325</v>
      </c>
      <c r="S798" s="12" t="s">
        <v>8326</v>
      </c>
      <c r="T798" s="20">
        <f t="shared" si="50"/>
        <v>41502.882928240739</v>
      </c>
      <c r="U798" s="20">
        <f t="shared" si="51"/>
        <v>41532.881944444445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s">
        <v>8219</v>
      </c>
      <c r="N799" t="b">
        <v>1</v>
      </c>
      <c r="O799" t="s">
        <v>8276</v>
      </c>
      <c r="P799" s="6">
        <f t="shared" si="48"/>
        <v>107.53333333333333</v>
      </c>
      <c r="Q799" s="8">
        <f t="shared" si="49"/>
        <v>45.436619718309856</v>
      </c>
      <c r="R799" s="11" t="s">
        <v>8325</v>
      </c>
      <c r="S799" s="12" t="s">
        <v>8326</v>
      </c>
      <c r="T799" s="20">
        <f t="shared" si="50"/>
        <v>40996.994074074071</v>
      </c>
      <c r="U799" s="20">
        <f t="shared" si="51"/>
        <v>41028.166666666664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s">
        <v>8219</v>
      </c>
      <c r="N800" t="b">
        <v>1</v>
      </c>
      <c r="O800" t="s">
        <v>8276</v>
      </c>
      <c r="P800" s="6">
        <f t="shared" si="48"/>
        <v>114.88571428571429</v>
      </c>
      <c r="Q800" s="8">
        <f t="shared" si="49"/>
        <v>46.218390804597703</v>
      </c>
      <c r="R800" s="11" t="s">
        <v>8325</v>
      </c>
      <c r="S800" s="12" t="s">
        <v>8326</v>
      </c>
      <c r="T800" s="20">
        <f t="shared" si="50"/>
        <v>41882.590127314819</v>
      </c>
      <c r="U800" s="20">
        <f t="shared" si="51"/>
        <v>41912.590127314819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s">
        <v>8219</v>
      </c>
      <c r="N801" t="b">
        <v>1</v>
      </c>
      <c r="O801" t="s">
        <v>8276</v>
      </c>
      <c r="P801" s="6">
        <f t="shared" si="48"/>
        <v>100.02</v>
      </c>
      <c r="Q801" s="8">
        <f t="shared" si="49"/>
        <v>178.60714285714286</v>
      </c>
      <c r="R801" s="11" t="s">
        <v>8325</v>
      </c>
      <c r="S801" s="12" t="s">
        <v>8326</v>
      </c>
      <c r="T801" s="20">
        <f t="shared" si="50"/>
        <v>40996.667199074072</v>
      </c>
      <c r="U801" s="20">
        <f t="shared" si="51"/>
        <v>41026.667199074072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s">
        <v>8219</v>
      </c>
      <c r="N802" t="b">
        <v>1</v>
      </c>
      <c r="O802" t="s">
        <v>8276</v>
      </c>
      <c r="P802" s="6">
        <f t="shared" si="48"/>
        <v>152.13333333333335</v>
      </c>
      <c r="Q802" s="8">
        <f t="shared" si="49"/>
        <v>40.75</v>
      </c>
      <c r="R802" s="11" t="s">
        <v>8325</v>
      </c>
      <c r="S802" s="12" t="s">
        <v>8326</v>
      </c>
      <c r="T802" s="20">
        <f t="shared" si="50"/>
        <v>41863.433495370373</v>
      </c>
      <c r="U802" s="20">
        <f t="shared" si="51"/>
        <v>41893.433495370373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s">
        <v>8219</v>
      </c>
      <c r="N803" t="b">
        <v>1</v>
      </c>
      <c r="O803" t="s">
        <v>8276</v>
      </c>
      <c r="P803" s="6">
        <f t="shared" si="48"/>
        <v>111.52149999999999</v>
      </c>
      <c r="Q803" s="8">
        <f t="shared" si="49"/>
        <v>43.733921568627444</v>
      </c>
      <c r="R803" s="11" t="s">
        <v>8325</v>
      </c>
      <c r="S803" s="12" t="s">
        <v>8326</v>
      </c>
      <c r="T803" s="20">
        <f t="shared" si="50"/>
        <v>40695.795370370368</v>
      </c>
      <c r="U803" s="20">
        <f t="shared" si="51"/>
        <v>40725.795370370368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s">
        <v>8219</v>
      </c>
      <c r="N804" t="b">
        <v>1</v>
      </c>
      <c r="O804" t="s">
        <v>8276</v>
      </c>
      <c r="P804" s="6">
        <f t="shared" si="48"/>
        <v>101.33333333333334</v>
      </c>
      <c r="Q804" s="8">
        <f t="shared" si="49"/>
        <v>81.066666666666663</v>
      </c>
      <c r="R804" s="11" t="s">
        <v>8325</v>
      </c>
      <c r="S804" s="12" t="s">
        <v>8326</v>
      </c>
      <c r="T804" s="20">
        <f t="shared" si="50"/>
        <v>41123.022268518522</v>
      </c>
      <c r="U804" s="20">
        <f t="shared" si="51"/>
        <v>41169.170138888891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s">
        <v>8219</v>
      </c>
      <c r="N805" t="b">
        <v>1</v>
      </c>
      <c r="O805" t="s">
        <v>8276</v>
      </c>
      <c r="P805" s="6">
        <f t="shared" si="48"/>
        <v>123.2608695652174</v>
      </c>
      <c r="Q805" s="8">
        <f t="shared" si="49"/>
        <v>74.60526315789474</v>
      </c>
      <c r="R805" s="11" t="s">
        <v>8325</v>
      </c>
      <c r="S805" s="12" t="s">
        <v>8326</v>
      </c>
      <c r="T805" s="20">
        <f t="shared" si="50"/>
        <v>40665.949976851851</v>
      </c>
      <c r="U805" s="20">
        <f t="shared" si="51"/>
        <v>40692.041666666664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s">
        <v>8219</v>
      </c>
      <c r="N806" t="b">
        <v>1</v>
      </c>
      <c r="O806" t="s">
        <v>8276</v>
      </c>
      <c r="P806" s="6">
        <f t="shared" si="48"/>
        <v>100</v>
      </c>
      <c r="Q806" s="8">
        <f t="shared" si="49"/>
        <v>305.55555555555554</v>
      </c>
      <c r="R806" s="11" t="s">
        <v>8325</v>
      </c>
      <c r="S806" s="12" t="s">
        <v>8326</v>
      </c>
      <c r="T806" s="20">
        <f t="shared" si="50"/>
        <v>40730.105625000004</v>
      </c>
      <c r="U806" s="20">
        <f t="shared" si="51"/>
        <v>40747.165972222225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s">
        <v>8219</v>
      </c>
      <c r="N807" t="b">
        <v>1</v>
      </c>
      <c r="O807" t="s">
        <v>8276</v>
      </c>
      <c r="P807" s="6">
        <f t="shared" si="48"/>
        <v>105</v>
      </c>
      <c r="Q807" s="8">
        <f t="shared" si="49"/>
        <v>58.333333333333336</v>
      </c>
      <c r="R807" s="11" t="s">
        <v>8325</v>
      </c>
      <c r="S807" s="12" t="s">
        <v>8326</v>
      </c>
      <c r="T807" s="20">
        <f t="shared" si="50"/>
        <v>40690.823055555556</v>
      </c>
      <c r="U807" s="20">
        <f t="shared" si="51"/>
        <v>40740.958333333336</v>
      </c>
    </row>
    <row r="808" spans="1:2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s">
        <v>8219</v>
      </c>
      <c r="N808" t="b">
        <v>1</v>
      </c>
      <c r="O808" t="s">
        <v>8276</v>
      </c>
      <c r="P808" s="6">
        <f t="shared" si="48"/>
        <v>104.4375</v>
      </c>
      <c r="Q808" s="8">
        <f t="shared" si="49"/>
        <v>117.67605633802818</v>
      </c>
      <c r="R808" s="11" t="s">
        <v>8325</v>
      </c>
      <c r="S808" s="12" t="s">
        <v>8326</v>
      </c>
      <c r="T808" s="20">
        <f t="shared" si="50"/>
        <v>40763.691423611112</v>
      </c>
      <c r="U808" s="20">
        <f t="shared" si="51"/>
        <v>40793.691423611112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s">
        <v>8219</v>
      </c>
      <c r="N809" t="b">
        <v>1</v>
      </c>
      <c r="O809" t="s">
        <v>8276</v>
      </c>
      <c r="P809" s="6">
        <f t="shared" si="48"/>
        <v>105.125</v>
      </c>
      <c r="Q809" s="8">
        <f t="shared" si="49"/>
        <v>73.771929824561397</v>
      </c>
      <c r="R809" s="11" t="s">
        <v>8325</v>
      </c>
      <c r="S809" s="12" t="s">
        <v>8326</v>
      </c>
      <c r="T809" s="20">
        <f t="shared" si="50"/>
        <v>42759.628599537042</v>
      </c>
      <c r="U809" s="20">
        <f t="shared" si="51"/>
        <v>42795.083333333328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s">
        <v>8219</v>
      </c>
      <c r="N810" t="b">
        <v>1</v>
      </c>
      <c r="O810" t="s">
        <v>8276</v>
      </c>
      <c r="P810" s="6">
        <f t="shared" si="48"/>
        <v>100</v>
      </c>
      <c r="Q810" s="8">
        <f t="shared" si="49"/>
        <v>104.65116279069767</v>
      </c>
      <c r="R810" s="11" t="s">
        <v>8325</v>
      </c>
      <c r="S810" s="12" t="s">
        <v>8326</v>
      </c>
      <c r="T810" s="20">
        <f t="shared" si="50"/>
        <v>41962.100532407407</v>
      </c>
      <c r="U810" s="20">
        <f t="shared" si="51"/>
        <v>41995.207638888889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s">
        <v>8219</v>
      </c>
      <c r="N811" t="b">
        <v>1</v>
      </c>
      <c r="O811" t="s">
        <v>8276</v>
      </c>
      <c r="P811" s="6">
        <f t="shared" si="48"/>
        <v>103.77499999999999</v>
      </c>
      <c r="Q811" s="8">
        <f t="shared" si="49"/>
        <v>79.82692307692308</v>
      </c>
      <c r="R811" s="11" t="s">
        <v>8325</v>
      </c>
      <c r="S811" s="12" t="s">
        <v>8326</v>
      </c>
      <c r="T811" s="20">
        <f t="shared" si="50"/>
        <v>41628.833680555559</v>
      </c>
      <c r="U811" s="20">
        <f t="shared" si="51"/>
        <v>41658.833680555559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s">
        <v>8219</v>
      </c>
      <c r="N812" t="b">
        <v>1</v>
      </c>
      <c r="O812" t="s">
        <v>8276</v>
      </c>
      <c r="P812" s="6">
        <f t="shared" si="48"/>
        <v>105</v>
      </c>
      <c r="Q812" s="8">
        <f t="shared" si="49"/>
        <v>58.333333333333336</v>
      </c>
      <c r="R812" s="11" t="s">
        <v>8325</v>
      </c>
      <c r="S812" s="12" t="s">
        <v>8326</v>
      </c>
      <c r="T812" s="20">
        <f t="shared" si="50"/>
        <v>41123.056273148148</v>
      </c>
      <c r="U812" s="20">
        <f t="shared" si="51"/>
        <v>41153.056273148148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s">
        <v>8219</v>
      </c>
      <c r="N813" t="b">
        <v>1</v>
      </c>
      <c r="O813" t="s">
        <v>8276</v>
      </c>
      <c r="P813" s="6">
        <f t="shared" si="48"/>
        <v>104</v>
      </c>
      <c r="Q813" s="8">
        <f t="shared" si="49"/>
        <v>86.666666666666671</v>
      </c>
      <c r="R813" s="11" t="s">
        <v>8325</v>
      </c>
      <c r="S813" s="12" t="s">
        <v>8326</v>
      </c>
      <c r="T813" s="20">
        <f t="shared" si="50"/>
        <v>41443.643541666665</v>
      </c>
      <c r="U813" s="20">
        <f t="shared" si="51"/>
        <v>41465.702777777777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s">
        <v>8219</v>
      </c>
      <c r="N814" t="b">
        <v>1</v>
      </c>
      <c r="O814" t="s">
        <v>8276</v>
      </c>
      <c r="P814" s="6">
        <f t="shared" si="48"/>
        <v>151.83333333333334</v>
      </c>
      <c r="Q814" s="8">
        <f t="shared" si="49"/>
        <v>27.606060606060606</v>
      </c>
      <c r="R814" s="11" t="s">
        <v>8325</v>
      </c>
      <c r="S814" s="12" t="s">
        <v>8326</v>
      </c>
      <c r="T814" s="20">
        <f t="shared" si="50"/>
        <v>41282.017962962964</v>
      </c>
      <c r="U814" s="20">
        <f t="shared" si="51"/>
        <v>41334.581944444442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s">
        <v>8219</v>
      </c>
      <c r="N815" t="b">
        <v>1</v>
      </c>
      <c r="O815" t="s">
        <v>8276</v>
      </c>
      <c r="P815" s="6">
        <f t="shared" si="48"/>
        <v>159.99600000000001</v>
      </c>
      <c r="Q815" s="8">
        <f t="shared" si="49"/>
        <v>24.999375000000001</v>
      </c>
      <c r="R815" s="11" t="s">
        <v>8325</v>
      </c>
      <c r="S815" s="12" t="s">
        <v>8326</v>
      </c>
      <c r="T815" s="20">
        <f t="shared" si="50"/>
        <v>41080.960243055553</v>
      </c>
      <c r="U815" s="20">
        <f t="shared" si="51"/>
        <v>41110.960243055553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s">
        <v>8219</v>
      </c>
      <c r="N816" t="b">
        <v>1</v>
      </c>
      <c r="O816" t="s">
        <v>8276</v>
      </c>
      <c r="P816" s="6">
        <f t="shared" si="48"/>
        <v>127.3</v>
      </c>
      <c r="Q816" s="8">
        <f t="shared" si="49"/>
        <v>45.464285714285715</v>
      </c>
      <c r="R816" s="11" t="s">
        <v>8325</v>
      </c>
      <c r="S816" s="12" t="s">
        <v>8326</v>
      </c>
      <c r="T816" s="20">
        <f t="shared" si="50"/>
        <v>40679.743067129632</v>
      </c>
      <c r="U816" s="20">
        <f t="shared" si="51"/>
        <v>40694.75277777778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s">
        <v>8219</v>
      </c>
      <c r="N817" t="b">
        <v>1</v>
      </c>
      <c r="O817" t="s">
        <v>8276</v>
      </c>
      <c r="P817" s="6">
        <f t="shared" si="48"/>
        <v>107</v>
      </c>
      <c r="Q817" s="8">
        <f t="shared" si="49"/>
        <v>99.534883720930239</v>
      </c>
      <c r="R817" s="11" t="s">
        <v>8325</v>
      </c>
      <c r="S817" s="12" t="s">
        <v>8326</v>
      </c>
      <c r="T817" s="20">
        <f t="shared" si="50"/>
        <v>41914.917858796296</v>
      </c>
      <c r="U817" s="20">
        <f t="shared" si="51"/>
        <v>41944.917858796296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s">
        <v>8219</v>
      </c>
      <c r="N818" t="b">
        <v>1</v>
      </c>
      <c r="O818" t="s">
        <v>8276</v>
      </c>
      <c r="P818" s="6">
        <f t="shared" si="48"/>
        <v>115.12214285714286</v>
      </c>
      <c r="Q818" s="8">
        <f t="shared" si="49"/>
        <v>39.31</v>
      </c>
      <c r="R818" s="11" t="s">
        <v>8325</v>
      </c>
      <c r="S818" s="12" t="s">
        <v>8326</v>
      </c>
      <c r="T818" s="20">
        <f t="shared" si="50"/>
        <v>41341.870868055557</v>
      </c>
      <c r="U818" s="20">
        <f t="shared" si="51"/>
        <v>41373.270833333336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s">
        <v>8219</v>
      </c>
      <c r="N819" t="b">
        <v>1</v>
      </c>
      <c r="O819" t="s">
        <v>8276</v>
      </c>
      <c r="P819" s="6">
        <f t="shared" si="48"/>
        <v>137.11066666666665</v>
      </c>
      <c r="Q819" s="8">
        <f t="shared" si="49"/>
        <v>89.419999999999987</v>
      </c>
      <c r="R819" s="11" t="s">
        <v>8325</v>
      </c>
      <c r="S819" s="12" t="s">
        <v>8326</v>
      </c>
      <c r="T819" s="20">
        <f t="shared" si="50"/>
        <v>40925.599664351852</v>
      </c>
      <c r="U819" s="20">
        <f t="shared" si="51"/>
        <v>40979.207638888889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s">
        <v>8219</v>
      </c>
      <c r="N820" t="b">
        <v>1</v>
      </c>
      <c r="O820" t="s">
        <v>8276</v>
      </c>
      <c r="P820" s="6">
        <f t="shared" si="48"/>
        <v>155.71428571428572</v>
      </c>
      <c r="Q820" s="8">
        <f t="shared" si="49"/>
        <v>28.684210526315791</v>
      </c>
      <c r="R820" s="11" t="s">
        <v>8325</v>
      </c>
      <c r="S820" s="12" t="s">
        <v>8326</v>
      </c>
      <c r="T820" s="20">
        <f t="shared" si="50"/>
        <v>41120.882881944446</v>
      </c>
      <c r="U820" s="20">
        <f t="shared" si="51"/>
        <v>41128.709027777775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s">
        <v>8219</v>
      </c>
      <c r="N821" t="b">
        <v>1</v>
      </c>
      <c r="O821" t="s">
        <v>8276</v>
      </c>
      <c r="P821" s="6">
        <f t="shared" si="48"/>
        <v>108.74999999999999</v>
      </c>
      <c r="Q821" s="8">
        <f t="shared" si="49"/>
        <v>31.071428571428573</v>
      </c>
      <c r="R821" s="11" t="s">
        <v>8325</v>
      </c>
      <c r="S821" s="12" t="s">
        <v>8326</v>
      </c>
      <c r="T821" s="20">
        <f t="shared" si="50"/>
        <v>41619.998310185183</v>
      </c>
      <c r="U821" s="20">
        <f t="shared" si="51"/>
        <v>41629.197222222225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s">
        <v>8219</v>
      </c>
      <c r="N822" t="b">
        <v>1</v>
      </c>
      <c r="O822" t="s">
        <v>8276</v>
      </c>
      <c r="P822" s="6">
        <f t="shared" si="48"/>
        <v>134.05000000000001</v>
      </c>
      <c r="Q822" s="8">
        <f t="shared" si="49"/>
        <v>70.55263157894737</v>
      </c>
      <c r="R822" s="11" t="s">
        <v>8325</v>
      </c>
      <c r="S822" s="12" t="s">
        <v>8326</v>
      </c>
      <c r="T822" s="20">
        <f t="shared" si="50"/>
        <v>41768.841921296298</v>
      </c>
      <c r="U822" s="20">
        <f t="shared" si="51"/>
        <v>41799.208333333336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s">
        <v>8219</v>
      </c>
      <c r="N823" t="b">
        <v>1</v>
      </c>
      <c r="O823" t="s">
        <v>8276</v>
      </c>
      <c r="P823" s="6">
        <f t="shared" si="48"/>
        <v>100</v>
      </c>
      <c r="Q823" s="8">
        <f t="shared" si="49"/>
        <v>224.12820512820514</v>
      </c>
      <c r="R823" s="11" t="s">
        <v>8325</v>
      </c>
      <c r="S823" s="12" t="s">
        <v>8326</v>
      </c>
      <c r="T823" s="20">
        <f t="shared" si="50"/>
        <v>42093.922048611115</v>
      </c>
      <c r="U823" s="20">
        <f t="shared" si="51"/>
        <v>42128.167361111111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s">
        <v>8219</v>
      </c>
      <c r="N824" t="b">
        <v>1</v>
      </c>
      <c r="O824" t="s">
        <v>8276</v>
      </c>
      <c r="P824" s="6">
        <f t="shared" si="48"/>
        <v>119.16666666666667</v>
      </c>
      <c r="Q824" s="8">
        <f t="shared" si="49"/>
        <v>51.811594202898547</v>
      </c>
      <c r="R824" s="11" t="s">
        <v>8325</v>
      </c>
      <c r="S824" s="12" t="s">
        <v>8326</v>
      </c>
      <c r="T824" s="20">
        <f t="shared" si="50"/>
        <v>41157.947337962964</v>
      </c>
      <c r="U824" s="20">
        <f t="shared" si="51"/>
        <v>41187.947337962964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s">
        <v>8219</v>
      </c>
      <c r="N825" t="b">
        <v>1</v>
      </c>
      <c r="O825" t="s">
        <v>8276</v>
      </c>
      <c r="P825" s="6">
        <f t="shared" si="48"/>
        <v>179.5</v>
      </c>
      <c r="Q825" s="8">
        <f t="shared" si="49"/>
        <v>43.515151515151516</v>
      </c>
      <c r="R825" s="11" t="s">
        <v>8325</v>
      </c>
      <c r="S825" s="12" t="s">
        <v>8326</v>
      </c>
      <c r="T825" s="20">
        <f t="shared" si="50"/>
        <v>42055.972824074073</v>
      </c>
      <c r="U825" s="20">
        <f t="shared" si="51"/>
        <v>42085.931157407409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s">
        <v>8219</v>
      </c>
      <c r="N826" t="b">
        <v>1</v>
      </c>
      <c r="O826" t="s">
        <v>8276</v>
      </c>
      <c r="P826" s="6">
        <f t="shared" si="48"/>
        <v>134.38124999999999</v>
      </c>
      <c r="Q826" s="8">
        <f t="shared" si="49"/>
        <v>39.816666666666663</v>
      </c>
      <c r="R826" s="11" t="s">
        <v>8325</v>
      </c>
      <c r="S826" s="12" t="s">
        <v>8326</v>
      </c>
      <c r="T826" s="20">
        <f t="shared" si="50"/>
        <v>40250.242106481484</v>
      </c>
      <c r="U826" s="20">
        <f t="shared" si="51"/>
        <v>40286.290972222225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s">
        <v>8219</v>
      </c>
      <c r="N827" t="b">
        <v>1</v>
      </c>
      <c r="O827" t="s">
        <v>8276</v>
      </c>
      <c r="P827" s="6">
        <f t="shared" si="48"/>
        <v>100.43200000000002</v>
      </c>
      <c r="Q827" s="8">
        <f t="shared" si="49"/>
        <v>126.8080808080808</v>
      </c>
      <c r="R827" s="11" t="s">
        <v>8325</v>
      </c>
      <c r="S827" s="12" t="s">
        <v>8326</v>
      </c>
      <c r="T827" s="20">
        <f t="shared" si="50"/>
        <v>41186.306527777779</v>
      </c>
      <c r="U827" s="20">
        <f t="shared" si="51"/>
        <v>41211.306527777779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s">
        <v>8219</v>
      </c>
      <c r="N828" t="b">
        <v>1</v>
      </c>
      <c r="O828" t="s">
        <v>8276</v>
      </c>
      <c r="P828" s="6">
        <f t="shared" si="48"/>
        <v>101.45454545454547</v>
      </c>
      <c r="Q828" s="8">
        <f t="shared" si="49"/>
        <v>113.87755102040816</v>
      </c>
      <c r="R828" s="11" t="s">
        <v>8325</v>
      </c>
      <c r="S828" s="12" t="s">
        <v>8326</v>
      </c>
      <c r="T828" s="20">
        <f t="shared" si="50"/>
        <v>40973.038541666669</v>
      </c>
      <c r="U828" s="20">
        <f t="shared" si="51"/>
        <v>40993.996874999997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s">
        <v>8219</v>
      </c>
      <c r="N829" t="b">
        <v>1</v>
      </c>
      <c r="O829" t="s">
        <v>8276</v>
      </c>
      <c r="P829" s="6">
        <f t="shared" si="48"/>
        <v>103.33333333333334</v>
      </c>
      <c r="Q829" s="8">
        <f t="shared" si="49"/>
        <v>28.181818181818183</v>
      </c>
      <c r="R829" s="11" t="s">
        <v>8325</v>
      </c>
      <c r="S829" s="12" t="s">
        <v>8326</v>
      </c>
      <c r="T829" s="20">
        <f t="shared" si="50"/>
        <v>40927.473460648151</v>
      </c>
      <c r="U829" s="20">
        <f t="shared" si="51"/>
        <v>40953.825694444444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s">
        <v>8219</v>
      </c>
      <c r="N830" t="b">
        <v>1</v>
      </c>
      <c r="O830" t="s">
        <v>8276</v>
      </c>
      <c r="P830" s="6">
        <f t="shared" si="48"/>
        <v>107</v>
      </c>
      <c r="Q830" s="8">
        <f t="shared" si="49"/>
        <v>36.60526315789474</v>
      </c>
      <c r="R830" s="11" t="s">
        <v>8325</v>
      </c>
      <c r="S830" s="12" t="s">
        <v>8326</v>
      </c>
      <c r="T830" s="20">
        <f t="shared" si="50"/>
        <v>41073.050717592596</v>
      </c>
      <c r="U830" s="20">
        <f t="shared" si="51"/>
        <v>41085.683333333334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s">
        <v>8219</v>
      </c>
      <c r="N831" t="b">
        <v>1</v>
      </c>
      <c r="O831" t="s">
        <v>8276</v>
      </c>
      <c r="P831" s="6">
        <f t="shared" si="48"/>
        <v>104</v>
      </c>
      <c r="Q831" s="8">
        <f t="shared" si="49"/>
        <v>32.5</v>
      </c>
      <c r="R831" s="11" t="s">
        <v>8325</v>
      </c>
      <c r="S831" s="12" t="s">
        <v>8326</v>
      </c>
      <c r="T831" s="20">
        <f t="shared" si="50"/>
        <v>42504.801388888889</v>
      </c>
      <c r="U831" s="20">
        <f t="shared" si="51"/>
        <v>42564.801388888889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s">
        <v>8219</v>
      </c>
      <c r="N832" t="b">
        <v>1</v>
      </c>
      <c r="O832" t="s">
        <v>8276</v>
      </c>
      <c r="P832" s="6">
        <f t="shared" si="48"/>
        <v>107.83333333333334</v>
      </c>
      <c r="Q832" s="8">
        <f t="shared" si="49"/>
        <v>60.65625</v>
      </c>
      <c r="R832" s="11" t="s">
        <v>8325</v>
      </c>
      <c r="S832" s="12" t="s">
        <v>8326</v>
      </c>
      <c r="T832" s="20">
        <f t="shared" si="50"/>
        <v>41325.525752314818</v>
      </c>
      <c r="U832" s="20">
        <f t="shared" si="51"/>
        <v>41355.484085648146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s">
        <v>8219</v>
      </c>
      <c r="N833" t="b">
        <v>1</v>
      </c>
      <c r="O833" t="s">
        <v>8276</v>
      </c>
      <c r="P833" s="6">
        <f t="shared" si="48"/>
        <v>233.33333333333334</v>
      </c>
      <c r="Q833" s="8">
        <f t="shared" si="49"/>
        <v>175</v>
      </c>
      <c r="R833" s="11" t="s">
        <v>8325</v>
      </c>
      <c r="S833" s="12" t="s">
        <v>8326</v>
      </c>
      <c r="T833" s="20">
        <f t="shared" si="50"/>
        <v>40996.646921296298</v>
      </c>
      <c r="U833" s="20">
        <f t="shared" si="51"/>
        <v>41026.646921296298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s">
        <v>8219</v>
      </c>
      <c r="N834" t="b">
        <v>1</v>
      </c>
      <c r="O834" t="s">
        <v>8276</v>
      </c>
      <c r="P834" s="6">
        <f t="shared" si="48"/>
        <v>100.60706666666665</v>
      </c>
      <c r="Q834" s="8">
        <f t="shared" si="49"/>
        <v>97.993896103896105</v>
      </c>
      <c r="R834" s="11" t="s">
        <v>8325</v>
      </c>
      <c r="S834" s="12" t="s">
        <v>8326</v>
      </c>
      <c r="T834" s="20">
        <f t="shared" si="50"/>
        <v>40869.675173611111</v>
      </c>
      <c r="U834" s="20">
        <f t="shared" si="51"/>
        <v>40929.342361111114</v>
      </c>
    </row>
    <row r="835" spans="1:2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s">
        <v>8219</v>
      </c>
      <c r="N835" t="b">
        <v>1</v>
      </c>
      <c r="O835" t="s">
        <v>8276</v>
      </c>
      <c r="P835" s="6">
        <f t="shared" ref="P835:P898" si="52">E835/D835*100</f>
        <v>101.66666666666666</v>
      </c>
      <c r="Q835" s="8">
        <f t="shared" ref="Q835:Q898" si="53">IFERROR(E835/L835,0)</f>
        <v>148.78048780487805</v>
      </c>
      <c r="R835" s="11" t="s">
        <v>8325</v>
      </c>
      <c r="S835" s="12" t="s">
        <v>8326</v>
      </c>
      <c r="T835" s="20">
        <f t="shared" ref="T835:T898" si="54">(((J835/60)/60)/24)+DATE(1970,1,1)</f>
        <v>41718.878182870372</v>
      </c>
      <c r="U835" s="20">
        <f t="shared" ref="U835:U898" si="55">(((I835/60)/60)/24)+DATE(1970,1,1)</f>
        <v>41748.878182870372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s">
        <v>8219</v>
      </c>
      <c r="N836" t="b">
        <v>1</v>
      </c>
      <c r="O836" t="s">
        <v>8276</v>
      </c>
      <c r="P836" s="6">
        <f t="shared" si="52"/>
        <v>131.0181818181818</v>
      </c>
      <c r="Q836" s="8">
        <f t="shared" si="53"/>
        <v>96.08</v>
      </c>
      <c r="R836" s="11" t="s">
        <v>8325</v>
      </c>
      <c r="S836" s="12" t="s">
        <v>8326</v>
      </c>
      <c r="T836" s="20">
        <f t="shared" si="54"/>
        <v>41422.822824074072</v>
      </c>
      <c r="U836" s="20">
        <f t="shared" si="55"/>
        <v>41456.165972222225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s">
        <v>8219</v>
      </c>
      <c r="N837" t="b">
        <v>1</v>
      </c>
      <c r="O837" t="s">
        <v>8276</v>
      </c>
      <c r="P837" s="6">
        <f t="shared" si="52"/>
        <v>117.25000000000001</v>
      </c>
      <c r="Q837" s="8">
        <f t="shared" si="53"/>
        <v>58.625</v>
      </c>
      <c r="R837" s="11" t="s">
        <v>8325</v>
      </c>
      <c r="S837" s="12" t="s">
        <v>8326</v>
      </c>
      <c r="T837" s="20">
        <f t="shared" si="54"/>
        <v>41005.45784722222</v>
      </c>
      <c r="U837" s="20">
        <f t="shared" si="55"/>
        <v>41048.125</v>
      </c>
    </row>
    <row r="838" spans="1:2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s">
        <v>8219</v>
      </c>
      <c r="N838" t="b">
        <v>1</v>
      </c>
      <c r="O838" t="s">
        <v>8276</v>
      </c>
      <c r="P838" s="6">
        <f t="shared" si="52"/>
        <v>100.93039999999999</v>
      </c>
      <c r="Q838" s="8">
        <f t="shared" si="53"/>
        <v>109.70695652173914</v>
      </c>
      <c r="R838" s="11" t="s">
        <v>8325</v>
      </c>
      <c r="S838" s="12" t="s">
        <v>8326</v>
      </c>
      <c r="T838" s="20">
        <f t="shared" si="54"/>
        <v>41524.056921296295</v>
      </c>
      <c r="U838" s="20">
        <f t="shared" si="55"/>
        <v>41554.056921296295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s">
        <v>8219</v>
      </c>
      <c r="N839" t="b">
        <v>1</v>
      </c>
      <c r="O839" t="s">
        <v>8276</v>
      </c>
      <c r="P839" s="6">
        <f t="shared" si="52"/>
        <v>121.8</v>
      </c>
      <c r="Q839" s="8">
        <f t="shared" si="53"/>
        <v>49.112903225806448</v>
      </c>
      <c r="R839" s="11" t="s">
        <v>8325</v>
      </c>
      <c r="S839" s="12" t="s">
        <v>8326</v>
      </c>
      <c r="T839" s="20">
        <f t="shared" si="54"/>
        <v>41730.998402777775</v>
      </c>
      <c r="U839" s="20">
        <f t="shared" si="55"/>
        <v>41760.998402777775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s">
        <v>8219</v>
      </c>
      <c r="N840" t="b">
        <v>1</v>
      </c>
      <c r="O840" t="s">
        <v>8276</v>
      </c>
      <c r="P840" s="6">
        <f t="shared" si="52"/>
        <v>145.4</v>
      </c>
      <c r="Q840" s="8">
        <f t="shared" si="53"/>
        <v>47.672131147540981</v>
      </c>
      <c r="R840" s="11" t="s">
        <v>8325</v>
      </c>
      <c r="S840" s="12" t="s">
        <v>8326</v>
      </c>
      <c r="T840" s="20">
        <f t="shared" si="54"/>
        <v>40895.897974537038</v>
      </c>
      <c r="U840" s="20">
        <f t="shared" si="55"/>
        <v>40925.897974537038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s">
        <v>8219</v>
      </c>
      <c r="N841" t="b">
        <v>1</v>
      </c>
      <c r="O841" t="s">
        <v>8276</v>
      </c>
      <c r="P841" s="6">
        <f t="shared" si="52"/>
        <v>116.61660000000001</v>
      </c>
      <c r="Q841" s="8">
        <f t="shared" si="53"/>
        <v>60.737812499999997</v>
      </c>
      <c r="R841" s="11" t="s">
        <v>8325</v>
      </c>
      <c r="S841" s="12" t="s">
        <v>8326</v>
      </c>
      <c r="T841" s="20">
        <f t="shared" si="54"/>
        <v>41144.763379629629</v>
      </c>
      <c r="U841" s="20">
        <f t="shared" si="55"/>
        <v>41174.763379629629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s">
        <v>8219</v>
      </c>
      <c r="N842" t="b">
        <v>1</v>
      </c>
      <c r="O842" t="s">
        <v>8277</v>
      </c>
      <c r="P842" s="6">
        <f t="shared" si="52"/>
        <v>120.4166</v>
      </c>
      <c r="Q842" s="8">
        <f t="shared" si="53"/>
        <v>63.37715789473684</v>
      </c>
      <c r="R842" s="11" t="s">
        <v>8325</v>
      </c>
      <c r="S842" s="12" t="s">
        <v>8327</v>
      </c>
      <c r="T842" s="20">
        <f t="shared" si="54"/>
        <v>42607.226701388892</v>
      </c>
      <c r="U842" s="20">
        <f t="shared" si="55"/>
        <v>42637.226701388892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s">
        <v>8219</v>
      </c>
      <c r="N843" t="b">
        <v>1</v>
      </c>
      <c r="O843" t="s">
        <v>8277</v>
      </c>
      <c r="P843" s="6">
        <f t="shared" si="52"/>
        <v>101.32000000000001</v>
      </c>
      <c r="Q843" s="8">
        <f t="shared" si="53"/>
        <v>53.893617021276597</v>
      </c>
      <c r="R843" s="11" t="s">
        <v>8325</v>
      </c>
      <c r="S843" s="12" t="s">
        <v>8327</v>
      </c>
      <c r="T843" s="20">
        <f t="shared" si="54"/>
        <v>41923.838692129626</v>
      </c>
      <c r="U843" s="20">
        <f t="shared" si="55"/>
        <v>41953.88035879629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s">
        <v>8219</v>
      </c>
      <c r="N844" t="b">
        <v>1</v>
      </c>
      <c r="O844" t="s">
        <v>8277</v>
      </c>
      <c r="P844" s="6">
        <f t="shared" si="52"/>
        <v>104.32</v>
      </c>
      <c r="Q844" s="8">
        <f t="shared" si="53"/>
        <v>66.871794871794876</v>
      </c>
      <c r="R844" s="11" t="s">
        <v>8325</v>
      </c>
      <c r="S844" s="12" t="s">
        <v>8327</v>
      </c>
      <c r="T844" s="20">
        <f t="shared" si="54"/>
        <v>41526.592395833337</v>
      </c>
      <c r="U844" s="20">
        <f t="shared" si="55"/>
        <v>41561.165972222225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s">
        <v>8219</v>
      </c>
      <c r="N845" t="b">
        <v>1</v>
      </c>
      <c r="O845" t="s">
        <v>8277</v>
      </c>
      <c r="P845" s="6">
        <f t="shared" si="52"/>
        <v>267.13333333333333</v>
      </c>
      <c r="Q845" s="8">
        <f t="shared" si="53"/>
        <v>63.102362204724407</v>
      </c>
      <c r="R845" s="11" t="s">
        <v>8325</v>
      </c>
      <c r="S845" s="12" t="s">
        <v>8327</v>
      </c>
      <c r="T845" s="20">
        <f t="shared" si="54"/>
        <v>42695.257870370369</v>
      </c>
      <c r="U845" s="20">
        <f t="shared" si="55"/>
        <v>42712.333333333328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s">
        <v>8219</v>
      </c>
      <c r="N846" t="b">
        <v>1</v>
      </c>
      <c r="O846" t="s">
        <v>8277</v>
      </c>
      <c r="P846" s="6">
        <f t="shared" si="52"/>
        <v>194.13333333333333</v>
      </c>
      <c r="Q846" s="8">
        <f t="shared" si="53"/>
        <v>36.628930817610062</v>
      </c>
      <c r="R846" s="11" t="s">
        <v>8325</v>
      </c>
      <c r="S846" s="12" t="s">
        <v>8327</v>
      </c>
      <c r="T846" s="20">
        <f t="shared" si="54"/>
        <v>41905.684629629628</v>
      </c>
      <c r="U846" s="20">
        <f t="shared" si="55"/>
        <v>41944.207638888889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s">
        <v>8219</v>
      </c>
      <c r="N847" t="b">
        <v>1</v>
      </c>
      <c r="O847" t="s">
        <v>8277</v>
      </c>
      <c r="P847" s="6">
        <f t="shared" si="52"/>
        <v>120.3802</v>
      </c>
      <c r="Q847" s="8">
        <f t="shared" si="53"/>
        <v>34.005706214689269</v>
      </c>
      <c r="R847" s="11" t="s">
        <v>8325</v>
      </c>
      <c r="S847" s="12" t="s">
        <v>8327</v>
      </c>
      <c r="T847" s="20">
        <f t="shared" si="54"/>
        <v>42578.205972222218</v>
      </c>
      <c r="U847" s="20">
        <f t="shared" si="55"/>
        <v>42618.165972222225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s">
        <v>8219</v>
      </c>
      <c r="N848" t="b">
        <v>1</v>
      </c>
      <c r="O848" t="s">
        <v>8277</v>
      </c>
      <c r="P848" s="6">
        <f t="shared" si="52"/>
        <v>122.00090909090908</v>
      </c>
      <c r="Q848" s="8">
        <f t="shared" si="53"/>
        <v>28.553404255319148</v>
      </c>
      <c r="R848" s="11" t="s">
        <v>8325</v>
      </c>
      <c r="S848" s="12" t="s">
        <v>8327</v>
      </c>
      <c r="T848" s="20">
        <f t="shared" si="54"/>
        <v>41694.391840277778</v>
      </c>
      <c r="U848" s="20">
        <f t="shared" si="55"/>
        <v>41708.583333333336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s">
        <v>8219</v>
      </c>
      <c r="N849" t="b">
        <v>1</v>
      </c>
      <c r="O849" t="s">
        <v>8277</v>
      </c>
      <c r="P849" s="6">
        <f t="shared" si="52"/>
        <v>100</v>
      </c>
      <c r="Q849" s="8">
        <f t="shared" si="53"/>
        <v>10</v>
      </c>
      <c r="R849" s="11" t="s">
        <v>8325</v>
      </c>
      <c r="S849" s="12" t="s">
        <v>8327</v>
      </c>
      <c r="T849" s="20">
        <f t="shared" si="54"/>
        <v>42165.79833333334</v>
      </c>
      <c r="U849" s="20">
        <f t="shared" si="55"/>
        <v>42195.79833333334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s">
        <v>8219</v>
      </c>
      <c r="N850" t="b">
        <v>1</v>
      </c>
      <c r="O850" t="s">
        <v>8277</v>
      </c>
      <c r="P850" s="6">
        <f t="shared" si="52"/>
        <v>100</v>
      </c>
      <c r="Q850" s="8">
        <f t="shared" si="53"/>
        <v>18.75</v>
      </c>
      <c r="R850" s="11" t="s">
        <v>8325</v>
      </c>
      <c r="S850" s="12" t="s">
        <v>8327</v>
      </c>
      <c r="T850" s="20">
        <f t="shared" si="54"/>
        <v>42078.792048611111</v>
      </c>
      <c r="U850" s="20">
        <f t="shared" si="55"/>
        <v>42108.792048611111</v>
      </c>
    </row>
    <row r="851" spans="1:21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s">
        <v>8219</v>
      </c>
      <c r="N851" t="b">
        <v>1</v>
      </c>
      <c r="O851" t="s">
        <v>8277</v>
      </c>
      <c r="P851" s="6">
        <f t="shared" si="52"/>
        <v>119.9</v>
      </c>
      <c r="Q851" s="8">
        <f t="shared" si="53"/>
        <v>41.704347826086959</v>
      </c>
      <c r="R851" s="11" t="s">
        <v>8325</v>
      </c>
      <c r="S851" s="12" t="s">
        <v>8327</v>
      </c>
      <c r="T851" s="20">
        <f t="shared" si="54"/>
        <v>42051.148888888885</v>
      </c>
      <c r="U851" s="20">
        <f t="shared" si="55"/>
        <v>42079.107222222221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s">
        <v>8219</v>
      </c>
      <c r="N852" t="b">
        <v>1</v>
      </c>
      <c r="O852" t="s">
        <v>8277</v>
      </c>
      <c r="P852" s="6">
        <f t="shared" si="52"/>
        <v>155.17499999999998</v>
      </c>
      <c r="Q852" s="8">
        <f t="shared" si="53"/>
        <v>46.669172932330824</v>
      </c>
      <c r="R852" s="11" t="s">
        <v>8325</v>
      </c>
      <c r="S852" s="12" t="s">
        <v>8327</v>
      </c>
      <c r="T852" s="20">
        <f t="shared" si="54"/>
        <v>42452.827743055561</v>
      </c>
      <c r="U852" s="20">
        <f t="shared" si="55"/>
        <v>42485.207638888889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s">
        <v>8219</v>
      </c>
      <c r="N853" t="b">
        <v>1</v>
      </c>
      <c r="O853" t="s">
        <v>8277</v>
      </c>
      <c r="P853" s="6">
        <f t="shared" si="52"/>
        <v>130.44999999999999</v>
      </c>
      <c r="Q853" s="8">
        <f t="shared" si="53"/>
        <v>37.271428571428572</v>
      </c>
      <c r="R853" s="11" t="s">
        <v>8325</v>
      </c>
      <c r="S853" s="12" t="s">
        <v>8327</v>
      </c>
      <c r="T853" s="20">
        <f t="shared" si="54"/>
        <v>42522.880243055552</v>
      </c>
      <c r="U853" s="20">
        <f t="shared" si="55"/>
        <v>42582.822916666672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s">
        <v>8219</v>
      </c>
      <c r="N854" t="b">
        <v>1</v>
      </c>
      <c r="O854" t="s">
        <v>8277</v>
      </c>
      <c r="P854" s="6">
        <f t="shared" si="52"/>
        <v>104.97142857142859</v>
      </c>
      <c r="Q854" s="8">
        <f t="shared" si="53"/>
        <v>59.258064516129032</v>
      </c>
      <c r="R854" s="11" t="s">
        <v>8325</v>
      </c>
      <c r="S854" s="12" t="s">
        <v>8327</v>
      </c>
      <c r="T854" s="20">
        <f t="shared" si="54"/>
        <v>42656.805497685185</v>
      </c>
      <c r="U854" s="20">
        <f t="shared" si="55"/>
        <v>42667.875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s">
        <v>8219</v>
      </c>
      <c r="N855" t="b">
        <v>1</v>
      </c>
      <c r="O855" t="s">
        <v>8277</v>
      </c>
      <c r="P855" s="6">
        <f t="shared" si="52"/>
        <v>100</v>
      </c>
      <c r="Q855" s="8">
        <f t="shared" si="53"/>
        <v>30</v>
      </c>
      <c r="R855" s="11" t="s">
        <v>8325</v>
      </c>
      <c r="S855" s="12" t="s">
        <v>8327</v>
      </c>
      <c r="T855" s="20">
        <f t="shared" si="54"/>
        <v>42021.832280092596</v>
      </c>
      <c r="U855" s="20">
        <f t="shared" si="55"/>
        <v>42051.832280092596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s">
        <v>8219</v>
      </c>
      <c r="N856" t="b">
        <v>1</v>
      </c>
      <c r="O856" t="s">
        <v>8277</v>
      </c>
      <c r="P856" s="6">
        <f t="shared" si="52"/>
        <v>118.2205035971223</v>
      </c>
      <c r="Q856" s="8">
        <f t="shared" si="53"/>
        <v>65.8623246492986</v>
      </c>
      <c r="R856" s="11" t="s">
        <v>8325</v>
      </c>
      <c r="S856" s="12" t="s">
        <v>8327</v>
      </c>
      <c r="T856" s="20">
        <f t="shared" si="54"/>
        <v>42702.212337962963</v>
      </c>
      <c r="U856" s="20">
        <f t="shared" si="55"/>
        <v>42732.212337962963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s">
        <v>8219</v>
      </c>
      <c r="N857" t="b">
        <v>1</v>
      </c>
      <c r="O857" t="s">
        <v>8277</v>
      </c>
      <c r="P857" s="6">
        <f t="shared" si="52"/>
        <v>103.44827586206897</v>
      </c>
      <c r="Q857" s="8">
        <f t="shared" si="53"/>
        <v>31.914893617021278</v>
      </c>
      <c r="R857" s="11" t="s">
        <v>8325</v>
      </c>
      <c r="S857" s="12" t="s">
        <v>8327</v>
      </c>
      <c r="T857" s="20">
        <f t="shared" si="54"/>
        <v>42545.125196759262</v>
      </c>
      <c r="U857" s="20">
        <f t="shared" si="55"/>
        <v>42575.125196759262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s">
        <v>8219</v>
      </c>
      <c r="N858" t="b">
        <v>1</v>
      </c>
      <c r="O858" t="s">
        <v>8277</v>
      </c>
      <c r="P858" s="6">
        <f t="shared" si="52"/>
        <v>218.00000000000003</v>
      </c>
      <c r="Q858" s="8">
        <f t="shared" si="53"/>
        <v>19.464285714285715</v>
      </c>
      <c r="R858" s="11" t="s">
        <v>8325</v>
      </c>
      <c r="S858" s="12" t="s">
        <v>8327</v>
      </c>
      <c r="T858" s="20">
        <f t="shared" si="54"/>
        <v>42609.311990740738</v>
      </c>
      <c r="U858" s="20">
        <f t="shared" si="55"/>
        <v>42668.791666666672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s">
        <v>8219</v>
      </c>
      <c r="N859" t="b">
        <v>1</v>
      </c>
      <c r="O859" t="s">
        <v>8277</v>
      </c>
      <c r="P859" s="6">
        <f t="shared" si="52"/>
        <v>100</v>
      </c>
      <c r="Q859" s="8">
        <f t="shared" si="53"/>
        <v>50</v>
      </c>
      <c r="R859" s="11" t="s">
        <v>8325</v>
      </c>
      <c r="S859" s="12" t="s">
        <v>8327</v>
      </c>
      <c r="T859" s="20">
        <f t="shared" si="54"/>
        <v>42291.581377314811</v>
      </c>
      <c r="U859" s="20">
        <f t="shared" si="55"/>
        <v>42333.623043981483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s">
        <v>8219</v>
      </c>
      <c r="N860" t="b">
        <v>1</v>
      </c>
      <c r="O860" t="s">
        <v>8277</v>
      </c>
      <c r="P860" s="6">
        <f t="shared" si="52"/>
        <v>144.00583333333333</v>
      </c>
      <c r="Q860" s="8">
        <f t="shared" si="53"/>
        <v>22.737763157894737</v>
      </c>
      <c r="R860" s="11" t="s">
        <v>8325</v>
      </c>
      <c r="S860" s="12" t="s">
        <v>8327</v>
      </c>
      <c r="T860" s="20">
        <f t="shared" si="54"/>
        <v>42079.745578703703</v>
      </c>
      <c r="U860" s="20">
        <f t="shared" si="55"/>
        <v>42109.957638888889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s">
        <v>8219</v>
      </c>
      <c r="N861" t="b">
        <v>1</v>
      </c>
      <c r="O861" t="s">
        <v>8277</v>
      </c>
      <c r="P861" s="6">
        <f t="shared" si="52"/>
        <v>104.67500000000001</v>
      </c>
      <c r="Q861" s="8">
        <f t="shared" si="53"/>
        <v>42.724489795918366</v>
      </c>
      <c r="R861" s="11" t="s">
        <v>8325</v>
      </c>
      <c r="S861" s="12" t="s">
        <v>8327</v>
      </c>
      <c r="T861" s="20">
        <f t="shared" si="54"/>
        <v>42128.820231481484</v>
      </c>
      <c r="U861" s="20">
        <f t="shared" si="55"/>
        <v>42159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s">
        <v>8221</v>
      </c>
      <c r="N862" t="b">
        <v>0</v>
      </c>
      <c r="O862" t="s">
        <v>8278</v>
      </c>
      <c r="P862" s="6">
        <f t="shared" si="52"/>
        <v>18.142857142857142</v>
      </c>
      <c r="Q862" s="8">
        <f t="shared" si="53"/>
        <v>52.916666666666664</v>
      </c>
      <c r="R862" s="11" t="s">
        <v>8325</v>
      </c>
      <c r="S862" s="12" t="s">
        <v>8328</v>
      </c>
      <c r="T862" s="20">
        <f t="shared" si="54"/>
        <v>41570.482789351852</v>
      </c>
      <c r="U862" s="20">
        <f t="shared" si="55"/>
        <v>41600.524456018517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s">
        <v>8221</v>
      </c>
      <c r="N863" t="b">
        <v>0</v>
      </c>
      <c r="O863" t="s">
        <v>8278</v>
      </c>
      <c r="P863" s="6">
        <f t="shared" si="52"/>
        <v>2.2444444444444445</v>
      </c>
      <c r="Q863" s="8">
        <f t="shared" si="53"/>
        <v>50.5</v>
      </c>
      <c r="R863" s="11" t="s">
        <v>8325</v>
      </c>
      <c r="S863" s="12" t="s">
        <v>8328</v>
      </c>
      <c r="T863" s="20">
        <f t="shared" si="54"/>
        <v>42599.965324074074</v>
      </c>
      <c r="U863" s="20">
        <f t="shared" si="55"/>
        <v>42629.965324074074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s">
        <v>8221</v>
      </c>
      <c r="N864" t="b">
        <v>0</v>
      </c>
      <c r="O864" t="s">
        <v>8278</v>
      </c>
      <c r="P864" s="6">
        <f t="shared" si="52"/>
        <v>0.33999999999999997</v>
      </c>
      <c r="Q864" s="8">
        <f t="shared" si="53"/>
        <v>42.5</v>
      </c>
      <c r="R864" s="11" t="s">
        <v>8325</v>
      </c>
      <c r="S864" s="12" t="s">
        <v>8328</v>
      </c>
      <c r="T864" s="20">
        <f t="shared" si="54"/>
        <v>41559.5549537037</v>
      </c>
      <c r="U864" s="20">
        <f t="shared" si="55"/>
        <v>41589.596620370372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s">
        <v>8221</v>
      </c>
      <c r="N865" t="b">
        <v>0</v>
      </c>
      <c r="O865" t="s">
        <v>8278</v>
      </c>
      <c r="P865" s="6">
        <f t="shared" si="52"/>
        <v>4.5</v>
      </c>
      <c r="Q865" s="8">
        <f t="shared" si="53"/>
        <v>18</v>
      </c>
      <c r="R865" s="11" t="s">
        <v>8325</v>
      </c>
      <c r="S865" s="12" t="s">
        <v>8328</v>
      </c>
      <c r="T865" s="20">
        <f t="shared" si="54"/>
        <v>40921.117662037039</v>
      </c>
      <c r="U865" s="20">
        <f t="shared" si="55"/>
        <v>40951.117662037039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s">
        <v>8221</v>
      </c>
      <c r="N866" t="b">
        <v>0</v>
      </c>
      <c r="O866" t="s">
        <v>8278</v>
      </c>
      <c r="P866" s="6">
        <f t="shared" si="52"/>
        <v>41.53846153846154</v>
      </c>
      <c r="Q866" s="8">
        <f t="shared" si="53"/>
        <v>34.177215189873415</v>
      </c>
      <c r="R866" s="11" t="s">
        <v>8325</v>
      </c>
      <c r="S866" s="12" t="s">
        <v>8328</v>
      </c>
      <c r="T866" s="20">
        <f t="shared" si="54"/>
        <v>41541.106921296298</v>
      </c>
      <c r="U866" s="20">
        <f t="shared" si="55"/>
        <v>41563.415972222225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s">
        <v>8221</v>
      </c>
      <c r="N867" t="b">
        <v>0</v>
      </c>
      <c r="O867" t="s">
        <v>8278</v>
      </c>
      <c r="P867" s="6">
        <f t="shared" si="52"/>
        <v>2.0454545454545454</v>
      </c>
      <c r="Q867" s="8">
        <f t="shared" si="53"/>
        <v>22.5</v>
      </c>
      <c r="R867" s="11" t="s">
        <v>8325</v>
      </c>
      <c r="S867" s="12" t="s">
        <v>8328</v>
      </c>
      <c r="T867" s="20">
        <f t="shared" si="54"/>
        <v>41230.77311342593</v>
      </c>
      <c r="U867" s="20">
        <f t="shared" si="55"/>
        <v>41290.77311342593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s">
        <v>8221</v>
      </c>
      <c r="N868" t="b">
        <v>0</v>
      </c>
      <c r="O868" t="s">
        <v>8278</v>
      </c>
      <c r="P868" s="6">
        <f t="shared" si="52"/>
        <v>18.285714285714285</v>
      </c>
      <c r="Q868" s="8">
        <f t="shared" si="53"/>
        <v>58.18181818181818</v>
      </c>
      <c r="R868" s="11" t="s">
        <v>8325</v>
      </c>
      <c r="S868" s="12" t="s">
        <v>8328</v>
      </c>
      <c r="T868" s="20">
        <f t="shared" si="54"/>
        <v>42025.637939814813</v>
      </c>
      <c r="U868" s="20">
        <f t="shared" si="55"/>
        <v>42063.631944444445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s">
        <v>8221</v>
      </c>
      <c r="N869" t="b">
        <v>0</v>
      </c>
      <c r="O869" t="s">
        <v>8278</v>
      </c>
      <c r="P869" s="6">
        <f t="shared" si="52"/>
        <v>24.02</v>
      </c>
      <c r="Q869" s="8">
        <f t="shared" si="53"/>
        <v>109.18181818181819</v>
      </c>
      <c r="R869" s="11" t="s">
        <v>8325</v>
      </c>
      <c r="S869" s="12" t="s">
        <v>8328</v>
      </c>
      <c r="T869" s="20">
        <f t="shared" si="54"/>
        <v>40088.105393518519</v>
      </c>
      <c r="U869" s="20">
        <f t="shared" si="55"/>
        <v>40148.207638888889</v>
      </c>
    </row>
    <row r="870" spans="1:21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s">
        <v>8221</v>
      </c>
      <c r="N870" t="b">
        <v>0</v>
      </c>
      <c r="O870" t="s">
        <v>8278</v>
      </c>
      <c r="P870" s="6">
        <f t="shared" si="52"/>
        <v>0.1111111111111111</v>
      </c>
      <c r="Q870" s="8">
        <f t="shared" si="53"/>
        <v>50</v>
      </c>
      <c r="R870" s="11" t="s">
        <v>8325</v>
      </c>
      <c r="S870" s="12" t="s">
        <v>8328</v>
      </c>
      <c r="T870" s="20">
        <f t="shared" si="54"/>
        <v>41616.027754629627</v>
      </c>
      <c r="U870" s="20">
        <f t="shared" si="55"/>
        <v>41646.027754629627</v>
      </c>
    </row>
    <row r="871" spans="1:21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s">
        <v>8221</v>
      </c>
      <c r="N871" t="b">
        <v>0</v>
      </c>
      <c r="O871" t="s">
        <v>8278</v>
      </c>
      <c r="P871" s="6">
        <f t="shared" si="52"/>
        <v>11.818181818181818</v>
      </c>
      <c r="Q871" s="8">
        <f t="shared" si="53"/>
        <v>346.66666666666669</v>
      </c>
      <c r="R871" s="11" t="s">
        <v>8325</v>
      </c>
      <c r="S871" s="12" t="s">
        <v>8328</v>
      </c>
      <c r="T871" s="20">
        <f t="shared" si="54"/>
        <v>41342.845567129632</v>
      </c>
      <c r="U871" s="20">
        <f t="shared" si="55"/>
        <v>41372.803900462961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s">
        <v>8221</v>
      </c>
      <c r="N872" t="b">
        <v>0</v>
      </c>
      <c r="O872" t="s">
        <v>8278</v>
      </c>
      <c r="P872" s="6">
        <f t="shared" si="52"/>
        <v>0.31</v>
      </c>
      <c r="Q872" s="8">
        <f t="shared" si="53"/>
        <v>12.4</v>
      </c>
      <c r="R872" s="11" t="s">
        <v>8325</v>
      </c>
      <c r="S872" s="12" t="s">
        <v>8328</v>
      </c>
      <c r="T872" s="20">
        <f t="shared" si="54"/>
        <v>41488.022256944445</v>
      </c>
      <c r="U872" s="20">
        <f t="shared" si="55"/>
        <v>41518.022256944445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s">
        <v>8221</v>
      </c>
      <c r="N873" t="b">
        <v>0</v>
      </c>
      <c r="O873" t="s">
        <v>8278</v>
      </c>
      <c r="P873" s="6">
        <f t="shared" si="52"/>
        <v>5.416666666666667</v>
      </c>
      <c r="Q873" s="8">
        <f t="shared" si="53"/>
        <v>27.083333333333332</v>
      </c>
      <c r="R873" s="11" t="s">
        <v>8325</v>
      </c>
      <c r="S873" s="12" t="s">
        <v>8328</v>
      </c>
      <c r="T873" s="20">
        <f t="shared" si="54"/>
        <v>41577.561284722222</v>
      </c>
      <c r="U873" s="20">
        <f t="shared" si="55"/>
        <v>41607.602951388886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s">
        <v>8221</v>
      </c>
      <c r="N874" t="b">
        <v>0</v>
      </c>
      <c r="O874" t="s">
        <v>8278</v>
      </c>
      <c r="P874" s="6">
        <f t="shared" si="52"/>
        <v>0.8125</v>
      </c>
      <c r="Q874" s="8">
        <f t="shared" si="53"/>
        <v>32.5</v>
      </c>
      <c r="R874" s="11" t="s">
        <v>8325</v>
      </c>
      <c r="S874" s="12" t="s">
        <v>8328</v>
      </c>
      <c r="T874" s="20">
        <f t="shared" si="54"/>
        <v>40567.825543981482</v>
      </c>
      <c r="U874" s="20">
        <f t="shared" si="55"/>
        <v>40612.825543981482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s">
        <v>8221</v>
      </c>
      <c r="N875" t="b">
        <v>0</v>
      </c>
      <c r="O875" t="s">
        <v>8278</v>
      </c>
      <c r="P875" s="6">
        <f t="shared" si="52"/>
        <v>1.2857142857142856</v>
      </c>
      <c r="Q875" s="8">
        <f t="shared" si="53"/>
        <v>9</v>
      </c>
      <c r="R875" s="11" t="s">
        <v>8325</v>
      </c>
      <c r="S875" s="12" t="s">
        <v>8328</v>
      </c>
      <c r="T875" s="20">
        <f t="shared" si="54"/>
        <v>41184.167129629634</v>
      </c>
      <c r="U875" s="20">
        <f t="shared" si="55"/>
        <v>41224.208796296298</v>
      </c>
    </row>
    <row r="876" spans="1:21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s">
        <v>8221</v>
      </c>
      <c r="N876" t="b">
        <v>0</v>
      </c>
      <c r="O876" t="s">
        <v>8278</v>
      </c>
      <c r="P876" s="6">
        <f t="shared" si="52"/>
        <v>24.333333333333336</v>
      </c>
      <c r="Q876" s="8">
        <f t="shared" si="53"/>
        <v>34.761904761904759</v>
      </c>
      <c r="R876" s="11" t="s">
        <v>8325</v>
      </c>
      <c r="S876" s="12" t="s">
        <v>8328</v>
      </c>
      <c r="T876" s="20">
        <f t="shared" si="54"/>
        <v>41368.583726851852</v>
      </c>
      <c r="U876" s="20">
        <f t="shared" si="55"/>
        <v>41398.583726851852</v>
      </c>
    </row>
    <row r="877" spans="1:21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s">
        <v>8221</v>
      </c>
      <c r="N877" t="b">
        <v>0</v>
      </c>
      <c r="O877" t="s">
        <v>8278</v>
      </c>
      <c r="P877" s="6">
        <f t="shared" si="52"/>
        <v>0</v>
      </c>
      <c r="Q877" s="8">
        <f t="shared" si="53"/>
        <v>0</v>
      </c>
      <c r="R877" s="11" t="s">
        <v>8325</v>
      </c>
      <c r="S877" s="12" t="s">
        <v>8328</v>
      </c>
      <c r="T877" s="20">
        <f t="shared" si="54"/>
        <v>42248.723738425921</v>
      </c>
      <c r="U877" s="20">
        <f t="shared" si="55"/>
        <v>42268.723738425921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s">
        <v>8221</v>
      </c>
      <c r="N878" t="b">
        <v>0</v>
      </c>
      <c r="O878" t="s">
        <v>8278</v>
      </c>
      <c r="P878" s="6">
        <f t="shared" si="52"/>
        <v>40.799492385786799</v>
      </c>
      <c r="Q878" s="8">
        <f t="shared" si="53"/>
        <v>28.577777777777779</v>
      </c>
      <c r="R878" s="11" t="s">
        <v>8325</v>
      </c>
      <c r="S878" s="12" t="s">
        <v>8328</v>
      </c>
      <c r="T878" s="20">
        <f t="shared" si="54"/>
        <v>41276.496840277774</v>
      </c>
      <c r="U878" s="20">
        <f t="shared" si="55"/>
        <v>41309.496840277774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s">
        <v>8221</v>
      </c>
      <c r="N879" t="b">
        <v>0</v>
      </c>
      <c r="O879" t="s">
        <v>8278</v>
      </c>
      <c r="P879" s="6">
        <f t="shared" si="52"/>
        <v>67.55</v>
      </c>
      <c r="Q879" s="8">
        <f t="shared" si="53"/>
        <v>46.586206896551722</v>
      </c>
      <c r="R879" s="11" t="s">
        <v>8325</v>
      </c>
      <c r="S879" s="12" t="s">
        <v>8328</v>
      </c>
      <c r="T879" s="20">
        <f t="shared" si="54"/>
        <v>41597.788888888892</v>
      </c>
      <c r="U879" s="20">
        <f t="shared" si="55"/>
        <v>41627.788888888892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s">
        <v>8221</v>
      </c>
      <c r="N880" t="b">
        <v>0</v>
      </c>
      <c r="O880" t="s">
        <v>8278</v>
      </c>
      <c r="P880" s="6">
        <f t="shared" si="52"/>
        <v>1.3</v>
      </c>
      <c r="Q880" s="8">
        <f t="shared" si="53"/>
        <v>32.5</v>
      </c>
      <c r="R880" s="11" t="s">
        <v>8325</v>
      </c>
      <c r="S880" s="12" t="s">
        <v>8328</v>
      </c>
      <c r="T880" s="20">
        <f t="shared" si="54"/>
        <v>40505.232916666668</v>
      </c>
      <c r="U880" s="20">
        <f t="shared" si="55"/>
        <v>40535.232916666668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s">
        <v>8221</v>
      </c>
      <c r="N881" t="b">
        <v>0</v>
      </c>
      <c r="O881" t="s">
        <v>8278</v>
      </c>
      <c r="P881" s="6">
        <f t="shared" si="52"/>
        <v>30.666666666666664</v>
      </c>
      <c r="Q881" s="8">
        <f t="shared" si="53"/>
        <v>21.466666666666665</v>
      </c>
      <c r="R881" s="11" t="s">
        <v>8325</v>
      </c>
      <c r="S881" s="12" t="s">
        <v>8328</v>
      </c>
      <c r="T881" s="20">
        <f t="shared" si="54"/>
        <v>41037.829918981479</v>
      </c>
      <c r="U881" s="20">
        <f t="shared" si="55"/>
        <v>41058.829918981479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s">
        <v>8221</v>
      </c>
      <c r="N882" t="b">
        <v>0</v>
      </c>
      <c r="O882" t="s">
        <v>8279</v>
      </c>
      <c r="P882" s="6">
        <f t="shared" si="52"/>
        <v>2.9894179894179893</v>
      </c>
      <c r="Q882" s="8">
        <f t="shared" si="53"/>
        <v>14.125</v>
      </c>
      <c r="R882" s="11" t="s">
        <v>8325</v>
      </c>
      <c r="S882" s="12" t="s">
        <v>8329</v>
      </c>
      <c r="T882" s="20">
        <f t="shared" si="54"/>
        <v>41179.32104166667</v>
      </c>
      <c r="U882" s="20">
        <f t="shared" si="55"/>
        <v>41212.32104166667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s">
        <v>8221</v>
      </c>
      <c r="N883" t="b">
        <v>0</v>
      </c>
      <c r="O883" t="s">
        <v>8279</v>
      </c>
      <c r="P883" s="6">
        <f t="shared" si="52"/>
        <v>0.8</v>
      </c>
      <c r="Q883" s="8">
        <f t="shared" si="53"/>
        <v>30</v>
      </c>
      <c r="R883" s="11" t="s">
        <v>8325</v>
      </c>
      <c r="S883" s="12" t="s">
        <v>8329</v>
      </c>
      <c r="T883" s="20">
        <f t="shared" si="54"/>
        <v>40877.25099537037</v>
      </c>
      <c r="U883" s="20">
        <f t="shared" si="55"/>
        <v>40922.25099537037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s">
        <v>8221</v>
      </c>
      <c r="N884" t="b">
        <v>0</v>
      </c>
      <c r="O884" t="s">
        <v>8279</v>
      </c>
      <c r="P884" s="6">
        <f t="shared" si="52"/>
        <v>20.133333333333333</v>
      </c>
      <c r="Q884" s="8">
        <f t="shared" si="53"/>
        <v>21.571428571428573</v>
      </c>
      <c r="R884" s="11" t="s">
        <v>8325</v>
      </c>
      <c r="S884" s="12" t="s">
        <v>8329</v>
      </c>
      <c r="T884" s="20">
        <f t="shared" si="54"/>
        <v>40759.860532407409</v>
      </c>
      <c r="U884" s="20">
        <f t="shared" si="55"/>
        <v>40792.860532407409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s">
        <v>8221</v>
      </c>
      <c r="N885" t="b">
        <v>0</v>
      </c>
      <c r="O885" t="s">
        <v>8279</v>
      </c>
      <c r="P885" s="6">
        <f t="shared" si="52"/>
        <v>40.020000000000003</v>
      </c>
      <c r="Q885" s="8">
        <f t="shared" si="53"/>
        <v>83.375</v>
      </c>
      <c r="R885" s="11" t="s">
        <v>8325</v>
      </c>
      <c r="S885" s="12" t="s">
        <v>8329</v>
      </c>
      <c r="T885" s="20">
        <f t="shared" si="54"/>
        <v>42371.935590277775</v>
      </c>
      <c r="U885" s="20">
        <f t="shared" si="55"/>
        <v>42431.935590277775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s">
        <v>8221</v>
      </c>
      <c r="N886" t="b">
        <v>0</v>
      </c>
      <c r="O886" t="s">
        <v>8279</v>
      </c>
      <c r="P886" s="6">
        <f t="shared" si="52"/>
        <v>1</v>
      </c>
      <c r="Q886" s="8">
        <f t="shared" si="53"/>
        <v>10</v>
      </c>
      <c r="R886" s="11" t="s">
        <v>8325</v>
      </c>
      <c r="S886" s="12" t="s">
        <v>8329</v>
      </c>
      <c r="T886" s="20">
        <f t="shared" si="54"/>
        <v>40981.802615740737</v>
      </c>
      <c r="U886" s="20">
        <f t="shared" si="55"/>
        <v>41041.104861111111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s">
        <v>8221</v>
      </c>
      <c r="N887" t="b">
        <v>0</v>
      </c>
      <c r="O887" t="s">
        <v>8279</v>
      </c>
      <c r="P887" s="6">
        <f t="shared" si="52"/>
        <v>75</v>
      </c>
      <c r="Q887" s="8">
        <f t="shared" si="53"/>
        <v>35.714285714285715</v>
      </c>
      <c r="R887" s="11" t="s">
        <v>8325</v>
      </c>
      <c r="S887" s="12" t="s">
        <v>8329</v>
      </c>
      <c r="T887" s="20">
        <f t="shared" si="54"/>
        <v>42713.941099537042</v>
      </c>
      <c r="U887" s="20">
        <f t="shared" si="55"/>
        <v>42734.941099537042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s">
        <v>8221</v>
      </c>
      <c r="N888" t="b">
        <v>0</v>
      </c>
      <c r="O888" t="s">
        <v>8279</v>
      </c>
      <c r="P888" s="6">
        <f t="shared" si="52"/>
        <v>41</v>
      </c>
      <c r="Q888" s="8">
        <f t="shared" si="53"/>
        <v>29.285714285714285</v>
      </c>
      <c r="R888" s="11" t="s">
        <v>8325</v>
      </c>
      <c r="S888" s="12" t="s">
        <v>8329</v>
      </c>
      <c r="T888" s="20">
        <f t="shared" si="54"/>
        <v>42603.870520833334</v>
      </c>
      <c r="U888" s="20">
        <f t="shared" si="55"/>
        <v>42628.870520833334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s">
        <v>8221</v>
      </c>
      <c r="N889" t="b">
        <v>0</v>
      </c>
      <c r="O889" t="s">
        <v>8279</v>
      </c>
      <c r="P889" s="6">
        <f t="shared" si="52"/>
        <v>0</v>
      </c>
      <c r="Q889" s="8">
        <f t="shared" si="53"/>
        <v>0</v>
      </c>
      <c r="R889" s="11" t="s">
        <v>8325</v>
      </c>
      <c r="S889" s="12" t="s">
        <v>8329</v>
      </c>
      <c r="T889" s="20">
        <f t="shared" si="54"/>
        <v>41026.958969907406</v>
      </c>
      <c r="U889" s="20">
        <f t="shared" si="55"/>
        <v>41056.958969907406</v>
      </c>
    </row>
    <row r="890" spans="1:21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s">
        <v>8221</v>
      </c>
      <c r="N890" t="b">
        <v>0</v>
      </c>
      <c r="O890" t="s">
        <v>8279</v>
      </c>
      <c r="P890" s="6">
        <f t="shared" si="52"/>
        <v>7.1999999999999993</v>
      </c>
      <c r="Q890" s="8">
        <f t="shared" si="53"/>
        <v>18</v>
      </c>
      <c r="R890" s="11" t="s">
        <v>8325</v>
      </c>
      <c r="S890" s="12" t="s">
        <v>8329</v>
      </c>
      <c r="T890" s="20">
        <f t="shared" si="54"/>
        <v>40751.753298611111</v>
      </c>
      <c r="U890" s="20">
        <f t="shared" si="55"/>
        <v>40787.25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s">
        <v>8221</v>
      </c>
      <c r="N891" t="b">
        <v>0</v>
      </c>
      <c r="O891" t="s">
        <v>8279</v>
      </c>
      <c r="P891" s="6">
        <f t="shared" si="52"/>
        <v>9.4412800000000008</v>
      </c>
      <c r="Q891" s="8">
        <f t="shared" si="53"/>
        <v>73.760000000000005</v>
      </c>
      <c r="R891" s="11" t="s">
        <v>8325</v>
      </c>
      <c r="S891" s="12" t="s">
        <v>8329</v>
      </c>
      <c r="T891" s="20">
        <f t="shared" si="54"/>
        <v>41887.784062500003</v>
      </c>
      <c r="U891" s="20">
        <f t="shared" si="55"/>
        <v>41917.784062500003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s">
        <v>8221</v>
      </c>
      <c r="N892" t="b">
        <v>0</v>
      </c>
      <c r="O892" t="s">
        <v>8279</v>
      </c>
      <c r="P892" s="6">
        <f t="shared" si="52"/>
        <v>4.1666666666666661</v>
      </c>
      <c r="Q892" s="8">
        <f t="shared" si="53"/>
        <v>31.25</v>
      </c>
      <c r="R892" s="11" t="s">
        <v>8325</v>
      </c>
      <c r="S892" s="12" t="s">
        <v>8329</v>
      </c>
      <c r="T892" s="20">
        <f t="shared" si="54"/>
        <v>41569.698831018519</v>
      </c>
      <c r="U892" s="20">
        <f t="shared" si="55"/>
        <v>41599.740497685183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s">
        <v>8221</v>
      </c>
      <c r="N893" t="b">
        <v>0</v>
      </c>
      <c r="O893" t="s">
        <v>8279</v>
      </c>
      <c r="P893" s="6">
        <f t="shared" si="52"/>
        <v>3.25</v>
      </c>
      <c r="Q893" s="8">
        <f t="shared" si="53"/>
        <v>28.888888888888889</v>
      </c>
      <c r="R893" s="11" t="s">
        <v>8325</v>
      </c>
      <c r="S893" s="12" t="s">
        <v>8329</v>
      </c>
      <c r="T893" s="20">
        <f t="shared" si="54"/>
        <v>41842.031597222223</v>
      </c>
      <c r="U893" s="20">
        <f t="shared" si="55"/>
        <v>41872.031597222223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s">
        <v>8221</v>
      </c>
      <c r="N894" t="b">
        <v>0</v>
      </c>
      <c r="O894" t="s">
        <v>8279</v>
      </c>
      <c r="P894" s="6">
        <f t="shared" si="52"/>
        <v>40.75</v>
      </c>
      <c r="Q894" s="8">
        <f t="shared" si="53"/>
        <v>143.8235294117647</v>
      </c>
      <c r="R894" s="11" t="s">
        <v>8325</v>
      </c>
      <c r="S894" s="12" t="s">
        <v>8329</v>
      </c>
      <c r="T894" s="20">
        <f t="shared" si="54"/>
        <v>40304.20003472222</v>
      </c>
      <c r="U894" s="20">
        <f t="shared" si="55"/>
        <v>40391.166666666664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s">
        <v>8221</v>
      </c>
      <c r="N895" t="b">
        <v>0</v>
      </c>
      <c r="O895" t="s">
        <v>8279</v>
      </c>
      <c r="P895" s="6">
        <f t="shared" si="52"/>
        <v>10</v>
      </c>
      <c r="Q895" s="8">
        <f t="shared" si="53"/>
        <v>40</v>
      </c>
      <c r="R895" s="11" t="s">
        <v>8325</v>
      </c>
      <c r="S895" s="12" t="s">
        <v>8329</v>
      </c>
      <c r="T895" s="20">
        <f t="shared" si="54"/>
        <v>42065.897719907407</v>
      </c>
      <c r="U895" s="20">
        <f t="shared" si="55"/>
        <v>42095.856053240743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s">
        <v>8221</v>
      </c>
      <c r="N896" t="b">
        <v>0</v>
      </c>
      <c r="O896" t="s">
        <v>8279</v>
      </c>
      <c r="P896" s="6">
        <f t="shared" si="52"/>
        <v>39.17</v>
      </c>
      <c r="Q896" s="8">
        <f t="shared" si="53"/>
        <v>147.81132075471697</v>
      </c>
      <c r="R896" s="11" t="s">
        <v>8325</v>
      </c>
      <c r="S896" s="12" t="s">
        <v>8329</v>
      </c>
      <c r="T896" s="20">
        <f t="shared" si="54"/>
        <v>42496.981597222228</v>
      </c>
      <c r="U896" s="20">
        <f t="shared" si="55"/>
        <v>42526.981597222228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s">
        <v>8221</v>
      </c>
      <c r="N897" t="b">
        <v>0</v>
      </c>
      <c r="O897" t="s">
        <v>8279</v>
      </c>
      <c r="P897" s="6">
        <f t="shared" si="52"/>
        <v>2.4375</v>
      </c>
      <c r="Q897" s="8">
        <f t="shared" si="53"/>
        <v>27.857142857142858</v>
      </c>
      <c r="R897" s="11" t="s">
        <v>8325</v>
      </c>
      <c r="S897" s="12" t="s">
        <v>8329</v>
      </c>
      <c r="T897" s="20">
        <f t="shared" si="54"/>
        <v>40431.127650462964</v>
      </c>
      <c r="U897" s="20">
        <f t="shared" si="55"/>
        <v>40476.127650462964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s">
        <v>8221</v>
      </c>
      <c r="N898" t="b">
        <v>0</v>
      </c>
      <c r="O898" t="s">
        <v>8279</v>
      </c>
      <c r="P898" s="6">
        <f t="shared" si="52"/>
        <v>40</v>
      </c>
      <c r="Q898" s="8">
        <f t="shared" si="53"/>
        <v>44.444444444444443</v>
      </c>
      <c r="R898" s="11" t="s">
        <v>8325</v>
      </c>
      <c r="S898" s="12" t="s">
        <v>8329</v>
      </c>
      <c r="T898" s="20">
        <f t="shared" si="54"/>
        <v>42218.872986111113</v>
      </c>
      <c r="U898" s="20">
        <f t="shared" si="55"/>
        <v>42244.166666666672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s">
        <v>8221</v>
      </c>
      <c r="N899" t="b">
        <v>0</v>
      </c>
      <c r="O899" t="s">
        <v>8279</v>
      </c>
      <c r="P899" s="6">
        <f t="shared" ref="P899:P962" si="56">E899/D899*100</f>
        <v>0</v>
      </c>
      <c r="Q899" s="8">
        <f t="shared" ref="Q899:Q962" si="57">IFERROR(E899/L899,0)</f>
        <v>0</v>
      </c>
      <c r="R899" s="11" t="s">
        <v>8325</v>
      </c>
      <c r="S899" s="12" t="s">
        <v>8329</v>
      </c>
      <c r="T899" s="20">
        <f t="shared" ref="T899:T962" si="58">(((J899/60)/60)/24)+DATE(1970,1,1)</f>
        <v>41211.688750000001</v>
      </c>
      <c r="U899" s="20">
        <f t="shared" ref="U899:U962" si="59">(((I899/60)/60)/24)+DATE(1970,1,1)</f>
        <v>41241.730416666665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s">
        <v>8221</v>
      </c>
      <c r="N900" t="b">
        <v>0</v>
      </c>
      <c r="O900" t="s">
        <v>8279</v>
      </c>
      <c r="P900" s="6">
        <f t="shared" si="56"/>
        <v>2.8000000000000003</v>
      </c>
      <c r="Q900" s="8">
        <f t="shared" si="57"/>
        <v>35</v>
      </c>
      <c r="R900" s="11" t="s">
        <v>8325</v>
      </c>
      <c r="S900" s="12" t="s">
        <v>8329</v>
      </c>
      <c r="T900" s="20">
        <f t="shared" si="58"/>
        <v>40878.758217592593</v>
      </c>
      <c r="U900" s="20">
        <f t="shared" si="59"/>
        <v>40923.758217592593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s">
        <v>8221</v>
      </c>
      <c r="N901" t="b">
        <v>0</v>
      </c>
      <c r="O901" t="s">
        <v>8279</v>
      </c>
      <c r="P901" s="6">
        <f t="shared" si="56"/>
        <v>37.333333333333336</v>
      </c>
      <c r="Q901" s="8">
        <f t="shared" si="57"/>
        <v>35</v>
      </c>
      <c r="R901" s="11" t="s">
        <v>8325</v>
      </c>
      <c r="S901" s="12" t="s">
        <v>8329</v>
      </c>
      <c r="T901" s="20">
        <f t="shared" si="58"/>
        <v>40646.099097222221</v>
      </c>
      <c r="U901" s="20">
        <f t="shared" si="59"/>
        <v>40691.099097222221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s">
        <v>8221</v>
      </c>
      <c r="N902" t="b">
        <v>0</v>
      </c>
      <c r="O902" t="s">
        <v>8278</v>
      </c>
      <c r="P902" s="6">
        <f t="shared" si="56"/>
        <v>0.42</v>
      </c>
      <c r="Q902" s="8">
        <f t="shared" si="57"/>
        <v>10.5</v>
      </c>
      <c r="R902" s="11" t="s">
        <v>8325</v>
      </c>
      <c r="S902" s="12" t="s">
        <v>8328</v>
      </c>
      <c r="T902" s="20">
        <f t="shared" si="58"/>
        <v>42429.84956018519</v>
      </c>
      <c r="U902" s="20">
        <f t="shared" si="59"/>
        <v>42459.807893518519</v>
      </c>
    </row>
    <row r="903" spans="1:21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s">
        <v>8221</v>
      </c>
      <c r="N903" t="b">
        <v>0</v>
      </c>
      <c r="O903" t="s">
        <v>8278</v>
      </c>
      <c r="P903" s="6">
        <f t="shared" si="56"/>
        <v>0</v>
      </c>
      <c r="Q903" s="8">
        <f t="shared" si="57"/>
        <v>0</v>
      </c>
      <c r="R903" s="11" t="s">
        <v>8325</v>
      </c>
      <c r="S903" s="12" t="s">
        <v>8328</v>
      </c>
      <c r="T903" s="20">
        <f t="shared" si="58"/>
        <v>40291.81150462963</v>
      </c>
      <c r="U903" s="20">
        <f t="shared" si="59"/>
        <v>40337.799305555556</v>
      </c>
    </row>
    <row r="904" spans="1:21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s">
        <v>8221</v>
      </c>
      <c r="N904" t="b">
        <v>0</v>
      </c>
      <c r="O904" t="s">
        <v>8278</v>
      </c>
      <c r="P904" s="6">
        <f t="shared" si="56"/>
        <v>0.3</v>
      </c>
      <c r="Q904" s="8">
        <f t="shared" si="57"/>
        <v>30</v>
      </c>
      <c r="R904" s="11" t="s">
        <v>8325</v>
      </c>
      <c r="S904" s="12" t="s">
        <v>8328</v>
      </c>
      <c r="T904" s="20">
        <f t="shared" si="58"/>
        <v>41829.965532407405</v>
      </c>
      <c r="U904" s="20">
        <f t="shared" si="59"/>
        <v>41881.645833333336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s">
        <v>8221</v>
      </c>
      <c r="N905" t="b">
        <v>0</v>
      </c>
      <c r="O905" t="s">
        <v>8278</v>
      </c>
      <c r="P905" s="6">
        <f t="shared" si="56"/>
        <v>3.2</v>
      </c>
      <c r="Q905" s="8">
        <f t="shared" si="57"/>
        <v>40</v>
      </c>
      <c r="R905" s="11" t="s">
        <v>8325</v>
      </c>
      <c r="S905" s="12" t="s">
        <v>8328</v>
      </c>
      <c r="T905" s="20">
        <f t="shared" si="58"/>
        <v>41149.796064814815</v>
      </c>
      <c r="U905" s="20">
        <f t="shared" si="59"/>
        <v>41175.100694444445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s">
        <v>8221</v>
      </c>
      <c r="N906" t="b">
        <v>0</v>
      </c>
      <c r="O906" t="s">
        <v>8278</v>
      </c>
      <c r="P906" s="6">
        <f t="shared" si="56"/>
        <v>0.30199999999999999</v>
      </c>
      <c r="Q906" s="8">
        <f t="shared" si="57"/>
        <v>50.333333333333336</v>
      </c>
      <c r="R906" s="11" t="s">
        <v>8325</v>
      </c>
      <c r="S906" s="12" t="s">
        <v>8328</v>
      </c>
      <c r="T906" s="20">
        <f t="shared" si="58"/>
        <v>42342.080289351856</v>
      </c>
      <c r="U906" s="20">
        <f t="shared" si="59"/>
        <v>42372.080289351856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s">
        <v>8221</v>
      </c>
      <c r="N907" t="b">
        <v>0</v>
      </c>
      <c r="O907" t="s">
        <v>8278</v>
      </c>
      <c r="P907" s="6">
        <f t="shared" si="56"/>
        <v>3.0153846153846153</v>
      </c>
      <c r="Q907" s="8">
        <f t="shared" si="57"/>
        <v>32.666666666666664</v>
      </c>
      <c r="R907" s="11" t="s">
        <v>8325</v>
      </c>
      <c r="S907" s="12" t="s">
        <v>8328</v>
      </c>
      <c r="T907" s="20">
        <f t="shared" si="58"/>
        <v>40507.239884259259</v>
      </c>
      <c r="U907" s="20">
        <f t="shared" si="59"/>
        <v>40567.239884259259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s">
        <v>8221</v>
      </c>
      <c r="N908" t="b">
        <v>0</v>
      </c>
      <c r="O908" t="s">
        <v>8278</v>
      </c>
      <c r="P908" s="6">
        <f t="shared" si="56"/>
        <v>0</v>
      </c>
      <c r="Q908" s="8">
        <f t="shared" si="57"/>
        <v>0</v>
      </c>
      <c r="R908" s="11" t="s">
        <v>8325</v>
      </c>
      <c r="S908" s="12" t="s">
        <v>8328</v>
      </c>
      <c r="T908" s="20">
        <f t="shared" si="58"/>
        <v>41681.189699074072</v>
      </c>
      <c r="U908" s="20">
        <f t="shared" si="59"/>
        <v>41711.148032407407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s">
        <v>8221</v>
      </c>
      <c r="N909" t="b">
        <v>0</v>
      </c>
      <c r="O909" t="s">
        <v>8278</v>
      </c>
      <c r="P909" s="6">
        <f t="shared" si="56"/>
        <v>0</v>
      </c>
      <c r="Q909" s="8">
        <f t="shared" si="57"/>
        <v>0</v>
      </c>
      <c r="R909" s="11" t="s">
        <v>8325</v>
      </c>
      <c r="S909" s="12" t="s">
        <v>8328</v>
      </c>
      <c r="T909" s="20">
        <f t="shared" si="58"/>
        <v>40767.192395833335</v>
      </c>
      <c r="U909" s="20">
        <f t="shared" si="59"/>
        <v>40797.192395833335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s">
        <v>8221</v>
      </c>
      <c r="N910" t="b">
        <v>0</v>
      </c>
      <c r="O910" t="s">
        <v>8278</v>
      </c>
      <c r="P910" s="6">
        <f t="shared" si="56"/>
        <v>0</v>
      </c>
      <c r="Q910" s="8">
        <f t="shared" si="57"/>
        <v>0</v>
      </c>
      <c r="R910" s="11" t="s">
        <v>8325</v>
      </c>
      <c r="S910" s="12" t="s">
        <v>8328</v>
      </c>
      <c r="T910" s="20">
        <f t="shared" si="58"/>
        <v>40340.801562499997</v>
      </c>
      <c r="U910" s="20">
        <f t="shared" si="59"/>
        <v>40386.207638888889</v>
      </c>
    </row>
    <row r="911" spans="1:21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s">
        <v>8221</v>
      </c>
      <c r="N911" t="b">
        <v>0</v>
      </c>
      <c r="O911" t="s">
        <v>8278</v>
      </c>
      <c r="P911" s="6">
        <f t="shared" si="56"/>
        <v>3.25</v>
      </c>
      <c r="Q911" s="8">
        <f t="shared" si="57"/>
        <v>65</v>
      </c>
      <c r="R911" s="11" t="s">
        <v>8325</v>
      </c>
      <c r="S911" s="12" t="s">
        <v>8328</v>
      </c>
      <c r="T911" s="20">
        <f t="shared" si="58"/>
        <v>41081.69027777778</v>
      </c>
      <c r="U911" s="20">
        <f t="shared" si="59"/>
        <v>41113.166666666664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s">
        <v>8221</v>
      </c>
      <c r="N912" t="b">
        <v>0</v>
      </c>
      <c r="O912" t="s">
        <v>8278</v>
      </c>
      <c r="P912" s="6">
        <f t="shared" si="56"/>
        <v>22.363636363636363</v>
      </c>
      <c r="Q912" s="8">
        <f t="shared" si="57"/>
        <v>24.6</v>
      </c>
      <c r="R912" s="11" t="s">
        <v>8325</v>
      </c>
      <c r="S912" s="12" t="s">
        <v>8328</v>
      </c>
      <c r="T912" s="20">
        <f t="shared" si="58"/>
        <v>42737.545358796298</v>
      </c>
      <c r="U912" s="20">
        <f t="shared" si="59"/>
        <v>42797.545358796298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s">
        <v>8221</v>
      </c>
      <c r="N913" t="b">
        <v>0</v>
      </c>
      <c r="O913" t="s">
        <v>8278</v>
      </c>
      <c r="P913" s="6">
        <f t="shared" si="56"/>
        <v>0</v>
      </c>
      <c r="Q913" s="8">
        <f t="shared" si="57"/>
        <v>0</v>
      </c>
      <c r="R913" s="11" t="s">
        <v>8325</v>
      </c>
      <c r="S913" s="12" t="s">
        <v>8328</v>
      </c>
      <c r="T913" s="20">
        <f t="shared" si="58"/>
        <v>41642.005150462966</v>
      </c>
      <c r="U913" s="20">
        <f t="shared" si="59"/>
        <v>41663.005150462966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s">
        <v>8221</v>
      </c>
      <c r="N914" t="b">
        <v>0</v>
      </c>
      <c r="O914" t="s">
        <v>8278</v>
      </c>
      <c r="P914" s="6">
        <f t="shared" si="56"/>
        <v>0.85714285714285721</v>
      </c>
      <c r="Q914" s="8">
        <f t="shared" si="57"/>
        <v>15</v>
      </c>
      <c r="R914" s="11" t="s">
        <v>8325</v>
      </c>
      <c r="S914" s="12" t="s">
        <v>8328</v>
      </c>
      <c r="T914" s="20">
        <f t="shared" si="58"/>
        <v>41194.109340277777</v>
      </c>
      <c r="U914" s="20">
        <f t="shared" si="59"/>
        <v>41254.151006944441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s">
        <v>8221</v>
      </c>
      <c r="N915" t="b">
        <v>0</v>
      </c>
      <c r="O915" t="s">
        <v>8278</v>
      </c>
      <c r="P915" s="6">
        <f t="shared" si="56"/>
        <v>6.6066666666666665</v>
      </c>
      <c r="Q915" s="8">
        <f t="shared" si="57"/>
        <v>82.583333333333329</v>
      </c>
      <c r="R915" s="11" t="s">
        <v>8325</v>
      </c>
      <c r="S915" s="12" t="s">
        <v>8328</v>
      </c>
      <c r="T915" s="20">
        <f t="shared" si="58"/>
        <v>41004.139108796298</v>
      </c>
      <c r="U915" s="20">
        <f t="shared" si="59"/>
        <v>41034.139108796298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s">
        <v>8221</v>
      </c>
      <c r="N916" t="b">
        <v>0</v>
      </c>
      <c r="O916" t="s">
        <v>8278</v>
      </c>
      <c r="P916" s="6">
        <f t="shared" si="56"/>
        <v>0</v>
      </c>
      <c r="Q916" s="8">
        <f t="shared" si="57"/>
        <v>0</v>
      </c>
      <c r="R916" s="11" t="s">
        <v>8325</v>
      </c>
      <c r="S916" s="12" t="s">
        <v>8328</v>
      </c>
      <c r="T916" s="20">
        <f t="shared" si="58"/>
        <v>41116.763275462967</v>
      </c>
      <c r="U916" s="20">
        <f t="shared" si="59"/>
        <v>41146.763275462967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s">
        <v>8221</v>
      </c>
      <c r="N917" t="b">
        <v>0</v>
      </c>
      <c r="O917" t="s">
        <v>8278</v>
      </c>
      <c r="P917" s="6">
        <f t="shared" si="56"/>
        <v>5.7692307692307692</v>
      </c>
      <c r="Q917" s="8">
        <f t="shared" si="57"/>
        <v>41.666666666666664</v>
      </c>
      <c r="R917" s="11" t="s">
        <v>8325</v>
      </c>
      <c r="S917" s="12" t="s">
        <v>8328</v>
      </c>
      <c r="T917" s="20">
        <f t="shared" si="58"/>
        <v>40937.679560185185</v>
      </c>
      <c r="U917" s="20">
        <f t="shared" si="59"/>
        <v>40969.207638888889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s">
        <v>8221</v>
      </c>
      <c r="N918" t="b">
        <v>0</v>
      </c>
      <c r="O918" t="s">
        <v>8278</v>
      </c>
      <c r="P918" s="6">
        <f t="shared" si="56"/>
        <v>0</v>
      </c>
      <c r="Q918" s="8">
        <f t="shared" si="57"/>
        <v>0</v>
      </c>
      <c r="R918" s="11" t="s">
        <v>8325</v>
      </c>
      <c r="S918" s="12" t="s">
        <v>8328</v>
      </c>
      <c r="T918" s="20">
        <f t="shared" si="58"/>
        <v>40434.853402777779</v>
      </c>
      <c r="U918" s="20">
        <f t="shared" si="59"/>
        <v>40473.208333333336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s">
        <v>8221</v>
      </c>
      <c r="N919" t="b">
        <v>0</v>
      </c>
      <c r="O919" t="s">
        <v>8278</v>
      </c>
      <c r="P919" s="6">
        <f t="shared" si="56"/>
        <v>0.6</v>
      </c>
      <c r="Q919" s="8">
        <f t="shared" si="57"/>
        <v>30</v>
      </c>
      <c r="R919" s="11" t="s">
        <v>8325</v>
      </c>
      <c r="S919" s="12" t="s">
        <v>8328</v>
      </c>
      <c r="T919" s="20">
        <f t="shared" si="58"/>
        <v>41802.94363425926</v>
      </c>
      <c r="U919" s="20">
        <f t="shared" si="59"/>
        <v>41834.104166666664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s">
        <v>8221</v>
      </c>
      <c r="N920" t="b">
        <v>0</v>
      </c>
      <c r="O920" t="s">
        <v>8278</v>
      </c>
      <c r="P920" s="6">
        <f t="shared" si="56"/>
        <v>5.0256410256410255</v>
      </c>
      <c r="Q920" s="8">
        <f t="shared" si="57"/>
        <v>19.600000000000001</v>
      </c>
      <c r="R920" s="11" t="s">
        <v>8325</v>
      </c>
      <c r="S920" s="12" t="s">
        <v>8328</v>
      </c>
      <c r="T920" s="20">
        <f t="shared" si="58"/>
        <v>41944.916215277779</v>
      </c>
      <c r="U920" s="20">
        <f t="shared" si="59"/>
        <v>41974.957881944443</v>
      </c>
    </row>
    <row r="921" spans="1:2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s">
        <v>8221</v>
      </c>
      <c r="N921" t="b">
        <v>0</v>
      </c>
      <c r="O921" t="s">
        <v>8278</v>
      </c>
      <c r="P921" s="6">
        <f t="shared" si="56"/>
        <v>0.5</v>
      </c>
      <c r="Q921" s="8">
        <f t="shared" si="57"/>
        <v>100</v>
      </c>
      <c r="R921" s="11" t="s">
        <v>8325</v>
      </c>
      <c r="S921" s="12" t="s">
        <v>8328</v>
      </c>
      <c r="T921" s="20">
        <f t="shared" si="58"/>
        <v>41227.641724537039</v>
      </c>
      <c r="U921" s="20">
        <f t="shared" si="59"/>
        <v>41262.641724537039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s">
        <v>8221</v>
      </c>
      <c r="N922" t="b">
        <v>0</v>
      </c>
      <c r="O922" t="s">
        <v>8278</v>
      </c>
      <c r="P922" s="6">
        <f t="shared" si="56"/>
        <v>0</v>
      </c>
      <c r="Q922" s="8">
        <f t="shared" si="57"/>
        <v>0</v>
      </c>
      <c r="R922" s="11" t="s">
        <v>8325</v>
      </c>
      <c r="S922" s="12" t="s">
        <v>8328</v>
      </c>
      <c r="T922" s="20">
        <f t="shared" si="58"/>
        <v>41562.67155092593</v>
      </c>
      <c r="U922" s="20">
        <f t="shared" si="59"/>
        <v>41592.713217592594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s">
        <v>8221</v>
      </c>
      <c r="N923" t="b">
        <v>0</v>
      </c>
      <c r="O923" t="s">
        <v>8278</v>
      </c>
      <c r="P923" s="6">
        <f t="shared" si="56"/>
        <v>30.9</v>
      </c>
      <c r="Q923" s="8">
        <f t="shared" si="57"/>
        <v>231.75</v>
      </c>
      <c r="R923" s="11" t="s">
        <v>8325</v>
      </c>
      <c r="S923" s="12" t="s">
        <v>8328</v>
      </c>
      <c r="T923" s="20">
        <f t="shared" si="58"/>
        <v>40847.171018518515</v>
      </c>
      <c r="U923" s="20">
        <f t="shared" si="59"/>
        <v>40889.212685185186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s">
        <v>8221</v>
      </c>
      <c r="N924" t="b">
        <v>0</v>
      </c>
      <c r="O924" t="s">
        <v>8278</v>
      </c>
      <c r="P924" s="6">
        <f t="shared" si="56"/>
        <v>21.037037037037038</v>
      </c>
      <c r="Q924" s="8">
        <f t="shared" si="57"/>
        <v>189.33333333333334</v>
      </c>
      <c r="R924" s="11" t="s">
        <v>8325</v>
      </c>
      <c r="S924" s="12" t="s">
        <v>8328</v>
      </c>
      <c r="T924" s="20">
        <f t="shared" si="58"/>
        <v>41878.530011574076</v>
      </c>
      <c r="U924" s="20">
        <f t="shared" si="59"/>
        <v>41913.530011574076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s">
        <v>8221</v>
      </c>
      <c r="N925" t="b">
        <v>0</v>
      </c>
      <c r="O925" t="s">
        <v>8278</v>
      </c>
      <c r="P925" s="6">
        <f t="shared" si="56"/>
        <v>2.1999999999999997</v>
      </c>
      <c r="Q925" s="8">
        <f t="shared" si="57"/>
        <v>55</v>
      </c>
      <c r="R925" s="11" t="s">
        <v>8325</v>
      </c>
      <c r="S925" s="12" t="s">
        <v>8328</v>
      </c>
      <c r="T925" s="20">
        <f t="shared" si="58"/>
        <v>41934.959756944445</v>
      </c>
      <c r="U925" s="20">
        <f t="shared" si="59"/>
        <v>41965.001423611116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s">
        <v>8221</v>
      </c>
      <c r="N926" t="b">
        <v>0</v>
      </c>
      <c r="O926" t="s">
        <v>8278</v>
      </c>
      <c r="P926" s="6">
        <f t="shared" si="56"/>
        <v>10.9</v>
      </c>
      <c r="Q926" s="8">
        <f t="shared" si="57"/>
        <v>21.8</v>
      </c>
      <c r="R926" s="11" t="s">
        <v>8325</v>
      </c>
      <c r="S926" s="12" t="s">
        <v>8328</v>
      </c>
      <c r="T926" s="20">
        <f t="shared" si="58"/>
        <v>41288.942928240744</v>
      </c>
      <c r="U926" s="20">
        <f t="shared" si="59"/>
        <v>41318.942928240744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s">
        <v>8221</v>
      </c>
      <c r="N927" t="b">
        <v>0</v>
      </c>
      <c r="O927" t="s">
        <v>8278</v>
      </c>
      <c r="P927" s="6">
        <f t="shared" si="56"/>
        <v>2.666666666666667</v>
      </c>
      <c r="Q927" s="8">
        <f t="shared" si="57"/>
        <v>32</v>
      </c>
      <c r="R927" s="11" t="s">
        <v>8325</v>
      </c>
      <c r="S927" s="12" t="s">
        <v>8328</v>
      </c>
      <c r="T927" s="20">
        <f t="shared" si="58"/>
        <v>41575.880914351852</v>
      </c>
      <c r="U927" s="20">
        <f t="shared" si="59"/>
        <v>41605.922581018516</v>
      </c>
    </row>
    <row r="928" spans="1:21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s">
        <v>8221</v>
      </c>
      <c r="N928" t="b">
        <v>0</v>
      </c>
      <c r="O928" t="s">
        <v>8278</v>
      </c>
      <c r="P928" s="6">
        <f t="shared" si="56"/>
        <v>0</v>
      </c>
      <c r="Q928" s="8">
        <f t="shared" si="57"/>
        <v>0</v>
      </c>
      <c r="R928" s="11" t="s">
        <v>8325</v>
      </c>
      <c r="S928" s="12" t="s">
        <v>8328</v>
      </c>
      <c r="T928" s="20">
        <f t="shared" si="58"/>
        <v>40338.02002314815</v>
      </c>
      <c r="U928" s="20">
        <f t="shared" si="59"/>
        <v>40367.944444444445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s">
        <v>8221</v>
      </c>
      <c r="N929" t="b">
        <v>0</v>
      </c>
      <c r="O929" t="s">
        <v>8278</v>
      </c>
      <c r="P929" s="6">
        <f t="shared" si="56"/>
        <v>0</v>
      </c>
      <c r="Q929" s="8">
        <f t="shared" si="57"/>
        <v>0</v>
      </c>
      <c r="R929" s="11" t="s">
        <v>8325</v>
      </c>
      <c r="S929" s="12" t="s">
        <v>8328</v>
      </c>
      <c r="T929" s="20">
        <f t="shared" si="58"/>
        <v>41013.822858796295</v>
      </c>
      <c r="U929" s="20">
        <f t="shared" si="59"/>
        <v>41043.822858796295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s">
        <v>8221</v>
      </c>
      <c r="N930" t="b">
        <v>0</v>
      </c>
      <c r="O930" t="s">
        <v>8278</v>
      </c>
      <c r="P930" s="6">
        <f t="shared" si="56"/>
        <v>10.86206896551724</v>
      </c>
      <c r="Q930" s="8">
        <f t="shared" si="57"/>
        <v>56.25</v>
      </c>
      <c r="R930" s="11" t="s">
        <v>8325</v>
      </c>
      <c r="S930" s="12" t="s">
        <v>8328</v>
      </c>
      <c r="T930" s="20">
        <f t="shared" si="58"/>
        <v>41180.86241898148</v>
      </c>
      <c r="U930" s="20">
        <f t="shared" si="59"/>
        <v>41231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s">
        <v>8221</v>
      </c>
      <c r="N931" t="b">
        <v>0</v>
      </c>
      <c r="O931" t="s">
        <v>8278</v>
      </c>
      <c r="P931" s="6">
        <f t="shared" si="56"/>
        <v>0</v>
      </c>
      <c r="Q931" s="8">
        <f t="shared" si="57"/>
        <v>0</v>
      </c>
      <c r="R931" s="11" t="s">
        <v>8325</v>
      </c>
      <c r="S931" s="12" t="s">
        <v>8328</v>
      </c>
      <c r="T931" s="20">
        <f t="shared" si="58"/>
        <v>40978.238067129627</v>
      </c>
      <c r="U931" s="20">
        <f t="shared" si="59"/>
        <v>41008.196400462963</v>
      </c>
    </row>
    <row r="932" spans="1:21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s">
        <v>8221</v>
      </c>
      <c r="N932" t="b">
        <v>0</v>
      </c>
      <c r="O932" t="s">
        <v>8278</v>
      </c>
      <c r="P932" s="6">
        <f t="shared" si="56"/>
        <v>38.333333333333336</v>
      </c>
      <c r="Q932" s="8">
        <f t="shared" si="57"/>
        <v>69</v>
      </c>
      <c r="R932" s="11" t="s">
        <v>8325</v>
      </c>
      <c r="S932" s="12" t="s">
        <v>8328</v>
      </c>
      <c r="T932" s="20">
        <f t="shared" si="58"/>
        <v>40312.915578703702</v>
      </c>
      <c r="U932" s="20">
        <f t="shared" si="59"/>
        <v>40354.897222222222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s">
        <v>8221</v>
      </c>
      <c r="N933" t="b">
        <v>0</v>
      </c>
      <c r="O933" t="s">
        <v>8278</v>
      </c>
      <c r="P933" s="6">
        <f t="shared" si="56"/>
        <v>6.5500000000000007</v>
      </c>
      <c r="Q933" s="8">
        <f t="shared" si="57"/>
        <v>18.714285714285715</v>
      </c>
      <c r="R933" s="11" t="s">
        <v>8325</v>
      </c>
      <c r="S933" s="12" t="s">
        <v>8328</v>
      </c>
      <c r="T933" s="20">
        <f t="shared" si="58"/>
        <v>41680.359976851854</v>
      </c>
      <c r="U933" s="20">
        <f t="shared" si="59"/>
        <v>41714.916666666664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s">
        <v>8221</v>
      </c>
      <c r="N934" t="b">
        <v>0</v>
      </c>
      <c r="O934" t="s">
        <v>8278</v>
      </c>
      <c r="P934" s="6">
        <f t="shared" si="56"/>
        <v>14.536842105263158</v>
      </c>
      <c r="Q934" s="8">
        <f t="shared" si="57"/>
        <v>46.033333333333331</v>
      </c>
      <c r="R934" s="11" t="s">
        <v>8325</v>
      </c>
      <c r="S934" s="12" t="s">
        <v>8328</v>
      </c>
      <c r="T934" s="20">
        <f t="shared" si="58"/>
        <v>41310.969270833331</v>
      </c>
      <c r="U934" s="20">
        <f t="shared" si="59"/>
        <v>41355.927604166667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s">
        <v>8221</v>
      </c>
      <c r="N935" t="b">
        <v>0</v>
      </c>
      <c r="O935" t="s">
        <v>8278</v>
      </c>
      <c r="P935" s="6">
        <f t="shared" si="56"/>
        <v>6</v>
      </c>
      <c r="Q935" s="8">
        <f t="shared" si="57"/>
        <v>60</v>
      </c>
      <c r="R935" s="11" t="s">
        <v>8325</v>
      </c>
      <c r="S935" s="12" t="s">
        <v>8328</v>
      </c>
      <c r="T935" s="20">
        <f t="shared" si="58"/>
        <v>41711.169085648151</v>
      </c>
      <c r="U935" s="20">
        <f t="shared" si="59"/>
        <v>41771.169085648151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s">
        <v>8221</v>
      </c>
      <c r="N936" t="b">
        <v>0</v>
      </c>
      <c r="O936" t="s">
        <v>8278</v>
      </c>
      <c r="P936" s="6">
        <f t="shared" si="56"/>
        <v>30.4</v>
      </c>
      <c r="Q936" s="8">
        <f t="shared" si="57"/>
        <v>50.666666666666664</v>
      </c>
      <c r="R936" s="11" t="s">
        <v>8325</v>
      </c>
      <c r="S936" s="12" t="s">
        <v>8328</v>
      </c>
      <c r="T936" s="20">
        <f t="shared" si="58"/>
        <v>41733.737083333333</v>
      </c>
      <c r="U936" s="20">
        <f t="shared" si="59"/>
        <v>41763.25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s">
        <v>8221</v>
      </c>
      <c r="N937" t="b">
        <v>0</v>
      </c>
      <c r="O937" t="s">
        <v>8278</v>
      </c>
      <c r="P937" s="6">
        <f t="shared" si="56"/>
        <v>1.4285714285714286</v>
      </c>
      <c r="Q937" s="8">
        <f t="shared" si="57"/>
        <v>25</v>
      </c>
      <c r="R937" s="11" t="s">
        <v>8325</v>
      </c>
      <c r="S937" s="12" t="s">
        <v>8328</v>
      </c>
      <c r="T937" s="20">
        <f t="shared" si="58"/>
        <v>42368.333668981482</v>
      </c>
      <c r="U937" s="20">
        <f t="shared" si="59"/>
        <v>42398.333668981482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s">
        <v>8221</v>
      </c>
      <c r="N938" t="b">
        <v>0</v>
      </c>
      <c r="O938" t="s">
        <v>8278</v>
      </c>
      <c r="P938" s="6">
        <f t="shared" si="56"/>
        <v>0</v>
      </c>
      <c r="Q938" s="8">
        <f t="shared" si="57"/>
        <v>0</v>
      </c>
      <c r="R938" s="11" t="s">
        <v>8325</v>
      </c>
      <c r="S938" s="12" t="s">
        <v>8328</v>
      </c>
      <c r="T938" s="20">
        <f t="shared" si="58"/>
        <v>40883.024178240739</v>
      </c>
      <c r="U938" s="20">
        <f t="shared" si="59"/>
        <v>40926.833333333336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s">
        <v>8221</v>
      </c>
      <c r="N939" t="b">
        <v>0</v>
      </c>
      <c r="O939" t="s">
        <v>8278</v>
      </c>
      <c r="P939" s="6">
        <f t="shared" si="56"/>
        <v>1.1428571428571428</v>
      </c>
      <c r="Q939" s="8">
        <f t="shared" si="57"/>
        <v>20</v>
      </c>
      <c r="R939" s="11" t="s">
        <v>8325</v>
      </c>
      <c r="S939" s="12" t="s">
        <v>8328</v>
      </c>
      <c r="T939" s="20">
        <f t="shared" si="58"/>
        <v>41551.798113425924</v>
      </c>
      <c r="U939" s="20">
        <f t="shared" si="59"/>
        <v>41581.839780092596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s">
        <v>8221</v>
      </c>
      <c r="N940" t="b">
        <v>0</v>
      </c>
      <c r="O940" t="s">
        <v>8278</v>
      </c>
      <c r="P940" s="6">
        <f t="shared" si="56"/>
        <v>0.35714285714285715</v>
      </c>
      <c r="Q940" s="8">
        <f t="shared" si="57"/>
        <v>25</v>
      </c>
      <c r="R940" s="11" t="s">
        <v>8325</v>
      </c>
      <c r="S940" s="12" t="s">
        <v>8328</v>
      </c>
      <c r="T940" s="20">
        <f t="shared" si="58"/>
        <v>41124.479722222226</v>
      </c>
      <c r="U940" s="20">
        <f t="shared" si="59"/>
        <v>41154.479722222226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s">
        <v>8221</v>
      </c>
      <c r="N941" t="b">
        <v>0</v>
      </c>
      <c r="O941" t="s">
        <v>8278</v>
      </c>
      <c r="P941" s="6">
        <f t="shared" si="56"/>
        <v>1.4545454545454546</v>
      </c>
      <c r="Q941" s="8">
        <f t="shared" si="57"/>
        <v>20</v>
      </c>
      <c r="R941" s="11" t="s">
        <v>8325</v>
      </c>
      <c r="S941" s="12" t="s">
        <v>8328</v>
      </c>
      <c r="T941" s="20">
        <f t="shared" si="58"/>
        <v>41416.763171296298</v>
      </c>
      <c r="U941" s="20">
        <f t="shared" si="59"/>
        <v>41455.831944444442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s">
        <v>8221</v>
      </c>
      <c r="N942" t="b">
        <v>0</v>
      </c>
      <c r="O942" t="s">
        <v>8273</v>
      </c>
      <c r="P942" s="6">
        <f t="shared" si="56"/>
        <v>17.155555555555555</v>
      </c>
      <c r="Q942" s="8">
        <f t="shared" si="57"/>
        <v>110.28571428571429</v>
      </c>
      <c r="R942" s="11" t="s">
        <v>8319</v>
      </c>
      <c r="S942" s="12" t="s">
        <v>8321</v>
      </c>
      <c r="T942" s="20">
        <f t="shared" si="58"/>
        <v>42182.008402777778</v>
      </c>
      <c r="U942" s="20">
        <f t="shared" si="59"/>
        <v>42227.008402777778</v>
      </c>
    </row>
    <row r="943" spans="1:21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s">
        <v>8221</v>
      </c>
      <c r="N943" t="b">
        <v>0</v>
      </c>
      <c r="O943" t="s">
        <v>8273</v>
      </c>
      <c r="P943" s="6">
        <f t="shared" si="56"/>
        <v>2.3220000000000001</v>
      </c>
      <c r="Q943" s="8">
        <f t="shared" si="57"/>
        <v>37.451612903225808</v>
      </c>
      <c r="R943" s="11" t="s">
        <v>8319</v>
      </c>
      <c r="S943" s="12" t="s">
        <v>8321</v>
      </c>
      <c r="T943" s="20">
        <f t="shared" si="58"/>
        <v>42746.096585648149</v>
      </c>
      <c r="U943" s="20">
        <f t="shared" si="59"/>
        <v>42776.096585648149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s">
        <v>8221</v>
      </c>
      <c r="N944" t="b">
        <v>0</v>
      </c>
      <c r="O944" t="s">
        <v>8273</v>
      </c>
      <c r="P944" s="6">
        <f t="shared" si="56"/>
        <v>8.9066666666666663</v>
      </c>
      <c r="Q944" s="8">
        <f t="shared" si="57"/>
        <v>41.75</v>
      </c>
      <c r="R944" s="11" t="s">
        <v>8319</v>
      </c>
      <c r="S944" s="12" t="s">
        <v>8321</v>
      </c>
      <c r="T944" s="20">
        <f t="shared" si="58"/>
        <v>42382.843287037031</v>
      </c>
      <c r="U944" s="20">
        <f t="shared" si="59"/>
        <v>42418.843287037031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s">
        <v>8221</v>
      </c>
      <c r="N945" t="b">
        <v>0</v>
      </c>
      <c r="O945" t="s">
        <v>8273</v>
      </c>
      <c r="P945" s="6">
        <f t="shared" si="56"/>
        <v>9.6333333333333346</v>
      </c>
      <c r="Q945" s="8">
        <f t="shared" si="57"/>
        <v>24.083333333333332</v>
      </c>
      <c r="R945" s="11" t="s">
        <v>8319</v>
      </c>
      <c r="S945" s="12" t="s">
        <v>8321</v>
      </c>
      <c r="T945" s="20">
        <f t="shared" si="58"/>
        <v>42673.66788194445</v>
      </c>
      <c r="U945" s="20">
        <f t="shared" si="59"/>
        <v>42703.709548611107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s">
        <v>8221</v>
      </c>
      <c r="N946" t="b">
        <v>0</v>
      </c>
      <c r="O946" t="s">
        <v>8273</v>
      </c>
      <c r="P946" s="6">
        <f t="shared" si="56"/>
        <v>13.325999999999999</v>
      </c>
      <c r="Q946" s="8">
        <f t="shared" si="57"/>
        <v>69.40625</v>
      </c>
      <c r="R946" s="11" t="s">
        <v>8319</v>
      </c>
      <c r="S946" s="12" t="s">
        <v>8321</v>
      </c>
      <c r="T946" s="20">
        <f t="shared" si="58"/>
        <v>42444.583912037036</v>
      </c>
      <c r="U946" s="20">
        <f t="shared" si="59"/>
        <v>42478.583333333328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s">
        <v>8221</v>
      </c>
      <c r="N947" t="b">
        <v>0</v>
      </c>
      <c r="O947" t="s">
        <v>8273</v>
      </c>
      <c r="P947" s="6">
        <f t="shared" si="56"/>
        <v>2.484</v>
      </c>
      <c r="Q947" s="8">
        <f t="shared" si="57"/>
        <v>155.25</v>
      </c>
      <c r="R947" s="11" t="s">
        <v>8319</v>
      </c>
      <c r="S947" s="12" t="s">
        <v>8321</v>
      </c>
      <c r="T947" s="20">
        <f t="shared" si="58"/>
        <v>42732.872986111113</v>
      </c>
      <c r="U947" s="20">
        <f t="shared" si="59"/>
        <v>42784.999305555553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s">
        <v>8221</v>
      </c>
      <c r="N948" t="b">
        <v>0</v>
      </c>
      <c r="O948" t="s">
        <v>8273</v>
      </c>
      <c r="P948" s="6">
        <f t="shared" si="56"/>
        <v>1.9066666666666665</v>
      </c>
      <c r="Q948" s="8">
        <f t="shared" si="57"/>
        <v>57.2</v>
      </c>
      <c r="R948" s="11" t="s">
        <v>8319</v>
      </c>
      <c r="S948" s="12" t="s">
        <v>8321</v>
      </c>
      <c r="T948" s="20">
        <f t="shared" si="58"/>
        <v>42592.750555555554</v>
      </c>
      <c r="U948" s="20">
        <f t="shared" si="59"/>
        <v>42622.750555555554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s">
        <v>8221</v>
      </c>
      <c r="N949" t="b">
        <v>0</v>
      </c>
      <c r="O949" t="s">
        <v>8273</v>
      </c>
      <c r="P949" s="6">
        <f t="shared" si="56"/>
        <v>0</v>
      </c>
      <c r="Q949" s="8">
        <f t="shared" si="57"/>
        <v>0</v>
      </c>
      <c r="R949" s="11" t="s">
        <v>8319</v>
      </c>
      <c r="S949" s="12" t="s">
        <v>8321</v>
      </c>
      <c r="T949" s="20">
        <f t="shared" si="58"/>
        <v>42491.781319444446</v>
      </c>
      <c r="U949" s="20">
        <f t="shared" si="59"/>
        <v>42551.781319444446</v>
      </c>
    </row>
    <row r="950" spans="1:21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s">
        <v>8221</v>
      </c>
      <c r="N950" t="b">
        <v>0</v>
      </c>
      <c r="O950" t="s">
        <v>8273</v>
      </c>
      <c r="P950" s="6">
        <f t="shared" si="56"/>
        <v>12</v>
      </c>
      <c r="Q950" s="8">
        <f t="shared" si="57"/>
        <v>60</v>
      </c>
      <c r="R950" s="11" t="s">
        <v>8319</v>
      </c>
      <c r="S950" s="12" t="s">
        <v>8321</v>
      </c>
      <c r="T950" s="20">
        <f t="shared" si="58"/>
        <v>42411.828287037039</v>
      </c>
      <c r="U950" s="20">
        <f t="shared" si="59"/>
        <v>42441.828287037039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s">
        <v>8221</v>
      </c>
      <c r="N951" t="b">
        <v>0</v>
      </c>
      <c r="O951" t="s">
        <v>8273</v>
      </c>
      <c r="P951" s="6">
        <f t="shared" si="56"/>
        <v>1.365</v>
      </c>
      <c r="Q951" s="8">
        <f t="shared" si="57"/>
        <v>39</v>
      </c>
      <c r="R951" s="11" t="s">
        <v>8319</v>
      </c>
      <c r="S951" s="12" t="s">
        <v>8321</v>
      </c>
      <c r="T951" s="20">
        <f t="shared" si="58"/>
        <v>42361.043703703705</v>
      </c>
      <c r="U951" s="20">
        <f t="shared" si="59"/>
        <v>42421.043703703705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s">
        <v>8221</v>
      </c>
      <c r="N952" t="b">
        <v>0</v>
      </c>
      <c r="O952" t="s">
        <v>8273</v>
      </c>
      <c r="P952" s="6">
        <f t="shared" si="56"/>
        <v>28.04</v>
      </c>
      <c r="Q952" s="8">
        <f t="shared" si="57"/>
        <v>58.416666666666664</v>
      </c>
      <c r="R952" s="11" t="s">
        <v>8319</v>
      </c>
      <c r="S952" s="12" t="s">
        <v>8321</v>
      </c>
      <c r="T952" s="20">
        <f t="shared" si="58"/>
        <v>42356.750706018516</v>
      </c>
      <c r="U952" s="20">
        <f t="shared" si="59"/>
        <v>42386.750706018516</v>
      </c>
    </row>
    <row r="953" spans="1:2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s">
        <v>8221</v>
      </c>
      <c r="N953" t="b">
        <v>0</v>
      </c>
      <c r="O953" t="s">
        <v>8273</v>
      </c>
      <c r="P953" s="6">
        <f t="shared" si="56"/>
        <v>38.39</v>
      </c>
      <c r="Q953" s="8">
        <f t="shared" si="57"/>
        <v>158.63636363636363</v>
      </c>
      <c r="R953" s="11" t="s">
        <v>8319</v>
      </c>
      <c r="S953" s="12" t="s">
        <v>8321</v>
      </c>
      <c r="T953" s="20">
        <f t="shared" si="58"/>
        <v>42480.653611111105</v>
      </c>
      <c r="U953" s="20">
        <f t="shared" si="59"/>
        <v>42525.653611111105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s">
        <v>8221</v>
      </c>
      <c r="N954" t="b">
        <v>0</v>
      </c>
      <c r="O954" t="s">
        <v>8273</v>
      </c>
      <c r="P954" s="6">
        <f t="shared" si="56"/>
        <v>39.942857142857143</v>
      </c>
      <c r="Q954" s="8">
        <f t="shared" si="57"/>
        <v>99.857142857142861</v>
      </c>
      <c r="R954" s="11" t="s">
        <v>8319</v>
      </c>
      <c r="S954" s="12" t="s">
        <v>8321</v>
      </c>
      <c r="T954" s="20">
        <f t="shared" si="58"/>
        <v>42662.613564814819</v>
      </c>
      <c r="U954" s="20">
        <f t="shared" si="59"/>
        <v>42692.655231481483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s">
        <v>8221</v>
      </c>
      <c r="N955" t="b">
        <v>0</v>
      </c>
      <c r="O955" t="s">
        <v>8273</v>
      </c>
      <c r="P955" s="6">
        <f t="shared" si="56"/>
        <v>0.84</v>
      </c>
      <c r="Q955" s="8">
        <f t="shared" si="57"/>
        <v>25.2</v>
      </c>
      <c r="R955" s="11" t="s">
        <v>8319</v>
      </c>
      <c r="S955" s="12" t="s">
        <v>8321</v>
      </c>
      <c r="T955" s="20">
        <f t="shared" si="58"/>
        <v>41999.164340277777</v>
      </c>
      <c r="U955" s="20">
        <f t="shared" si="59"/>
        <v>42029.164340277777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s">
        <v>8221</v>
      </c>
      <c r="N956" t="b">
        <v>0</v>
      </c>
      <c r="O956" t="s">
        <v>8273</v>
      </c>
      <c r="P956" s="6">
        <f t="shared" si="56"/>
        <v>43.406666666666666</v>
      </c>
      <c r="Q956" s="8">
        <f t="shared" si="57"/>
        <v>89.191780821917803</v>
      </c>
      <c r="R956" s="11" t="s">
        <v>8319</v>
      </c>
      <c r="S956" s="12" t="s">
        <v>8321</v>
      </c>
      <c r="T956" s="20">
        <f t="shared" si="58"/>
        <v>42194.833784722221</v>
      </c>
      <c r="U956" s="20">
        <f t="shared" si="59"/>
        <v>42236.833784722221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s">
        <v>8221</v>
      </c>
      <c r="N957" t="b">
        <v>0</v>
      </c>
      <c r="O957" t="s">
        <v>8273</v>
      </c>
      <c r="P957" s="6">
        <f t="shared" si="56"/>
        <v>5.6613333333333333</v>
      </c>
      <c r="Q957" s="8">
        <f t="shared" si="57"/>
        <v>182.6236559139785</v>
      </c>
      <c r="R957" s="11" t="s">
        <v>8319</v>
      </c>
      <c r="S957" s="12" t="s">
        <v>8321</v>
      </c>
      <c r="T957" s="20">
        <f t="shared" si="58"/>
        <v>42586.295138888891</v>
      </c>
      <c r="U957" s="20">
        <f t="shared" si="59"/>
        <v>42626.295138888891</v>
      </c>
    </row>
    <row r="958" spans="1:21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s">
        <v>8221</v>
      </c>
      <c r="N958" t="b">
        <v>0</v>
      </c>
      <c r="O958" t="s">
        <v>8273</v>
      </c>
      <c r="P958" s="6">
        <f t="shared" si="56"/>
        <v>1.722</v>
      </c>
      <c r="Q958" s="8">
        <f t="shared" si="57"/>
        <v>50.647058823529413</v>
      </c>
      <c r="R958" s="11" t="s">
        <v>8319</v>
      </c>
      <c r="S958" s="12" t="s">
        <v>8321</v>
      </c>
      <c r="T958" s="20">
        <f t="shared" si="58"/>
        <v>42060.913877314815</v>
      </c>
      <c r="U958" s="20">
        <f t="shared" si="59"/>
        <v>42120.872210648144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s">
        <v>8221</v>
      </c>
      <c r="N959" t="b">
        <v>0</v>
      </c>
      <c r="O959" t="s">
        <v>8273</v>
      </c>
      <c r="P959" s="6">
        <f t="shared" si="56"/>
        <v>1.9416666666666664</v>
      </c>
      <c r="Q959" s="8">
        <f t="shared" si="57"/>
        <v>33.285714285714285</v>
      </c>
      <c r="R959" s="11" t="s">
        <v>8319</v>
      </c>
      <c r="S959" s="12" t="s">
        <v>8321</v>
      </c>
      <c r="T959" s="20">
        <f t="shared" si="58"/>
        <v>42660.552465277782</v>
      </c>
      <c r="U959" s="20">
        <f t="shared" si="59"/>
        <v>42691.594131944439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s">
        <v>8221</v>
      </c>
      <c r="N960" t="b">
        <v>0</v>
      </c>
      <c r="O960" t="s">
        <v>8273</v>
      </c>
      <c r="P960" s="6">
        <f t="shared" si="56"/>
        <v>11.328275684711327</v>
      </c>
      <c r="Q960" s="8">
        <f t="shared" si="57"/>
        <v>51.823529411764703</v>
      </c>
      <c r="R960" s="11" t="s">
        <v>8319</v>
      </c>
      <c r="S960" s="12" t="s">
        <v>8321</v>
      </c>
      <c r="T960" s="20">
        <f t="shared" si="58"/>
        <v>42082.802812499998</v>
      </c>
      <c r="U960" s="20">
        <f t="shared" si="59"/>
        <v>42104.207638888889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s">
        <v>8221</v>
      </c>
      <c r="N961" t="b">
        <v>0</v>
      </c>
      <c r="O961" t="s">
        <v>8273</v>
      </c>
      <c r="P961" s="6">
        <f t="shared" si="56"/>
        <v>38.86</v>
      </c>
      <c r="Q961" s="8">
        <f t="shared" si="57"/>
        <v>113.62573099415205</v>
      </c>
      <c r="R961" s="11" t="s">
        <v>8319</v>
      </c>
      <c r="S961" s="12" t="s">
        <v>8321</v>
      </c>
      <c r="T961" s="20">
        <f t="shared" si="58"/>
        <v>41993.174363425926</v>
      </c>
      <c r="U961" s="20">
        <f t="shared" si="59"/>
        <v>42023.174363425926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s">
        <v>8221</v>
      </c>
      <c r="N962" t="b">
        <v>0</v>
      </c>
      <c r="O962" t="s">
        <v>8273</v>
      </c>
      <c r="P962" s="6">
        <f t="shared" si="56"/>
        <v>46.100628930817614</v>
      </c>
      <c r="Q962" s="8">
        <f t="shared" si="57"/>
        <v>136.46276595744681</v>
      </c>
      <c r="R962" s="11" t="s">
        <v>8319</v>
      </c>
      <c r="S962" s="12" t="s">
        <v>8321</v>
      </c>
      <c r="T962" s="20">
        <f t="shared" si="58"/>
        <v>42766.626793981486</v>
      </c>
      <c r="U962" s="20">
        <f t="shared" si="59"/>
        <v>42808.585127314815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s">
        <v>8221</v>
      </c>
      <c r="N963" t="b">
        <v>0</v>
      </c>
      <c r="O963" t="s">
        <v>8273</v>
      </c>
      <c r="P963" s="6">
        <f t="shared" ref="P963:P1026" si="60">E963/D963*100</f>
        <v>42.188421052631583</v>
      </c>
      <c r="Q963" s="8">
        <f t="shared" ref="Q963:Q1026" si="61">IFERROR(E963/L963,0)</f>
        <v>364.35454545454547</v>
      </c>
      <c r="R963" s="11" t="s">
        <v>8319</v>
      </c>
      <c r="S963" s="12" t="s">
        <v>8321</v>
      </c>
      <c r="T963" s="20">
        <f t="shared" ref="T963:T1026" si="62">(((J963/60)/60)/24)+DATE(1970,1,1)</f>
        <v>42740.693692129629</v>
      </c>
      <c r="U963" s="20">
        <f t="shared" ref="U963:U1026" si="63">(((I963/60)/60)/24)+DATE(1970,1,1)</f>
        <v>42786.791666666672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s">
        <v>8221</v>
      </c>
      <c r="N964" t="b">
        <v>0</v>
      </c>
      <c r="O964" t="s">
        <v>8273</v>
      </c>
      <c r="P964" s="6">
        <f t="shared" si="60"/>
        <v>28.48</v>
      </c>
      <c r="Q964" s="8">
        <f t="shared" si="61"/>
        <v>19.243243243243242</v>
      </c>
      <c r="R964" s="11" t="s">
        <v>8319</v>
      </c>
      <c r="S964" s="12" t="s">
        <v>8321</v>
      </c>
      <c r="T964" s="20">
        <f t="shared" si="62"/>
        <v>42373.712418981479</v>
      </c>
      <c r="U964" s="20">
        <f t="shared" si="63"/>
        <v>42411.712418981479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s">
        <v>8221</v>
      </c>
      <c r="N965" t="b">
        <v>0</v>
      </c>
      <c r="O965" t="s">
        <v>8273</v>
      </c>
      <c r="P965" s="6">
        <f t="shared" si="60"/>
        <v>1.077142857142857</v>
      </c>
      <c r="Q965" s="8">
        <f t="shared" si="61"/>
        <v>41.888888888888886</v>
      </c>
      <c r="R965" s="11" t="s">
        <v>8319</v>
      </c>
      <c r="S965" s="12" t="s">
        <v>8321</v>
      </c>
      <c r="T965" s="20">
        <f t="shared" si="62"/>
        <v>42625.635636574079</v>
      </c>
      <c r="U965" s="20">
        <f t="shared" si="63"/>
        <v>42660.635636574079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s">
        <v>8221</v>
      </c>
      <c r="N966" t="b">
        <v>0</v>
      </c>
      <c r="O966" t="s">
        <v>8273</v>
      </c>
      <c r="P966" s="6">
        <f t="shared" si="60"/>
        <v>0.79909090909090907</v>
      </c>
      <c r="Q966" s="8">
        <f t="shared" si="61"/>
        <v>30.310344827586206</v>
      </c>
      <c r="R966" s="11" t="s">
        <v>8319</v>
      </c>
      <c r="S966" s="12" t="s">
        <v>8321</v>
      </c>
      <c r="T966" s="20">
        <f t="shared" si="62"/>
        <v>42208.628692129627</v>
      </c>
      <c r="U966" s="20">
        <f t="shared" si="63"/>
        <v>42248.628692129627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s">
        <v>8221</v>
      </c>
      <c r="N967" t="b">
        <v>0</v>
      </c>
      <c r="O967" t="s">
        <v>8273</v>
      </c>
      <c r="P967" s="6">
        <f t="shared" si="60"/>
        <v>1.1919999999999999</v>
      </c>
      <c r="Q967" s="8">
        <f t="shared" si="61"/>
        <v>49.666666666666664</v>
      </c>
      <c r="R967" s="11" t="s">
        <v>8319</v>
      </c>
      <c r="S967" s="12" t="s">
        <v>8321</v>
      </c>
      <c r="T967" s="20">
        <f t="shared" si="62"/>
        <v>42637.016736111109</v>
      </c>
      <c r="U967" s="20">
        <f t="shared" si="63"/>
        <v>42669.165972222225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s">
        <v>8221</v>
      </c>
      <c r="N968" t="b">
        <v>0</v>
      </c>
      <c r="O968" t="s">
        <v>8273</v>
      </c>
      <c r="P968" s="6">
        <f t="shared" si="60"/>
        <v>14.799999999999999</v>
      </c>
      <c r="Q968" s="8">
        <f t="shared" si="61"/>
        <v>59.2</v>
      </c>
      <c r="R968" s="11" t="s">
        <v>8319</v>
      </c>
      <c r="S968" s="12" t="s">
        <v>8321</v>
      </c>
      <c r="T968" s="20">
        <f t="shared" si="62"/>
        <v>42619.635787037041</v>
      </c>
      <c r="U968" s="20">
        <f t="shared" si="63"/>
        <v>42649.635787037041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s">
        <v>8221</v>
      </c>
      <c r="N969" t="b">
        <v>0</v>
      </c>
      <c r="O969" t="s">
        <v>8273</v>
      </c>
      <c r="P969" s="6">
        <f t="shared" si="60"/>
        <v>17.810000000000002</v>
      </c>
      <c r="Q969" s="8">
        <f t="shared" si="61"/>
        <v>43.97530864197531</v>
      </c>
      <c r="R969" s="11" t="s">
        <v>8319</v>
      </c>
      <c r="S969" s="12" t="s">
        <v>8321</v>
      </c>
      <c r="T969" s="20">
        <f t="shared" si="62"/>
        <v>42422.254328703704</v>
      </c>
      <c r="U969" s="20">
        <f t="shared" si="63"/>
        <v>42482.21266203704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s">
        <v>8221</v>
      </c>
      <c r="N970" t="b">
        <v>0</v>
      </c>
      <c r="O970" t="s">
        <v>8273</v>
      </c>
      <c r="P970" s="6">
        <f t="shared" si="60"/>
        <v>1.325</v>
      </c>
      <c r="Q970" s="8">
        <f t="shared" si="61"/>
        <v>26.5</v>
      </c>
      <c r="R970" s="11" t="s">
        <v>8319</v>
      </c>
      <c r="S970" s="12" t="s">
        <v>8321</v>
      </c>
      <c r="T970" s="20">
        <f t="shared" si="62"/>
        <v>41836.847615740742</v>
      </c>
      <c r="U970" s="20">
        <f t="shared" si="63"/>
        <v>41866.847615740742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s">
        <v>8221</v>
      </c>
      <c r="N971" t="b">
        <v>0</v>
      </c>
      <c r="O971" t="s">
        <v>8273</v>
      </c>
      <c r="P971" s="6">
        <f t="shared" si="60"/>
        <v>46.666666666666664</v>
      </c>
      <c r="Q971" s="8">
        <f t="shared" si="61"/>
        <v>1272.7272727272727</v>
      </c>
      <c r="R971" s="11" t="s">
        <v>8319</v>
      </c>
      <c r="S971" s="12" t="s">
        <v>8321</v>
      </c>
      <c r="T971" s="20">
        <f t="shared" si="62"/>
        <v>42742.30332175926</v>
      </c>
      <c r="U971" s="20">
        <f t="shared" si="63"/>
        <v>42775.30332175926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s">
        <v>8221</v>
      </c>
      <c r="N972" t="b">
        <v>0</v>
      </c>
      <c r="O972" t="s">
        <v>8273</v>
      </c>
      <c r="P972" s="6">
        <f t="shared" si="60"/>
        <v>45.92</v>
      </c>
      <c r="Q972" s="8">
        <f t="shared" si="61"/>
        <v>164</v>
      </c>
      <c r="R972" s="11" t="s">
        <v>8319</v>
      </c>
      <c r="S972" s="12" t="s">
        <v>8321</v>
      </c>
      <c r="T972" s="20">
        <f t="shared" si="62"/>
        <v>42721.220520833333</v>
      </c>
      <c r="U972" s="20">
        <f t="shared" si="63"/>
        <v>42758.207638888889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s">
        <v>8221</v>
      </c>
      <c r="N973" t="b">
        <v>0</v>
      </c>
      <c r="O973" t="s">
        <v>8273</v>
      </c>
      <c r="P973" s="6">
        <f t="shared" si="60"/>
        <v>0.22599999999999998</v>
      </c>
      <c r="Q973" s="8">
        <f t="shared" si="61"/>
        <v>45.2</v>
      </c>
      <c r="R973" s="11" t="s">
        <v>8319</v>
      </c>
      <c r="S973" s="12" t="s">
        <v>8321</v>
      </c>
      <c r="T973" s="20">
        <f t="shared" si="62"/>
        <v>42111.709027777775</v>
      </c>
      <c r="U973" s="20">
        <f t="shared" si="63"/>
        <v>42156.709027777775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s">
        <v>8221</v>
      </c>
      <c r="N974" t="b">
        <v>0</v>
      </c>
      <c r="O974" t="s">
        <v>8273</v>
      </c>
      <c r="P974" s="6">
        <f t="shared" si="60"/>
        <v>34.625</v>
      </c>
      <c r="Q974" s="8">
        <f t="shared" si="61"/>
        <v>153.88888888888889</v>
      </c>
      <c r="R974" s="11" t="s">
        <v>8319</v>
      </c>
      <c r="S974" s="12" t="s">
        <v>8321</v>
      </c>
      <c r="T974" s="20">
        <f t="shared" si="62"/>
        <v>41856.865717592591</v>
      </c>
      <c r="U974" s="20">
        <f t="shared" si="63"/>
        <v>41886.290972222225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s">
        <v>8221</v>
      </c>
      <c r="N975" t="b">
        <v>0</v>
      </c>
      <c r="O975" t="s">
        <v>8273</v>
      </c>
      <c r="P975" s="6">
        <f t="shared" si="60"/>
        <v>2.0549999999999997</v>
      </c>
      <c r="Q975" s="8">
        <f t="shared" si="61"/>
        <v>51.375</v>
      </c>
      <c r="R975" s="11" t="s">
        <v>8319</v>
      </c>
      <c r="S975" s="12" t="s">
        <v>8321</v>
      </c>
      <c r="T975" s="20">
        <f t="shared" si="62"/>
        <v>42257.014965277776</v>
      </c>
      <c r="U975" s="20">
        <f t="shared" si="63"/>
        <v>42317.056631944448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s">
        <v>8221</v>
      </c>
      <c r="N976" t="b">
        <v>0</v>
      </c>
      <c r="O976" t="s">
        <v>8273</v>
      </c>
      <c r="P976" s="6">
        <f t="shared" si="60"/>
        <v>0.55999999999999994</v>
      </c>
      <c r="Q976" s="8">
        <f t="shared" si="61"/>
        <v>93.333333333333329</v>
      </c>
      <c r="R976" s="11" t="s">
        <v>8319</v>
      </c>
      <c r="S976" s="12" t="s">
        <v>8321</v>
      </c>
      <c r="T976" s="20">
        <f t="shared" si="62"/>
        <v>42424.749490740738</v>
      </c>
      <c r="U976" s="20">
        <f t="shared" si="63"/>
        <v>42454.707824074074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s">
        <v>8221</v>
      </c>
      <c r="N977" t="b">
        <v>0</v>
      </c>
      <c r="O977" t="s">
        <v>8273</v>
      </c>
      <c r="P977" s="6">
        <f t="shared" si="60"/>
        <v>2.6069999999999998</v>
      </c>
      <c r="Q977" s="8">
        <f t="shared" si="61"/>
        <v>108.625</v>
      </c>
      <c r="R977" s="11" t="s">
        <v>8319</v>
      </c>
      <c r="S977" s="12" t="s">
        <v>8321</v>
      </c>
      <c r="T977" s="20">
        <f t="shared" si="62"/>
        <v>42489.696585648147</v>
      </c>
      <c r="U977" s="20">
        <f t="shared" si="63"/>
        <v>42549.696585648147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s">
        <v>8221</v>
      </c>
      <c r="N978" t="b">
        <v>0</v>
      </c>
      <c r="O978" t="s">
        <v>8273</v>
      </c>
      <c r="P978" s="6">
        <f t="shared" si="60"/>
        <v>1.9259999999999999</v>
      </c>
      <c r="Q978" s="8">
        <f t="shared" si="61"/>
        <v>160.5</v>
      </c>
      <c r="R978" s="11" t="s">
        <v>8319</v>
      </c>
      <c r="S978" s="12" t="s">
        <v>8321</v>
      </c>
      <c r="T978" s="20">
        <f t="shared" si="62"/>
        <v>42185.058993055558</v>
      </c>
      <c r="U978" s="20">
        <f t="shared" si="63"/>
        <v>42230.058993055558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s">
        <v>8221</v>
      </c>
      <c r="N979" t="b">
        <v>0</v>
      </c>
      <c r="O979" t="s">
        <v>8273</v>
      </c>
      <c r="P979" s="6">
        <f t="shared" si="60"/>
        <v>33.666666666666664</v>
      </c>
      <c r="Q979" s="8">
        <f t="shared" si="61"/>
        <v>75.75</v>
      </c>
      <c r="R979" s="11" t="s">
        <v>8319</v>
      </c>
      <c r="S979" s="12" t="s">
        <v>8321</v>
      </c>
      <c r="T979" s="20">
        <f t="shared" si="62"/>
        <v>42391.942094907412</v>
      </c>
      <c r="U979" s="20">
        <f t="shared" si="63"/>
        <v>42421.942094907412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s">
        <v>8221</v>
      </c>
      <c r="N980" t="b">
        <v>0</v>
      </c>
      <c r="O980" t="s">
        <v>8273</v>
      </c>
      <c r="P980" s="6">
        <f t="shared" si="60"/>
        <v>56.263267182990241</v>
      </c>
      <c r="Q980" s="8">
        <f t="shared" si="61"/>
        <v>790.83739837398377</v>
      </c>
      <c r="R980" s="11" t="s">
        <v>8319</v>
      </c>
      <c r="S980" s="12" t="s">
        <v>8321</v>
      </c>
      <c r="T980" s="20">
        <f t="shared" si="62"/>
        <v>42395.309039351851</v>
      </c>
      <c r="U980" s="20">
        <f t="shared" si="63"/>
        <v>42425.309039351851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s">
        <v>8221</v>
      </c>
      <c r="N981" t="b">
        <v>0</v>
      </c>
      <c r="O981" t="s">
        <v>8273</v>
      </c>
      <c r="P981" s="6">
        <f t="shared" si="60"/>
        <v>82.817599999999999</v>
      </c>
      <c r="Q981" s="8">
        <f t="shared" si="61"/>
        <v>301.93916666666667</v>
      </c>
      <c r="R981" s="11" t="s">
        <v>8319</v>
      </c>
      <c r="S981" s="12" t="s">
        <v>8321</v>
      </c>
      <c r="T981" s="20">
        <f t="shared" si="62"/>
        <v>42506.416990740734</v>
      </c>
      <c r="U981" s="20">
        <f t="shared" si="63"/>
        <v>42541.790972222225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s">
        <v>8221</v>
      </c>
      <c r="N982" t="b">
        <v>0</v>
      </c>
      <c r="O982" t="s">
        <v>8273</v>
      </c>
      <c r="P982" s="6">
        <f t="shared" si="60"/>
        <v>14.860000000000001</v>
      </c>
      <c r="Q982" s="8">
        <f t="shared" si="61"/>
        <v>47.935483870967744</v>
      </c>
      <c r="R982" s="11" t="s">
        <v>8319</v>
      </c>
      <c r="S982" s="12" t="s">
        <v>8321</v>
      </c>
      <c r="T982" s="20">
        <f t="shared" si="62"/>
        <v>41928.904189814813</v>
      </c>
      <c r="U982" s="20">
        <f t="shared" si="63"/>
        <v>41973.945856481485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s">
        <v>8221</v>
      </c>
      <c r="N983" t="b">
        <v>0</v>
      </c>
      <c r="O983" t="s">
        <v>8273</v>
      </c>
      <c r="P983" s="6">
        <f t="shared" si="60"/>
        <v>1.2375123751237513E-2</v>
      </c>
      <c r="Q983" s="8">
        <f t="shared" si="61"/>
        <v>2.75</v>
      </c>
      <c r="R983" s="11" t="s">
        <v>8319</v>
      </c>
      <c r="S983" s="12" t="s">
        <v>8321</v>
      </c>
      <c r="T983" s="20">
        <f t="shared" si="62"/>
        <v>41830.947013888886</v>
      </c>
      <c r="U983" s="20">
        <f t="shared" si="63"/>
        <v>41860.947013888886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s">
        <v>8221</v>
      </c>
      <c r="N984" t="b">
        <v>0</v>
      </c>
      <c r="O984" t="s">
        <v>8273</v>
      </c>
      <c r="P984" s="6">
        <f t="shared" si="60"/>
        <v>1.7142857142857144E-2</v>
      </c>
      <c r="Q984" s="8">
        <f t="shared" si="61"/>
        <v>1</v>
      </c>
      <c r="R984" s="11" t="s">
        <v>8319</v>
      </c>
      <c r="S984" s="12" t="s">
        <v>8321</v>
      </c>
      <c r="T984" s="20">
        <f t="shared" si="62"/>
        <v>42615.753310185188</v>
      </c>
      <c r="U984" s="20">
        <f t="shared" si="63"/>
        <v>42645.753310185188</v>
      </c>
    </row>
    <row r="985" spans="1:21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s">
        <v>8221</v>
      </c>
      <c r="N985" t="b">
        <v>0</v>
      </c>
      <c r="O985" t="s">
        <v>8273</v>
      </c>
      <c r="P985" s="6">
        <f t="shared" si="60"/>
        <v>29.506136117214709</v>
      </c>
      <c r="Q985" s="8">
        <f t="shared" si="61"/>
        <v>171.79329608938548</v>
      </c>
      <c r="R985" s="11" t="s">
        <v>8319</v>
      </c>
      <c r="S985" s="12" t="s">
        <v>8321</v>
      </c>
      <c r="T985" s="20">
        <f t="shared" si="62"/>
        <v>42574.667650462965</v>
      </c>
      <c r="U985" s="20">
        <f t="shared" si="63"/>
        <v>42605.870833333334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s">
        <v>8221</v>
      </c>
      <c r="N986" t="b">
        <v>0</v>
      </c>
      <c r="O986" t="s">
        <v>8273</v>
      </c>
      <c r="P986" s="6">
        <f t="shared" si="60"/>
        <v>1.06</v>
      </c>
      <c r="Q986" s="8">
        <f t="shared" si="61"/>
        <v>35.333333333333336</v>
      </c>
      <c r="R986" s="11" t="s">
        <v>8319</v>
      </c>
      <c r="S986" s="12" t="s">
        <v>8321</v>
      </c>
      <c r="T986" s="20">
        <f t="shared" si="62"/>
        <v>42061.11583333333</v>
      </c>
      <c r="U986" s="20">
        <f t="shared" si="63"/>
        <v>42091.074166666673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s">
        <v>8221</v>
      </c>
      <c r="N987" t="b">
        <v>0</v>
      </c>
      <c r="O987" t="s">
        <v>8273</v>
      </c>
      <c r="P987" s="6">
        <f t="shared" si="60"/>
        <v>6.293333333333333</v>
      </c>
      <c r="Q987" s="8">
        <f t="shared" si="61"/>
        <v>82.086956521739125</v>
      </c>
      <c r="R987" s="11" t="s">
        <v>8319</v>
      </c>
      <c r="S987" s="12" t="s">
        <v>8321</v>
      </c>
      <c r="T987" s="20">
        <f t="shared" si="62"/>
        <v>42339.967708333337</v>
      </c>
      <c r="U987" s="20">
        <f t="shared" si="63"/>
        <v>42369.958333333328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s">
        <v>8221</v>
      </c>
      <c r="N988" t="b">
        <v>0</v>
      </c>
      <c r="O988" t="s">
        <v>8273</v>
      </c>
      <c r="P988" s="6">
        <f t="shared" si="60"/>
        <v>12.75</v>
      </c>
      <c r="Q988" s="8">
        <f t="shared" si="61"/>
        <v>110.8695652173913</v>
      </c>
      <c r="R988" s="11" t="s">
        <v>8319</v>
      </c>
      <c r="S988" s="12" t="s">
        <v>8321</v>
      </c>
      <c r="T988" s="20">
        <f t="shared" si="62"/>
        <v>42324.767361111109</v>
      </c>
      <c r="U988" s="20">
        <f t="shared" si="63"/>
        <v>42379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s">
        <v>8221</v>
      </c>
      <c r="N989" t="b">
        <v>0</v>
      </c>
      <c r="O989" t="s">
        <v>8273</v>
      </c>
      <c r="P989" s="6">
        <f t="shared" si="60"/>
        <v>13.22</v>
      </c>
      <c r="Q989" s="8">
        <f t="shared" si="61"/>
        <v>161.21951219512195</v>
      </c>
      <c r="R989" s="11" t="s">
        <v>8319</v>
      </c>
      <c r="S989" s="12" t="s">
        <v>8321</v>
      </c>
      <c r="T989" s="20">
        <f t="shared" si="62"/>
        <v>41773.294560185182</v>
      </c>
      <c r="U989" s="20">
        <f t="shared" si="63"/>
        <v>41813.294560185182</v>
      </c>
    </row>
    <row r="990" spans="1:21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s">
        <v>8221</v>
      </c>
      <c r="N990" t="b">
        <v>0</v>
      </c>
      <c r="O990" t="s">
        <v>8273</v>
      </c>
      <c r="P990" s="6">
        <f t="shared" si="60"/>
        <v>0</v>
      </c>
      <c r="Q990" s="8">
        <f t="shared" si="61"/>
        <v>0</v>
      </c>
      <c r="R990" s="11" t="s">
        <v>8319</v>
      </c>
      <c r="S990" s="12" t="s">
        <v>8321</v>
      </c>
      <c r="T990" s="20">
        <f t="shared" si="62"/>
        <v>42614.356770833328</v>
      </c>
      <c r="U990" s="20">
        <f t="shared" si="63"/>
        <v>42644.356770833328</v>
      </c>
    </row>
    <row r="991" spans="1:2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s">
        <v>8221</v>
      </c>
      <c r="N991" t="b">
        <v>0</v>
      </c>
      <c r="O991" t="s">
        <v>8273</v>
      </c>
      <c r="P991" s="6">
        <f t="shared" si="60"/>
        <v>16.77</v>
      </c>
      <c r="Q991" s="8">
        <f t="shared" si="61"/>
        <v>52.40625</v>
      </c>
      <c r="R991" s="11" t="s">
        <v>8319</v>
      </c>
      <c r="S991" s="12" t="s">
        <v>8321</v>
      </c>
      <c r="T991" s="20">
        <f t="shared" si="62"/>
        <v>42611.933969907404</v>
      </c>
      <c r="U991" s="20">
        <f t="shared" si="63"/>
        <v>42641.933969907404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s">
        <v>8221</v>
      </c>
      <c r="N992" t="b">
        <v>0</v>
      </c>
      <c r="O992" t="s">
        <v>8273</v>
      </c>
      <c r="P992" s="6">
        <f t="shared" si="60"/>
        <v>0.104</v>
      </c>
      <c r="Q992" s="8">
        <f t="shared" si="61"/>
        <v>13</v>
      </c>
      <c r="R992" s="11" t="s">
        <v>8319</v>
      </c>
      <c r="S992" s="12" t="s">
        <v>8321</v>
      </c>
      <c r="T992" s="20">
        <f t="shared" si="62"/>
        <v>41855.784305555557</v>
      </c>
      <c r="U992" s="20">
        <f t="shared" si="63"/>
        <v>41885.784305555557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s">
        <v>8221</v>
      </c>
      <c r="N993" t="b">
        <v>0</v>
      </c>
      <c r="O993" t="s">
        <v>8273</v>
      </c>
      <c r="P993" s="6">
        <f t="shared" si="60"/>
        <v>4.24</v>
      </c>
      <c r="Q993" s="8">
        <f t="shared" si="61"/>
        <v>30.285714285714285</v>
      </c>
      <c r="R993" s="11" t="s">
        <v>8319</v>
      </c>
      <c r="S993" s="12" t="s">
        <v>8321</v>
      </c>
      <c r="T993" s="20">
        <f t="shared" si="62"/>
        <v>42538.75680555556</v>
      </c>
      <c r="U993" s="20">
        <f t="shared" si="63"/>
        <v>42563.785416666666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s">
        <v>8221</v>
      </c>
      <c r="N994" t="b">
        <v>0</v>
      </c>
      <c r="O994" t="s">
        <v>8273</v>
      </c>
      <c r="P994" s="6">
        <f t="shared" si="60"/>
        <v>0.46699999999999997</v>
      </c>
      <c r="Q994" s="8">
        <f t="shared" si="61"/>
        <v>116.75</v>
      </c>
      <c r="R994" s="11" t="s">
        <v>8319</v>
      </c>
      <c r="S994" s="12" t="s">
        <v>8321</v>
      </c>
      <c r="T994" s="20">
        <f t="shared" si="62"/>
        <v>42437.924988425926</v>
      </c>
      <c r="U994" s="20">
        <f t="shared" si="63"/>
        <v>42497.883321759262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s">
        <v>8221</v>
      </c>
      <c r="N995" t="b">
        <v>0</v>
      </c>
      <c r="O995" t="s">
        <v>8273</v>
      </c>
      <c r="P995" s="6">
        <f t="shared" si="60"/>
        <v>25.087142857142858</v>
      </c>
      <c r="Q995" s="8">
        <f t="shared" si="61"/>
        <v>89.59693877551021</v>
      </c>
      <c r="R995" s="11" t="s">
        <v>8319</v>
      </c>
      <c r="S995" s="12" t="s">
        <v>8321</v>
      </c>
      <c r="T995" s="20">
        <f t="shared" si="62"/>
        <v>42652.964907407411</v>
      </c>
      <c r="U995" s="20">
        <f t="shared" si="63"/>
        <v>42686.208333333328</v>
      </c>
    </row>
    <row r="996" spans="1:21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s">
        <v>8221</v>
      </c>
      <c r="N996" t="b">
        <v>0</v>
      </c>
      <c r="O996" t="s">
        <v>8273</v>
      </c>
      <c r="P996" s="6">
        <f t="shared" si="60"/>
        <v>2.3345000000000002</v>
      </c>
      <c r="Q996" s="8">
        <f t="shared" si="61"/>
        <v>424.45454545454544</v>
      </c>
      <c r="R996" s="11" t="s">
        <v>8319</v>
      </c>
      <c r="S996" s="12" t="s">
        <v>8321</v>
      </c>
      <c r="T996" s="20">
        <f t="shared" si="62"/>
        <v>41921.263078703705</v>
      </c>
      <c r="U996" s="20">
        <f t="shared" si="63"/>
        <v>41973.957638888889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s">
        <v>8221</v>
      </c>
      <c r="N997" t="b">
        <v>0</v>
      </c>
      <c r="O997" t="s">
        <v>8273</v>
      </c>
      <c r="P997" s="6">
        <f t="shared" si="60"/>
        <v>7.26</v>
      </c>
      <c r="Q997" s="8">
        <f t="shared" si="61"/>
        <v>80.666666666666671</v>
      </c>
      <c r="R997" s="11" t="s">
        <v>8319</v>
      </c>
      <c r="S997" s="12" t="s">
        <v>8321</v>
      </c>
      <c r="T997" s="20">
        <f t="shared" si="62"/>
        <v>41947.940740740742</v>
      </c>
      <c r="U997" s="20">
        <f t="shared" si="63"/>
        <v>41972.666666666672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s">
        <v>8221</v>
      </c>
      <c r="N998" t="b">
        <v>0</v>
      </c>
      <c r="O998" t="s">
        <v>8273</v>
      </c>
      <c r="P998" s="6">
        <f t="shared" si="60"/>
        <v>1.625</v>
      </c>
      <c r="Q998" s="8">
        <f t="shared" si="61"/>
        <v>13</v>
      </c>
      <c r="R998" s="11" t="s">
        <v>8319</v>
      </c>
      <c r="S998" s="12" t="s">
        <v>8321</v>
      </c>
      <c r="T998" s="20">
        <f t="shared" si="62"/>
        <v>41817.866435185184</v>
      </c>
      <c r="U998" s="20">
        <f t="shared" si="63"/>
        <v>41847.643750000003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s">
        <v>8221</v>
      </c>
      <c r="N999" t="b">
        <v>0</v>
      </c>
      <c r="O999" t="s">
        <v>8273</v>
      </c>
      <c r="P999" s="6">
        <f t="shared" si="60"/>
        <v>1.3</v>
      </c>
      <c r="Q999" s="8">
        <f t="shared" si="61"/>
        <v>8.125</v>
      </c>
      <c r="R999" s="11" t="s">
        <v>8319</v>
      </c>
      <c r="S999" s="12" t="s">
        <v>8321</v>
      </c>
      <c r="T999" s="20">
        <f t="shared" si="62"/>
        <v>41941.10297453704</v>
      </c>
      <c r="U999" s="20">
        <f t="shared" si="63"/>
        <v>41971.144641203704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s">
        <v>8221</v>
      </c>
      <c r="N1000" t="b">
        <v>0</v>
      </c>
      <c r="O1000" t="s">
        <v>8273</v>
      </c>
      <c r="P1000" s="6">
        <f t="shared" si="60"/>
        <v>58.558333333333337</v>
      </c>
      <c r="Q1000" s="8">
        <f t="shared" si="61"/>
        <v>153.42794759825327</v>
      </c>
      <c r="R1000" s="11" t="s">
        <v>8319</v>
      </c>
      <c r="S1000" s="12" t="s">
        <v>8321</v>
      </c>
      <c r="T1000" s="20">
        <f t="shared" si="62"/>
        <v>42282.168993055559</v>
      </c>
      <c r="U1000" s="20">
        <f t="shared" si="63"/>
        <v>42327.210659722223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s">
        <v>8221</v>
      </c>
      <c r="N1001" t="b">
        <v>0</v>
      </c>
      <c r="O1001" t="s">
        <v>8273</v>
      </c>
      <c r="P1001" s="6">
        <f t="shared" si="60"/>
        <v>7.7886666666666677</v>
      </c>
      <c r="Q1001" s="8">
        <f t="shared" si="61"/>
        <v>292.07499999999999</v>
      </c>
      <c r="R1001" s="11" t="s">
        <v>8319</v>
      </c>
      <c r="S1001" s="12" t="s">
        <v>8321</v>
      </c>
      <c r="T1001" s="20">
        <f t="shared" si="62"/>
        <v>41926.29965277778</v>
      </c>
      <c r="U1001" s="20">
        <f t="shared" si="63"/>
        <v>41956.334722222222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s">
        <v>8220</v>
      </c>
      <c r="N1002" t="b">
        <v>0</v>
      </c>
      <c r="O1002" t="s">
        <v>8273</v>
      </c>
      <c r="P1002" s="6">
        <f t="shared" si="60"/>
        <v>2.2157147647256061</v>
      </c>
      <c r="Q1002" s="8">
        <f t="shared" si="61"/>
        <v>3304</v>
      </c>
      <c r="R1002" s="11" t="s">
        <v>8319</v>
      </c>
      <c r="S1002" s="12" t="s">
        <v>8321</v>
      </c>
      <c r="T1002" s="20">
        <f t="shared" si="62"/>
        <v>42749.059722222228</v>
      </c>
      <c r="U1002" s="20">
        <f t="shared" si="63"/>
        <v>42809.018055555556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s">
        <v>8220</v>
      </c>
      <c r="N1003" t="b">
        <v>0</v>
      </c>
      <c r="O1003" t="s">
        <v>8273</v>
      </c>
      <c r="P1003" s="6">
        <f t="shared" si="60"/>
        <v>104</v>
      </c>
      <c r="Q1003" s="8">
        <f t="shared" si="61"/>
        <v>1300</v>
      </c>
      <c r="R1003" s="11" t="s">
        <v>8319</v>
      </c>
      <c r="S1003" s="12" t="s">
        <v>8321</v>
      </c>
      <c r="T1003" s="20">
        <f t="shared" si="62"/>
        <v>42720.720057870371</v>
      </c>
      <c r="U1003" s="20">
        <f t="shared" si="63"/>
        <v>42765.720057870371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s">
        <v>8220</v>
      </c>
      <c r="N1004" t="b">
        <v>0</v>
      </c>
      <c r="O1004" t="s">
        <v>8273</v>
      </c>
      <c r="P1004" s="6">
        <f t="shared" si="60"/>
        <v>29.6029602960296</v>
      </c>
      <c r="Q1004" s="8">
        <f t="shared" si="61"/>
        <v>134.54545454545453</v>
      </c>
      <c r="R1004" s="11" t="s">
        <v>8319</v>
      </c>
      <c r="S1004" s="12" t="s">
        <v>8321</v>
      </c>
      <c r="T1004" s="20">
        <f t="shared" si="62"/>
        <v>42325.684189814812</v>
      </c>
      <c r="U1004" s="20">
        <f t="shared" si="63"/>
        <v>42355.249305555553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s">
        <v>8220</v>
      </c>
      <c r="N1005" t="b">
        <v>0</v>
      </c>
      <c r="O1005" t="s">
        <v>8273</v>
      </c>
      <c r="P1005" s="6">
        <f t="shared" si="60"/>
        <v>16.055</v>
      </c>
      <c r="Q1005" s="8">
        <f t="shared" si="61"/>
        <v>214.06666666666666</v>
      </c>
      <c r="R1005" s="11" t="s">
        <v>8319</v>
      </c>
      <c r="S1005" s="12" t="s">
        <v>8321</v>
      </c>
      <c r="T1005" s="20">
        <f t="shared" si="62"/>
        <v>42780.709039351852</v>
      </c>
      <c r="U1005" s="20">
        <f t="shared" si="63"/>
        <v>42810.667372685188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s">
        <v>8220</v>
      </c>
      <c r="N1006" t="b">
        <v>0</v>
      </c>
      <c r="O1006" t="s">
        <v>8273</v>
      </c>
      <c r="P1006" s="6">
        <f t="shared" si="60"/>
        <v>82.207999999999998</v>
      </c>
      <c r="Q1006" s="8">
        <f t="shared" si="61"/>
        <v>216.33684210526314</v>
      </c>
      <c r="R1006" s="11" t="s">
        <v>8319</v>
      </c>
      <c r="S1006" s="12" t="s">
        <v>8321</v>
      </c>
      <c r="T1006" s="20">
        <f t="shared" si="62"/>
        <v>42388.708645833336</v>
      </c>
      <c r="U1006" s="20">
        <f t="shared" si="63"/>
        <v>42418.708645833336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s">
        <v>8220</v>
      </c>
      <c r="N1007" t="b">
        <v>0</v>
      </c>
      <c r="O1007" t="s">
        <v>8273</v>
      </c>
      <c r="P1007" s="6">
        <f t="shared" si="60"/>
        <v>75.051000000000002</v>
      </c>
      <c r="Q1007" s="8">
        <f t="shared" si="61"/>
        <v>932.31055900621118</v>
      </c>
      <c r="R1007" s="11" t="s">
        <v>8319</v>
      </c>
      <c r="S1007" s="12" t="s">
        <v>8321</v>
      </c>
      <c r="T1007" s="20">
        <f t="shared" si="62"/>
        <v>42276.624803240738</v>
      </c>
      <c r="U1007" s="20">
        <f t="shared" si="63"/>
        <v>42307.624803240738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s">
        <v>8220</v>
      </c>
      <c r="N1008" t="b">
        <v>0</v>
      </c>
      <c r="O1008" t="s">
        <v>8273</v>
      </c>
      <c r="P1008" s="6">
        <f t="shared" si="60"/>
        <v>5.8500000000000005</v>
      </c>
      <c r="Q1008" s="8">
        <f t="shared" si="61"/>
        <v>29.25</v>
      </c>
      <c r="R1008" s="11" t="s">
        <v>8319</v>
      </c>
      <c r="S1008" s="12" t="s">
        <v>8321</v>
      </c>
      <c r="T1008" s="20">
        <f t="shared" si="62"/>
        <v>41977.040185185186</v>
      </c>
      <c r="U1008" s="20">
        <f t="shared" si="63"/>
        <v>41985.299305555556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s">
        <v>8220</v>
      </c>
      <c r="N1009" t="b">
        <v>0</v>
      </c>
      <c r="O1009" t="s">
        <v>8273</v>
      </c>
      <c r="P1009" s="6">
        <f t="shared" si="60"/>
        <v>44.32</v>
      </c>
      <c r="Q1009" s="8">
        <f t="shared" si="61"/>
        <v>174.94736842105263</v>
      </c>
      <c r="R1009" s="11" t="s">
        <v>8319</v>
      </c>
      <c r="S1009" s="12" t="s">
        <v>8321</v>
      </c>
      <c r="T1009" s="20">
        <f t="shared" si="62"/>
        <v>42676.583599537036</v>
      </c>
      <c r="U1009" s="20">
        <f t="shared" si="63"/>
        <v>42718.6252662037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s">
        <v>8220</v>
      </c>
      <c r="N1010" t="b">
        <v>0</v>
      </c>
      <c r="O1010" t="s">
        <v>8273</v>
      </c>
      <c r="P1010" s="6">
        <f t="shared" si="60"/>
        <v>0.26737967914438499</v>
      </c>
      <c r="Q1010" s="8">
        <f t="shared" si="61"/>
        <v>250</v>
      </c>
      <c r="R1010" s="11" t="s">
        <v>8319</v>
      </c>
      <c r="S1010" s="12" t="s">
        <v>8321</v>
      </c>
      <c r="T1010" s="20">
        <f t="shared" si="62"/>
        <v>42702.809201388889</v>
      </c>
      <c r="U1010" s="20">
        <f t="shared" si="63"/>
        <v>42732.809201388889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s">
        <v>8220</v>
      </c>
      <c r="N1011" t="b">
        <v>0</v>
      </c>
      <c r="O1011" t="s">
        <v>8273</v>
      </c>
      <c r="P1011" s="6">
        <f t="shared" si="60"/>
        <v>13.13</v>
      </c>
      <c r="Q1011" s="8">
        <f t="shared" si="61"/>
        <v>65</v>
      </c>
      <c r="R1011" s="11" t="s">
        <v>8319</v>
      </c>
      <c r="S1011" s="12" t="s">
        <v>8321</v>
      </c>
      <c r="T1011" s="20">
        <f t="shared" si="62"/>
        <v>42510.604699074072</v>
      </c>
      <c r="U1011" s="20">
        <f t="shared" si="63"/>
        <v>42540.604699074072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s">
        <v>8220</v>
      </c>
      <c r="N1012" t="b">
        <v>0</v>
      </c>
      <c r="O1012" t="s">
        <v>8273</v>
      </c>
      <c r="P1012" s="6">
        <f t="shared" si="60"/>
        <v>0.19088937093275488</v>
      </c>
      <c r="Q1012" s="8">
        <f t="shared" si="61"/>
        <v>55</v>
      </c>
      <c r="R1012" s="11" t="s">
        <v>8319</v>
      </c>
      <c r="S1012" s="12" t="s">
        <v>8321</v>
      </c>
      <c r="T1012" s="20">
        <f t="shared" si="62"/>
        <v>42561.829421296294</v>
      </c>
      <c r="U1012" s="20">
        <f t="shared" si="63"/>
        <v>42618.124305555553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s">
        <v>8220</v>
      </c>
      <c r="N1013" t="b">
        <v>0</v>
      </c>
      <c r="O1013" t="s">
        <v>8273</v>
      </c>
      <c r="P1013" s="6">
        <f t="shared" si="60"/>
        <v>0.375</v>
      </c>
      <c r="Q1013" s="8">
        <f t="shared" si="61"/>
        <v>75</v>
      </c>
      <c r="R1013" s="11" t="s">
        <v>8319</v>
      </c>
      <c r="S1013" s="12" t="s">
        <v>8321</v>
      </c>
      <c r="T1013" s="20">
        <f t="shared" si="62"/>
        <v>41946.898090277777</v>
      </c>
      <c r="U1013" s="20">
        <f t="shared" si="63"/>
        <v>41991.898090277777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s">
        <v>8220</v>
      </c>
      <c r="N1014" t="b">
        <v>0</v>
      </c>
      <c r="O1014" t="s">
        <v>8273</v>
      </c>
      <c r="P1014" s="6">
        <f t="shared" si="60"/>
        <v>21535.021000000001</v>
      </c>
      <c r="Q1014" s="8">
        <f t="shared" si="61"/>
        <v>1389.3561935483872</v>
      </c>
      <c r="R1014" s="11" t="s">
        <v>8319</v>
      </c>
      <c r="S1014" s="12" t="s">
        <v>8321</v>
      </c>
      <c r="T1014" s="20">
        <f t="shared" si="62"/>
        <v>42714.440416666665</v>
      </c>
      <c r="U1014" s="20">
        <f t="shared" si="63"/>
        <v>42759.440416666665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s">
        <v>8220</v>
      </c>
      <c r="N1015" t="b">
        <v>0</v>
      </c>
      <c r="O1015" t="s">
        <v>8273</v>
      </c>
      <c r="P1015" s="6">
        <f t="shared" si="60"/>
        <v>34.527999999999999</v>
      </c>
      <c r="Q1015" s="8">
        <f t="shared" si="61"/>
        <v>95.911111111111111</v>
      </c>
      <c r="R1015" s="11" t="s">
        <v>8319</v>
      </c>
      <c r="S1015" s="12" t="s">
        <v>8321</v>
      </c>
      <c r="T1015" s="20">
        <f t="shared" si="62"/>
        <v>42339.833981481483</v>
      </c>
      <c r="U1015" s="20">
        <f t="shared" si="63"/>
        <v>42367.833333333328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s">
        <v>8220</v>
      </c>
      <c r="N1016" t="b">
        <v>0</v>
      </c>
      <c r="O1016" t="s">
        <v>8273</v>
      </c>
      <c r="P1016" s="6">
        <f t="shared" si="60"/>
        <v>30.599999999999998</v>
      </c>
      <c r="Q1016" s="8">
        <f t="shared" si="61"/>
        <v>191.25</v>
      </c>
      <c r="R1016" s="11" t="s">
        <v>8319</v>
      </c>
      <c r="S1016" s="12" t="s">
        <v>8321</v>
      </c>
      <c r="T1016" s="20">
        <f t="shared" si="62"/>
        <v>41955.002488425926</v>
      </c>
      <c r="U1016" s="20">
        <f t="shared" si="63"/>
        <v>42005.002488425926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s">
        <v>8220</v>
      </c>
      <c r="N1017" t="b">
        <v>0</v>
      </c>
      <c r="O1017" t="s">
        <v>8273</v>
      </c>
      <c r="P1017" s="6">
        <f t="shared" si="60"/>
        <v>2.666666666666667</v>
      </c>
      <c r="Q1017" s="8">
        <f t="shared" si="61"/>
        <v>40</v>
      </c>
      <c r="R1017" s="11" t="s">
        <v>8319</v>
      </c>
      <c r="S1017" s="12" t="s">
        <v>8321</v>
      </c>
      <c r="T1017" s="20">
        <f t="shared" si="62"/>
        <v>42303.878414351857</v>
      </c>
      <c r="U1017" s="20">
        <f t="shared" si="63"/>
        <v>42333.920081018514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s">
        <v>8220</v>
      </c>
      <c r="N1018" t="b">
        <v>0</v>
      </c>
      <c r="O1018" t="s">
        <v>8273</v>
      </c>
      <c r="P1018" s="6">
        <f t="shared" si="60"/>
        <v>2.8420000000000001</v>
      </c>
      <c r="Q1018" s="8">
        <f t="shared" si="61"/>
        <v>74.78947368421052</v>
      </c>
      <c r="R1018" s="11" t="s">
        <v>8319</v>
      </c>
      <c r="S1018" s="12" t="s">
        <v>8321</v>
      </c>
      <c r="T1018" s="20">
        <f t="shared" si="62"/>
        <v>42422.107129629629</v>
      </c>
      <c r="U1018" s="20">
        <f t="shared" si="63"/>
        <v>42467.065462962957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s">
        <v>8220</v>
      </c>
      <c r="N1019" t="b">
        <v>0</v>
      </c>
      <c r="O1019" t="s">
        <v>8273</v>
      </c>
      <c r="P1019" s="6">
        <f t="shared" si="60"/>
        <v>22.878799999999998</v>
      </c>
      <c r="Q1019" s="8">
        <f t="shared" si="61"/>
        <v>161.11830985915492</v>
      </c>
      <c r="R1019" s="11" t="s">
        <v>8319</v>
      </c>
      <c r="S1019" s="12" t="s">
        <v>8321</v>
      </c>
      <c r="T1019" s="20">
        <f t="shared" si="62"/>
        <v>42289.675173611111</v>
      </c>
      <c r="U1019" s="20">
        <f t="shared" si="63"/>
        <v>42329.716840277775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s">
        <v>8220</v>
      </c>
      <c r="N1020" t="b">
        <v>0</v>
      </c>
      <c r="O1020" t="s">
        <v>8273</v>
      </c>
      <c r="P1020" s="6">
        <f t="shared" si="60"/>
        <v>3.105</v>
      </c>
      <c r="Q1020" s="8">
        <f t="shared" si="61"/>
        <v>88.714285714285708</v>
      </c>
      <c r="R1020" s="11" t="s">
        <v>8319</v>
      </c>
      <c r="S1020" s="12" t="s">
        <v>8321</v>
      </c>
      <c r="T1020" s="20">
        <f t="shared" si="62"/>
        <v>42535.492280092592</v>
      </c>
      <c r="U1020" s="20">
        <f t="shared" si="63"/>
        <v>42565.492280092592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s">
        <v>8220</v>
      </c>
      <c r="N1021" t="b">
        <v>0</v>
      </c>
      <c r="O1021" t="s">
        <v>8273</v>
      </c>
      <c r="P1021" s="6">
        <f t="shared" si="60"/>
        <v>47.333333333333336</v>
      </c>
      <c r="Q1021" s="8">
        <f t="shared" si="61"/>
        <v>53.25</v>
      </c>
      <c r="R1021" s="11" t="s">
        <v>8319</v>
      </c>
      <c r="S1021" s="12" t="s">
        <v>8321</v>
      </c>
      <c r="T1021" s="20">
        <f t="shared" si="62"/>
        <v>42009.973946759259</v>
      </c>
      <c r="U1021" s="20">
        <f t="shared" si="63"/>
        <v>42039.973946759259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s">
        <v>8219</v>
      </c>
      <c r="N1022" t="b">
        <v>1</v>
      </c>
      <c r="O1022" t="s">
        <v>8280</v>
      </c>
      <c r="P1022" s="6">
        <f t="shared" si="60"/>
        <v>205.54838709677421</v>
      </c>
      <c r="Q1022" s="8">
        <f t="shared" si="61"/>
        <v>106.2</v>
      </c>
      <c r="R1022" s="11" t="s">
        <v>8325</v>
      </c>
      <c r="S1022" s="12" t="s">
        <v>8330</v>
      </c>
      <c r="T1022" s="20">
        <f t="shared" si="62"/>
        <v>42127.069548611107</v>
      </c>
      <c r="U1022" s="20">
        <f t="shared" si="63"/>
        <v>42157.032638888893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s">
        <v>8219</v>
      </c>
      <c r="N1023" t="b">
        <v>1</v>
      </c>
      <c r="O1023" t="s">
        <v>8280</v>
      </c>
      <c r="P1023" s="6">
        <f t="shared" si="60"/>
        <v>351.80366666666669</v>
      </c>
      <c r="Q1023" s="8">
        <f t="shared" si="61"/>
        <v>22.079728033472804</v>
      </c>
      <c r="R1023" s="11" t="s">
        <v>8325</v>
      </c>
      <c r="S1023" s="12" t="s">
        <v>8330</v>
      </c>
      <c r="T1023" s="20">
        <f t="shared" si="62"/>
        <v>42271.251979166671</v>
      </c>
      <c r="U1023" s="20">
        <f t="shared" si="63"/>
        <v>42294.166666666672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s">
        <v>8219</v>
      </c>
      <c r="N1024" t="b">
        <v>1</v>
      </c>
      <c r="O1024" t="s">
        <v>8280</v>
      </c>
      <c r="P1024" s="6">
        <f t="shared" si="60"/>
        <v>114.9</v>
      </c>
      <c r="Q1024" s="8">
        <f t="shared" si="61"/>
        <v>31.054054054054053</v>
      </c>
      <c r="R1024" s="11" t="s">
        <v>8325</v>
      </c>
      <c r="S1024" s="12" t="s">
        <v>8330</v>
      </c>
      <c r="T1024" s="20">
        <f t="shared" si="62"/>
        <v>42111.646724537044</v>
      </c>
      <c r="U1024" s="20">
        <f t="shared" si="63"/>
        <v>42141.646724537044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s">
        <v>8219</v>
      </c>
      <c r="N1025" t="b">
        <v>1</v>
      </c>
      <c r="O1025" t="s">
        <v>8280</v>
      </c>
      <c r="P1025" s="6">
        <f t="shared" si="60"/>
        <v>237.15</v>
      </c>
      <c r="Q1025" s="8">
        <f t="shared" si="61"/>
        <v>36.206106870229007</v>
      </c>
      <c r="R1025" s="11" t="s">
        <v>8325</v>
      </c>
      <c r="S1025" s="12" t="s">
        <v>8330</v>
      </c>
      <c r="T1025" s="20">
        <f t="shared" si="62"/>
        <v>42145.919687500005</v>
      </c>
      <c r="U1025" s="20">
        <f t="shared" si="63"/>
        <v>42175.919687500005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s">
        <v>8219</v>
      </c>
      <c r="N1026" t="b">
        <v>1</v>
      </c>
      <c r="O1026" t="s">
        <v>8280</v>
      </c>
      <c r="P1026" s="6">
        <f t="shared" si="60"/>
        <v>118.63774999999998</v>
      </c>
      <c r="Q1026" s="8">
        <f t="shared" si="61"/>
        <v>388.9762295081967</v>
      </c>
      <c r="R1026" s="11" t="s">
        <v>8325</v>
      </c>
      <c r="S1026" s="12" t="s">
        <v>8330</v>
      </c>
      <c r="T1026" s="20">
        <f t="shared" si="62"/>
        <v>42370.580590277779</v>
      </c>
      <c r="U1026" s="20">
        <f t="shared" si="63"/>
        <v>42400.580590277779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s">
        <v>8219</v>
      </c>
      <c r="N1027" t="b">
        <v>1</v>
      </c>
      <c r="O1027" t="s">
        <v>8280</v>
      </c>
      <c r="P1027" s="6">
        <f t="shared" ref="P1027:P1090" si="64">E1027/D1027*100</f>
        <v>109.92831428571431</v>
      </c>
      <c r="Q1027" s="8">
        <f t="shared" ref="Q1027:Q1090" si="65">IFERROR(E1027/L1027,0)</f>
        <v>71.848571428571432</v>
      </c>
      <c r="R1027" s="11" t="s">
        <v>8325</v>
      </c>
      <c r="S1027" s="12" t="s">
        <v>8330</v>
      </c>
      <c r="T1027" s="20">
        <f t="shared" ref="T1027:T1090" si="66">(((J1027/60)/60)/24)+DATE(1970,1,1)</f>
        <v>42049.833761574075</v>
      </c>
      <c r="U1027" s="20">
        <f t="shared" ref="U1027:U1090" si="67">(((I1027/60)/60)/24)+DATE(1970,1,1)</f>
        <v>42079.792094907403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s">
        <v>8219</v>
      </c>
      <c r="N1028" t="b">
        <v>1</v>
      </c>
      <c r="O1028" t="s">
        <v>8280</v>
      </c>
      <c r="P1028" s="6">
        <f t="shared" si="64"/>
        <v>100.00828571428571</v>
      </c>
      <c r="Q1028" s="8">
        <f t="shared" si="65"/>
        <v>57.381803278688523</v>
      </c>
      <c r="R1028" s="11" t="s">
        <v>8325</v>
      </c>
      <c r="S1028" s="12" t="s">
        <v>8330</v>
      </c>
      <c r="T1028" s="20">
        <f t="shared" si="66"/>
        <v>42426.407592592594</v>
      </c>
      <c r="U1028" s="20">
        <f t="shared" si="67"/>
        <v>42460.365925925929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s">
        <v>8219</v>
      </c>
      <c r="N1029" t="b">
        <v>1</v>
      </c>
      <c r="O1029" t="s">
        <v>8280</v>
      </c>
      <c r="P1029" s="6">
        <f t="shared" si="64"/>
        <v>103.09292094387415</v>
      </c>
      <c r="Q1029" s="8">
        <f t="shared" si="65"/>
        <v>69.666666666666671</v>
      </c>
      <c r="R1029" s="11" t="s">
        <v>8325</v>
      </c>
      <c r="S1029" s="12" t="s">
        <v>8330</v>
      </c>
      <c r="T1029" s="20">
        <f t="shared" si="66"/>
        <v>41905.034108796295</v>
      </c>
      <c r="U1029" s="20">
        <f t="shared" si="67"/>
        <v>41935.034108796295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s">
        <v>8219</v>
      </c>
      <c r="N1030" t="b">
        <v>1</v>
      </c>
      <c r="O1030" t="s">
        <v>8280</v>
      </c>
      <c r="P1030" s="6">
        <f t="shared" si="64"/>
        <v>117.27000000000001</v>
      </c>
      <c r="Q1030" s="8">
        <f t="shared" si="65"/>
        <v>45.988235294117644</v>
      </c>
      <c r="R1030" s="11" t="s">
        <v>8325</v>
      </c>
      <c r="S1030" s="12" t="s">
        <v>8330</v>
      </c>
      <c r="T1030" s="20">
        <f t="shared" si="66"/>
        <v>42755.627372685187</v>
      </c>
      <c r="U1030" s="20">
        <f t="shared" si="67"/>
        <v>42800.833333333328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s">
        <v>8219</v>
      </c>
      <c r="N1031" t="b">
        <v>1</v>
      </c>
      <c r="O1031" t="s">
        <v>8280</v>
      </c>
      <c r="P1031" s="6">
        <f t="shared" si="64"/>
        <v>111.75999999999999</v>
      </c>
      <c r="Q1031" s="8">
        <f t="shared" si="65"/>
        <v>79.262411347517727</v>
      </c>
      <c r="R1031" s="11" t="s">
        <v>8325</v>
      </c>
      <c r="S1031" s="12" t="s">
        <v>8330</v>
      </c>
      <c r="T1031" s="20">
        <f t="shared" si="66"/>
        <v>42044.711886574078</v>
      </c>
      <c r="U1031" s="20">
        <f t="shared" si="67"/>
        <v>42098.915972222225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s">
        <v>8219</v>
      </c>
      <c r="N1032" t="b">
        <v>1</v>
      </c>
      <c r="O1032" t="s">
        <v>8280</v>
      </c>
      <c r="P1032" s="6">
        <f t="shared" si="64"/>
        <v>342.09999999999997</v>
      </c>
      <c r="Q1032" s="8">
        <f t="shared" si="65"/>
        <v>43.031446540880502</v>
      </c>
      <c r="R1032" s="11" t="s">
        <v>8325</v>
      </c>
      <c r="S1032" s="12" t="s">
        <v>8330</v>
      </c>
      <c r="T1032" s="20">
        <f t="shared" si="66"/>
        <v>42611.483206018514</v>
      </c>
      <c r="U1032" s="20">
        <f t="shared" si="67"/>
        <v>42625.483206018514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s">
        <v>8219</v>
      </c>
      <c r="N1033" t="b">
        <v>1</v>
      </c>
      <c r="O1033" t="s">
        <v>8280</v>
      </c>
      <c r="P1033" s="6">
        <f t="shared" si="64"/>
        <v>107.4</v>
      </c>
      <c r="Q1033" s="8">
        <f t="shared" si="65"/>
        <v>108.48484848484848</v>
      </c>
      <c r="R1033" s="11" t="s">
        <v>8325</v>
      </c>
      <c r="S1033" s="12" t="s">
        <v>8330</v>
      </c>
      <c r="T1033" s="20">
        <f t="shared" si="66"/>
        <v>42324.764004629629</v>
      </c>
      <c r="U1033" s="20">
        <f t="shared" si="67"/>
        <v>42354.764004629629</v>
      </c>
    </row>
    <row r="1034" spans="1:2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s">
        <v>8219</v>
      </c>
      <c r="N1034" t="b">
        <v>1</v>
      </c>
      <c r="O1034" t="s">
        <v>8280</v>
      </c>
      <c r="P1034" s="6">
        <f t="shared" si="64"/>
        <v>108.49703703703703</v>
      </c>
      <c r="Q1034" s="8">
        <f t="shared" si="65"/>
        <v>61.029583333333335</v>
      </c>
      <c r="R1034" s="11" t="s">
        <v>8325</v>
      </c>
      <c r="S1034" s="12" t="s">
        <v>8330</v>
      </c>
      <c r="T1034" s="20">
        <f t="shared" si="66"/>
        <v>42514.666956018518</v>
      </c>
      <c r="U1034" s="20">
        <f t="shared" si="67"/>
        <v>42544.666956018518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s">
        <v>8219</v>
      </c>
      <c r="N1035" t="b">
        <v>1</v>
      </c>
      <c r="O1035" t="s">
        <v>8280</v>
      </c>
      <c r="P1035" s="6">
        <f t="shared" si="64"/>
        <v>102.86144578313252</v>
      </c>
      <c r="Q1035" s="8">
        <f t="shared" si="65"/>
        <v>50.592592592592595</v>
      </c>
      <c r="R1035" s="11" t="s">
        <v>8325</v>
      </c>
      <c r="S1035" s="12" t="s">
        <v>8330</v>
      </c>
      <c r="T1035" s="20">
        <f t="shared" si="66"/>
        <v>42688.732407407413</v>
      </c>
      <c r="U1035" s="20">
        <f t="shared" si="67"/>
        <v>42716.732407407413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s">
        <v>8219</v>
      </c>
      <c r="N1036" t="b">
        <v>1</v>
      </c>
      <c r="O1036" t="s">
        <v>8280</v>
      </c>
      <c r="P1036" s="6">
        <f t="shared" si="64"/>
        <v>130.0018</v>
      </c>
      <c r="Q1036" s="8">
        <f t="shared" si="65"/>
        <v>39.157168674698795</v>
      </c>
      <c r="R1036" s="11" t="s">
        <v>8325</v>
      </c>
      <c r="S1036" s="12" t="s">
        <v>8330</v>
      </c>
      <c r="T1036" s="20">
        <f t="shared" si="66"/>
        <v>42555.166712962964</v>
      </c>
      <c r="U1036" s="20">
        <f t="shared" si="67"/>
        <v>42587.165972222225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s">
        <v>8219</v>
      </c>
      <c r="N1037" t="b">
        <v>1</v>
      </c>
      <c r="O1037" t="s">
        <v>8280</v>
      </c>
      <c r="P1037" s="6">
        <f t="shared" si="64"/>
        <v>107.65217391304347</v>
      </c>
      <c r="Q1037" s="8">
        <f t="shared" si="65"/>
        <v>65.15789473684211</v>
      </c>
      <c r="R1037" s="11" t="s">
        <v>8325</v>
      </c>
      <c r="S1037" s="12" t="s">
        <v>8330</v>
      </c>
      <c r="T1037" s="20">
        <f t="shared" si="66"/>
        <v>42016.641435185185</v>
      </c>
      <c r="U1037" s="20">
        <f t="shared" si="67"/>
        <v>42046.641435185185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s">
        <v>8219</v>
      </c>
      <c r="N1038" t="b">
        <v>1</v>
      </c>
      <c r="O1038" t="s">
        <v>8280</v>
      </c>
      <c r="P1038" s="6">
        <f t="shared" si="64"/>
        <v>112.36044444444444</v>
      </c>
      <c r="Q1038" s="8">
        <f t="shared" si="65"/>
        <v>23.963127962085309</v>
      </c>
      <c r="R1038" s="11" t="s">
        <v>8325</v>
      </c>
      <c r="S1038" s="12" t="s">
        <v>8330</v>
      </c>
      <c r="T1038" s="20">
        <f t="shared" si="66"/>
        <v>41249.448958333334</v>
      </c>
      <c r="U1038" s="20">
        <f t="shared" si="67"/>
        <v>41281.333333333336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s">
        <v>8219</v>
      </c>
      <c r="N1039" t="b">
        <v>1</v>
      </c>
      <c r="O1039" t="s">
        <v>8280</v>
      </c>
      <c r="P1039" s="6">
        <f t="shared" si="64"/>
        <v>102.1</v>
      </c>
      <c r="Q1039" s="8">
        <f t="shared" si="65"/>
        <v>48.61904761904762</v>
      </c>
      <c r="R1039" s="11" t="s">
        <v>8325</v>
      </c>
      <c r="S1039" s="12" t="s">
        <v>8330</v>
      </c>
      <c r="T1039" s="20">
        <f t="shared" si="66"/>
        <v>42119.822476851856</v>
      </c>
      <c r="U1039" s="20">
        <f t="shared" si="67"/>
        <v>42142.208333333328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s">
        <v>8219</v>
      </c>
      <c r="N1040" t="b">
        <v>1</v>
      </c>
      <c r="O1040" t="s">
        <v>8280</v>
      </c>
      <c r="P1040" s="6">
        <f t="shared" si="64"/>
        <v>145.33333333333334</v>
      </c>
      <c r="Q1040" s="8">
        <f t="shared" si="65"/>
        <v>35.73770491803279</v>
      </c>
      <c r="R1040" s="11" t="s">
        <v>8325</v>
      </c>
      <c r="S1040" s="12" t="s">
        <v>8330</v>
      </c>
      <c r="T1040" s="20">
        <f t="shared" si="66"/>
        <v>42418.231747685189</v>
      </c>
      <c r="U1040" s="20">
        <f t="shared" si="67"/>
        <v>42448.190081018518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s">
        <v>8219</v>
      </c>
      <c r="N1041" t="b">
        <v>1</v>
      </c>
      <c r="O1041" t="s">
        <v>8280</v>
      </c>
      <c r="P1041" s="6">
        <f t="shared" si="64"/>
        <v>128.19999999999999</v>
      </c>
      <c r="Q1041" s="8">
        <f t="shared" si="65"/>
        <v>21.366666666666667</v>
      </c>
      <c r="R1041" s="11" t="s">
        <v>8325</v>
      </c>
      <c r="S1041" s="12" t="s">
        <v>8330</v>
      </c>
      <c r="T1041" s="20">
        <f t="shared" si="66"/>
        <v>42692.109328703707</v>
      </c>
      <c r="U1041" s="20">
        <f t="shared" si="67"/>
        <v>42717.332638888889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s">
        <v>8220</v>
      </c>
      <c r="N1042" t="b">
        <v>0</v>
      </c>
      <c r="O1042" t="s">
        <v>8281</v>
      </c>
      <c r="P1042" s="6">
        <f t="shared" si="64"/>
        <v>0.29411764705882354</v>
      </c>
      <c r="Q1042" s="8">
        <f t="shared" si="65"/>
        <v>250</v>
      </c>
      <c r="R1042" s="11" t="s">
        <v>8331</v>
      </c>
      <c r="S1042" s="12" t="s">
        <v>8332</v>
      </c>
      <c r="T1042" s="20">
        <f t="shared" si="66"/>
        <v>42579.708437499998</v>
      </c>
      <c r="U1042" s="20">
        <f t="shared" si="67"/>
        <v>42609.708437499998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s">
        <v>8220</v>
      </c>
      <c r="N1043" t="b">
        <v>0</v>
      </c>
      <c r="O1043" t="s">
        <v>8281</v>
      </c>
      <c r="P1043" s="6">
        <f t="shared" si="64"/>
        <v>0</v>
      </c>
      <c r="Q1043" s="8">
        <f t="shared" si="65"/>
        <v>0</v>
      </c>
      <c r="R1043" s="11" t="s">
        <v>8331</v>
      </c>
      <c r="S1043" s="12" t="s">
        <v>8332</v>
      </c>
      <c r="T1043" s="20">
        <f t="shared" si="66"/>
        <v>41831.060092592597</v>
      </c>
      <c r="U1043" s="20">
        <f t="shared" si="67"/>
        <v>41851.060092592597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s">
        <v>8220</v>
      </c>
      <c r="N1044" t="b">
        <v>0</v>
      </c>
      <c r="O1044" t="s">
        <v>8281</v>
      </c>
      <c r="P1044" s="6">
        <f t="shared" si="64"/>
        <v>1.5384615384615385</v>
      </c>
      <c r="Q1044" s="8">
        <f t="shared" si="65"/>
        <v>10</v>
      </c>
      <c r="R1044" s="11" t="s">
        <v>8331</v>
      </c>
      <c r="S1044" s="12" t="s">
        <v>8332</v>
      </c>
      <c r="T1044" s="20">
        <f t="shared" si="66"/>
        <v>41851.696157407408</v>
      </c>
      <c r="U1044" s="20">
        <f t="shared" si="67"/>
        <v>41894.416666666664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s">
        <v>8220</v>
      </c>
      <c r="N1045" t="b">
        <v>0</v>
      </c>
      <c r="O1045" t="s">
        <v>8281</v>
      </c>
      <c r="P1045" s="6">
        <f t="shared" si="64"/>
        <v>8.5370000000000008</v>
      </c>
      <c r="Q1045" s="8">
        <f t="shared" si="65"/>
        <v>29.236301369863014</v>
      </c>
      <c r="R1045" s="11" t="s">
        <v>8331</v>
      </c>
      <c r="S1045" s="12" t="s">
        <v>8332</v>
      </c>
      <c r="T1045" s="20">
        <f t="shared" si="66"/>
        <v>42114.252951388888</v>
      </c>
      <c r="U1045" s="20">
        <f t="shared" si="67"/>
        <v>42144.252951388888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s">
        <v>8220</v>
      </c>
      <c r="N1046" t="b">
        <v>0</v>
      </c>
      <c r="O1046" t="s">
        <v>8281</v>
      </c>
      <c r="P1046" s="6">
        <f t="shared" si="64"/>
        <v>8.5714285714285715E-2</v>
      </c>
      <c r="Q1046" s="8">
        <f t="shared" si="65"/>
        <v>3</v>
      </c>
      <c r="R1046" s="11" t="s">
        <v>8331</v>
      </c>
      <c r="S1046" s="12" t="s">
        <v>8332</v>
      </c>
      <c r="T1046" s="20">
        <f t="shared" si="66"/>
        <v>42011.925937499997</v>
      </c>
      <c r="U1046" s="20">
        <f t="shared" si="67"/>
        <v>42068.852083333331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s">
        <v>8220</v>
      </c>
      <c r="N1047" t="b">
        <v>0</v>
      </c>
      <c r="O1047" t="s">
        <v>8281</v>
      </c>
      <c r="P1047" s="6">
        <f t="shared" si="64"/>
        <v>2.6599999999999997</v>
      </c>
      <c r="Q1047" s="8">
        <f t="shared" si="65"/>
        <v>33.25</v>
      </c>
      <c r="R1047" s="11" t="s">
        <v>8331</v>
      </c>
      <c r="S1047" s="12" t="s">
        <v>8332</v>
      </c>
      <c r="T1047" s="20">
        <f t="shared" si="66"/>
        <v>41844.874421296299</v>
      </c>
      <c r="U1047" s="20">
        <f t="shared" si="67"/>
        <v>41874.874421296299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s">
        <v>8220</v>
      </c>
      <c r="N1048" t="b">
        <v>0</v>
      </c>
      <c r="O1048" t="s">
        <v>8281</v>
      </c>
      <c r="P1048" s="6">
        <f t="shared" si="64"/>
        <v>0</v>
      </c>
      <c r="Q1048" s="8">
        <f t="shared" si="65"/>
        <v>0</v>
      </c>
      <c r="R1048" s="11" t="s">
        <v>8331</v>
      </c>
      <c r="S1048" s="12" t="s">
        <v>8332</v>
      </c>
      <c r="T1048" s="20">
        <f t="shared" si="66"/>
        <v>42319.851388888885</v>
      </c>
      <c r="U1048" s="20">
        <f t="shared" si="67"/>
        <v>42364.851388888885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s">
        <v>8220</v>
      </c>
      <c r="N1049" t="b">
        <v>0</v>
      </c>
      <c r="O1049" t="s">
        <v>8281</v>
      </c>
      <c r="P1049" s="6">
        <f t="shared" si="64"/>
        <v>0.05</v>
      </c>
      <c r="Q1049" s="8">
        <f t="shared" si="65"/>
        <v>1</v>
      </c>
      <c r="R1049" s="11" t="s">
        <v>8331</v>
      </c>
      <c r="S1049" s="12" t="s">
        <v>8332</v>
      </c>
      <c r="T1049" s="20">
        <f t="shared" si="66"/>
        <v>41918.818460648145</v>
      </c>
      <c r="U1049" s="20">
        <f t="shared" si="67"/>
        <v>41948.860127314816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s">
        <v>8220</v>
      </c>
      <c r="N1050" t="b">
        <v>0</v>
      </c>
      <c r="O1050" t="s">
        <v>8281</v>
      </c>
      <c r="P1050" s="6">
        <f t="shared" si="64"/>
        <v>1.4133333333333333</v>
      </c>
      <c r="Q1050" s="8">
        <f t="shared" si="65"/>
        <v>53</v>
      </c>
      <c r="R1050" s="11" t="s">
        <v>8331</v>
      </c>
      <c r="S1050" s="12" t="s">
        <v>8332</v>
      </c>
      <c r="T1050" s="20">
        <f t="shared" si="66"/>
        <v>42598.053113425922</v>
      </c>
      <c r="U1050" s="20">
        <f t="shared" si="67"/>
        <v>42638.053113425922</v>
      </c>
    </row>
    <row r="1051" spans="1:2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s">
        <v>8220</v>
      </c>
      <c r="N1051" t="b">
        <v>0</v>
      </c>
      <c r="O1051" t="s">
        <v>8281</v>
      </c>
      <c r="P1051" s="6">
        <f t="shared" si="64"/>
        <v>0</v>
      </c>
      <c r="Q1051" s="8">
        <f t="shared" si="65"/>
        <v>0</v>
      </c>
      <c r="R1051" s="11" t="s">
        <v>8331</v>
      </c>
      <c r="S1051" s="12" t="s">
        <v>8332</v>
      </c>
      <c r="T1051" s="20">
        <f t="shared" si="66"/>
        <v>42382.431076388893</v>
      </c>
      <c r="U1051" s="20">
        <f t="shared" si="67"/>
        <v>42412.431076388893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s">
        <v>8220</v>
      </c>
      <c r="N1052" t="b">
        <v>0</v>
      </c>
      <c r="O1052" t="s">
        <v>8281</v>
      </c>
      <c r="P1052" s="6">
        <f t="shared" si="64"/>
        <v>0</v>
      </c>
      <c r="Q1052" s="8">
        <f t="shared" si="65"/>
        <v>0</v>
      </c>
      <c r="R1052" s="11" t="s">
        <v>8331</v>
      </c>
      <c r="S1052" s="12" t="s">
        <v>8332</v>
      </c>
      <c r="T1052" s="20">
        <f t="shared" si="66"/>
        <v>42231.7971875</v>
      </c>
      <c r="U1052" s="20">
        <f t="shared" si="67"/>
        <v>42261.7971875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s">
        <v>8220</v>
      </c>
      <c r="N1053" t="b">
        <v>0</v>
      </c>
      <c r="O1053" t="s">
        <v>8281</v>
      </c>
      <c r="P1053" s="6">
        <f t="shared" si="64"/>
        <v>0</v>
      </c>
      <c r="Q1053" s="8">
        <f t="shared" si="65"/>
        <v>0</v>
      </c>
      <c r="R1053" s="11" t="s">
        <v>8331</v>
      </c>
      <c r="S1053" s="12" t="s">
        <v>8332</v>
      </c>
      <c r="T1053" s="20">
        <f t="shared" si="66"/>
        <v>41850.014178240745</v>
      </c>
      <c r="U1053" s="20">
        <f t="shared" si="67"/>
        <v>41878.014178240745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s">
        <v>8220</v>
      </c>
      <c r="N1054" t="b">
        <v>0</v>
      </c>
      <c r="O1054" t="s">
        <v>8281</v>
      </c>
      <c r="P1054" s="6">
        <f t="shared" si="64"/>
        <v>0</v>
      </c>
      <c r="Q1054" s="8">
        <f t="shared" si="65"/>
        <v>0</v>
      </c>
      <c r="R1054" s="11" t="s">
        <v>8331</v>
      </c>
      <c r="S1054" s="12" t="s">
        <v>8332</v>
      </c>
      <c r="T1054" s="20">
        <f t="shared" si="66"/>
        <v>42483.797395833331</v>
      </c>
      <c r="U1054" s="20">
        <f t="shared" si="67"/>
        <v>42527.839583333334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s">
        <v>8220</v>
      </c>
      <c r="N1055" t="b">
        <v>0</v>
      </c>
      <c r="O1055" t="s">
        <v>8281</v>
      </c>
      <c r="P1055" s="6">
        <f t="shared" si="64"/>
        <v>1</v>
      </c>
      <c r="Q1055" s="8">
        <f t="shared" si="65"/>
        <v>15</v>
      </c>
      <c r="R1055" s="11" t="s">
        <v>8331</v>
      </c>
      <c r="S1055" s="12" t="s">
        <v>8332</v>
      </c>
      <c r="T1055" s="20">
        <f t="shared" si="66"/>
        <v>42775.172824074078</v>
      </c>
      <c r="U1055" s="20">
        <f t="shared" si="67"/>
        <v>42800.172824074078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s">
        <v>8220</v>
      </c>
      <c r="N1056" t="b">
        <v>0</v>
      </c>
      <c r="O1056" t="s">
        <v>8281</v>
      </c>
      <c r="P1056" s="6">
        <f t="shared" si="64"/>
        <v>0</v>
      </c>
      <c r="Q1056" s="8">
        <f t="shared" si="65"/>
        <v>0</v>
      </c>
      <c r="R1056" s="11" t="s">
        <v>8331</v>
      </c>
      <c r="S1056" s="12" t="s">
        <v>8332</v>
      </c>
      <c r="T1056" s="20">
        <f t="shared" si="66"/>
        <v>41831.851840277777</v>
      </c>
      <c r="U1056" s="20">
        <f t="shared" si="67"/>
        <v>41861.916666666664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s">
        <v>8220</v>
      </c>
      <c r="N1057" t="b">
        <v>0</v>
      </c>
      <c r="O1057" t="s">
        <v>8281</v>
      </c>
      <c r="P1057" s="6">
        <f t="shared" si="64"/>
        <v>0</v>
      </c>
      <c r="Q1057" s="8">
        <f t="shared" si="65"/>
        <v>0</v>
      </c>
      <c r="R1057" s="11" t="s">
        <v>8331</v>
      </c>
      <c r="S1057" s="12" t="s">
        <v>8332</v>
      </c>
      <c r="T1057" s="20">
        <f t="shared" si="66"/>
        <v>42406.992418981477</v>
      </c>
      <c r="U1057" s="20">
        <f t="shared" si="67"/>
        <v>42436.992418981477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s">
        <v>8220</v>
      </c>
      <c r="N1058" t="b">
        <v>0</v>
      </c>
      <c r="O1058" t="s">
        <v>8281</v>
      </c>
      <c r="P1058" s="6">
        <f t="shared" si="64"/>
        <v>0</v>
      </c>
      <c r="Q1058" s="8">
        <f t="shared" si="65"/>
        <v>0</v>
      </c>
      <c r="R1058" s="11" t="s">
        <v>8331</v>
      </c>
      <c r="S1058" s="12" t="s">
        <v>8332</v>
      </c>
      <c r="T1058" s="20">
        <f t="shared" si="66"/>
        <v>42058.719641203701</v>
      </c>
      <c r="U1058" s="20">
        <f t="shared" si="67"/>
        <v>42118.677974537044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s">
        <v>8220</v>
      </c>
      <c r="N1059" t="b">
        <v>0</v>
      </c>
      <c r="O1059" t="s">
        <v>8281</v>
      </c>
      <c r="P1059" s="6">
        <f t="shared" si="64"/>
        <v>0</v>
      </c>
      <c r="Q1059" s="8">
        <f t="shared" si="65"/>
        <v>0</v>
      </c>
      <c r="R1059" s="11" t="s">
        <v>8331</v>
      </c>
      <c r="S1059" s="12" t="s">
        <v>8332</v>
      </c>
      <c r="T1059" s="20">
        <f t="shared" si="66"/>
        <v>42678.871331018512</v>
      </c>
      <c r="U1059" s="20">
        <f t="shared" si="67"/>
        <v>42708.912997685184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s">
        <v>8220</v>
      </c>
      <c r="N1060" t="b">
        <v>0</v>
      </c>
      <c r="O1060" t="s">
        <v>8281</v>
      </c>
      <c r="P1060" s="6">
        <f t="shared" si="64"/>
        <v>0</v>
      </c>
      <c r="Q1060" s="8">
        <f t="shared" si="65"/>
        <v>0</v>
      </c>
      <c r="R1060" s="11" t="s">
        <v>8331</v>
      </c>
      <c r="S1060" s="12" t="s">
        <v>8332</v>
      </c>
      <c r="T1060" s="20">
        <f t="shared" si="66"/>
        <v>42047.900960648149</v>
      </c>
      <c r="U1060" s="20">
        <f t="shared" si="67"/>
        <v>42089</v>
      </c>
    </row>
    <row r="1061" spans="1:2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s">
        <v>8220</v>
      </c>
      <c r="N1061" t="b">
        <v>0</v>
      </c>
      <c r="O1061" t="s">
        <v>8281</v>
      </c>
      <c r="P1061" s="6">
        <f t="shared" si="64"/>
        <v>0</v>
      </c>
      <c r="Q1061" s="8">
        <f t="shared" si="65"/>
        <v>0</v>
      </c>
      <c r="R1061" s="11" t="s">
        <v>8331</v>
      </c>
      <c r="S1061" s="12" t="s">
        <v>8332</v>
      </c>
      <c r="T1061" s="20">
        <f t="shared" si="66"/>
        <v>42046.79</v>
      </c>
      <c r="U1061" s="20">
        <f t="shared" si="67"/>
        <v>42076.748333333337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s">
        <v>8220</v>
      </c>
      <c r="N1062" t="b">
        <v>0</v>
      </c>
      <c r="O1062" t="s">
        <v>8281</v>
      </c>
      <c r="P1062" s="6">
        <f t="shared" si="64"/>
        <v>1</v>
      </c>
      <c r="Q1062" s="8">
        <f t="shared" si="65"/>
        <v>50</v>
      </c>
      <c r="R1062" s="11" t="s">
        <v>8331</v>
      </c>
      <c r="S1062" s="12" t="s">
        <v>8332</v>
      </c>
      <c r="T1062" s="20">
        <f t="shared" si="66"/>
        <v>42079.913113425922</v>
      </c>
      <c r="U1062" s="20">
        <f t="shared" si="67"/>
        <v>42109.913113425922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s">
        <v>8220</v>
      </c>
      <c r="N1063" t="b">
        <v>0</v>
      </c>
      <c r="O1063" t="s">
        <v>8281</v>
      </c>
      <c r="P1063" s="6">
        <f t="shared" si="64"/>
        <v>0</v>
      </c>
      <c r="Q1063" s="8">
        <f t="shared" si="65"/>
        <v>0</v>
      </c>
      <c r="R1063" s="11" t="s">
        <v>8331</v>
      </c>
      <c r="S1063" s="12" t="s">
        <v>8332</v>
      </c>
      <c r="T1063" s="20">
        <f t="shared" si="66"/>
        <v>42432.276712962965</v>
      </c>
      <c r="U1063" s="20">
        <f t="shared" si="67"/>
        <v>42492.041666666672</v>
      </c>
    </row>
    <row r="1064" spans="1:2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s">
        <v>8220</v>
      </c>
      <c r="N1064" t="b">
        <v>0</v>
      </c>
      <c r="O1064" t="s">
        <v>8281</v>
      </c>
      <c r="P1064" s="6">
        <f t="shared" si="64"/>
        <v>95.477386934673376</v>
      </c>
      <c r="Q1064" s="8">
        <f t="shared" si="65"/>
        <v>47.5</v>
      </c>
      <c r="R1064" s="11" t="s">
        <v>8331</v>
      </c>
      <c r="S1064" s="12" t="s">
        <v>8332</v>
      </c>
      <c r="T1064" s="20">
        <f t="shared" si="66"/>
        <v>42556.807187500002</v>
      </c>
      <c r="U1064" s="20">
        <f t="shared" si="67"/>
        <v>42563.807187500002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s">
        <v>8220</v>
      </c>
      <c r="N1065" t="b">
        <v>0</v>
      </c>
      <c r="O1065" t="s">
        <v>8281</v>
      </c>
      <c r="P1065" s="6">
        <f t="shared" si="64"/>
        <v>0</v>
      </c>
      <c r="Q1065" s="8">
        <f t="shared" si="65"/>
        <v>0</v>
      </c>
      <c r="R1065" s="11" t="s">
        <v>8331</v>
      </c>
      <c r="S1065" s="12" t="s">
        <v>8332</v>
      </c>
      <c r="T1065" s="20">
        <f t="shared" si="66"/>
        <v>42583.030810185184</v>
      </c>
      <c r="U1065" s="20">
        <f t="shared" si="67"/>
        <v>42613.030810185184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s">
        <v>8221</v>
      </c>
      <c r="N1066" t="b">
        <v>0</v>
      </c>
      <c r="O1066" t="s">
        <v>8282</v>
      </c>
      <c r="P1066" s="6">
        <f t="shared" si="64"/>
        <v>8.974444444444444</v>
      </c>
      <c r="Q1066" s="8">
        <f t="shared" si="65"/>
        <v>65.666666666666671</v>
      </c>
      <c r="R1066" s="11" t="s">
        <v>8333</v>
      </c>
      <c r="S1066" s="12" t="s">
        <v>8334</v>
      </c>
      <c r="T1066" s="20">
        <f t="shared" si="66"/>
        <v>41417.228043981479</v>
      </c>
      <c r="U1066" s="20">
        <f t="shared" si="67"/>
        <v>41462.228043981479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s">
        <v>8221</v>
      </c>
      <c r="N1067" t="b">
        <v>0</v>
      </c>
      <c r="O1067" t="s">
        <v>8282</v>
      </c>
      <c r="P1067" s="6">
        <f t="shared" si="64"/>
        <v>2.7</v>
      </c>
      <c r="Q1067" s="8">
        <f t="shared" si="65"/>
        <v>16.2</v>
      </c>
      <c r="R1067" s="11" t="s">
        <v>8333</v>
      </c>
      <c r="S1067" s="12" t="s">
        <v>8334</v>
      </c>
      <c r="T1067" s="20">
        <f t="shared" si="66"/>
        <v>41661.381041666667</v>
      </c>
      <c r="U1067" s="20">
        <f t="shared" si="67"/>
        <v>41689.381041666667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s">
        <v>8221</v>
      </c>
      <c r="N1068" t="b">
        <v>0</v>
      </c>
      <c r="O1068" t="s">
        <v>8282</v>
      </c>
      <c r="P1068" s="6">
        <f t="shared" si="64"/>
        <v>3.3673333333333333</v>
      </c>
      <c r="Q1068" s="8">
        <f t="shared" si="65"/>
        <v>34.128378378378379</v>
      </c>
      <c r="R1068" s="11" t="s">
        <v>8333</v>
      </c>
      <c r="S1068" s="12" t="s">
        <v>8334</v>
      </c>
      <c r="T1068" s="20">
        <f t="shared" si="66"/>
        <v>41445.962754629632</v>
      </c>
      <c r="U1068" s="20">
        <f t="shared" si="67"/>
        <v>41490.962754629632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s">
        <v>8221</v>
      </c>
      <c r="N1069" t="b">
        <v>0</v>
      </c>
      <c r="O1069" t="s">
        <v>8282</v>
      </c>
      <c r="P1069" s="6">
        <f t="shared" si="64"/>
        <v>26</v>
      </c>
      <c r="Q1069" s="8">
        <f t="shared" si="65"/>
        <v>13</v>
      </c>
      <c r="R1069" s="11" t="s">
        <v>8333</v>
      </c>
      <c r="S1069" s="12" t="s">
        <v>8334</v>
      </c>
      <c r="T1069" s="20">
        <f t="shared" si="66"/>
        <v>41599.855682870373</v>
      </c>
      <c r="U1069" s="20">
        <f t="shared" si="67"/>
        <v>41629.855682870373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s">
        <v>8221</v>
      </c>
      <c r="N1070" t="b">
        <v>0</v>
      </c>
      <c r="O1070" t="s">
        <v>8282</v>
      </c>
      <c r="P1070" s="6">
        <f t="shared" si="64"/>
        <v>0.15</v>
      </c>
      <c r="Q1070" s="8">
        <f t="shared" si="65"/>
        <v>11.25</v>
      </c>
      <c r="R1070" s="11" t="s">
        <v>8333</v>
      </c>
      <c r="S1070" s="12" t="s">
        <v>8334</v>
      </c>
      <c r="T1070" s="20">
        <f t="shared" si="66"/>
        <v>42440.371111111104</v>
      </c>
      <c r="U1070" s="20">
        <f t="shared" si="67"/>
        <v>42470.329444444447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s">
        <v>8221</v>
      </c>
      <c r="N1071" t="b">
        <v>0</v>
      </c>
      <c r="O1071" t="s">
        <v>8282</v>
      </c>
      <c r="P1071" s="6">
        <f t="shared" si="64"/>
        <v>38.636363636363633</v>
      </c>
      <c r="Q1071" s="8">
        <f t="shared" si="65"/>
        <v>40.476190476190474</v>
      </c>
      <c r="R1071" s="11" t="s">
        <v>8333</v>
      </c>
      <c r="S1071" s="12" t="s">
        <v>8334</v>
      </c>
      <c r="T1071" s="20">
        <f t="shared" si="66"/>
        <v>41572.229849537034</v>
      </c>
      <c r="U1071" s="20">
        <f t="shared" si="67"/>
        <v>41604.271516203706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s">
        <v>8221</v>
      </c>
      <c r="N1072" t="b">
        <v>0</v>
      </c>
      <c r="O1072" t="s">
        <v>8282</v>
      </c>
      <c r="P1072" s="6">
        <f t="shared" si="64"/>
        <v>0.70000000000000007</v>
      </c>
      <c r="Q1072" s="8">
        <f t="shared" si="65"/>
        <v>35</v>
      </c>
      <c r="R1072" s="11" t="s">
        <v>8333</v>
      </c>
      <c r="S1072" s="12" t="s">
        <v>8334</v>
      </c>
      <c r="T1072" s="20">
        <f t="shared" si="66"/>
        <v>41163.011828703704</v>
      </c>
      <c r="U1072" s="20">
        <f t="shared" si="67"/>
        <v>41183.011828703704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s">
        <v>8221</v>
      </c>
      <c r="N1073" t="b">
        <v>0</v>
      </c>
      <c r="O1073" t="s">
        <v>8282</v>
      </c>
      <c r="P1073" s="6">
        <f t="shared" si="64"/>
        <v>0</v>
      </c>
      <c r="Q1073" s="8">
        <f t="shared" si="65"/>
        <v>0</v>
      </c>
      <c r="R1073" s="11" t="s">
        <v>8333</v>
      </c>
      <c r="S1073" s="12" t="s">
        <v>8334</v>
      </c>
      <c r="T1073" s="20">
        <f t="shared" si="66"/>
        <v>42295.753391203703</v>
      </c>
      <c r="U1073" s="20">
        <f t="shared" si="67"/>
        <v>42325.795057870375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s">
        <v>8221</v>
      </c>
      <c r="N1074" t="b">
        <v>0</v>
      </c>
      <c r="O1074" t="s">
        <v>8282</v>
      </c>
      <c r="P1074" s="6">
        <f t="shared" si="64"/>
        <v>6.8000000000000005E-2</v>
      </c>
      <c r="Q1074" s="8">
        <f t="shared" si="65"/>
        <v>12.75</v>
      </c>
      <c r="R1074" s="11" t="s">
        <v>8333</v>
      </c>
      <c r="S1074" s="12" t="s">
        <v>8334</v>
      </c>
      <c r="T1074" s="20">
        <f t="shared" si="66"/>
        <v>41645.832141203704</v>
      </c>
      <c r="U1074" s="20">
        <f t="shared" si="67"/>
        <v>41675.832141203704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s">
        <v>8221</v>
      </c>
      <c r="N1075" t="b">
        <v>0</v>
      </c>
      <c r="O1075" t="s">
        <v>8282</v>
      </c>
      <c r="P1075" s="6">
        <f t="shared" si="64"/>
        <v>1.3333333333333335</v>
      </c>
      <c r="Q1075" s="8">
        <f t="shared" si="65"/>
        <v>10</v>
      </c>
      <c r="R1075" s="11" t="s">
        <v>8333</v>
      </c>
      <c r="S1075" s="12" t="s">
        <v>8334</v>
      </c>
      <c r="T1075" s="20">
        <f t="shared" si="66"/>
        <v>40802.964594907404</v>
      </c>
      <c r="U1075" s="20">
        <f t="shared" si="67"/>
        <v>40832.964594907404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s">
        <v>8221</v>
      </c>
      <c r="N1076" t="b">
        <v>0</v>
      </c>
      <c r="O1076" t="s">
        <v>8282</v>
      </c>
      <c r="P1076" s="6">
        <f t="shared" si="64"/>
        <v>6.3092592592592585</v>
      </c>
      <c r="Q1076" s="8">
        <f t="shared" si="65"/>
        <v>113.56666666666666</v>
      </c>
      <c r="R1076" s="11" t="s">
        <v>8333</v>
      </c>
      <c r="S1076" s="12" t="s">
        <v>8334</v>
      </c>
      <c r="T1076" s="20">
        <f t="shared" si="66"/>
        <v>41613.172974537039</v>
      </c>
      <c r="U1076" s="20">
        <f t="shared" si="67"/>
        <v>41643.172974537039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s">
        <v>8221</v>
      </c>
      <c r="N1077" t="b">
        <v>0</v>
      </c>
      <c r="O1077" t="s">
        <v>8282</v>
      </c>
      <c r="P1077" s="6">
        <f t="shared" si="64"/>
        <v>4.5</v>
      </c>
      <c r="Q1077" s="8">
        <f t="shared" si="65"/>
        <v>15</v>
      </c>
      <c r="R1077" s="11" t="s">
        <v>8333</v>
      </c>
      <c r="S1077" s="12" t="s">
        <v>8334</v>
      </c>
      <c r="T1077" s="20">
        <f t="shared" si="66"/>
        <v>41005.904120370367</v>
      </c>
      <c r="U1077" s="20">
        <f t="shared" si="67"/>
        <v>41035.904120370367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s">
        <v>8221</v>
      </c>
      <c r="N1078" t="b">
        <v>0</v>
      </c>
      <c r="O1078" t="s">
        <v>8282</v>
      </c>
      <c r="P1078" s="6">
        <f t="shared" si="64"/>
        <v>62.765333333333331</v>
      </c>
      <c r="Q1078" s="8">
        <f t="shared" si="65"/>
        <v>48.281025641025643</v>
      </c>
      <c r="R1078" s="11" t="s">
        <v>8333</v>
      </c>
      <c r="S1078" s="12" t="s">
        <v>8334</v>
      </c>
      <c r="T1078" s="20">
        <f t="shared" si="66"/>
        <v>41838.377893518518</v>
      </c>
      <c r="U1078" s="20">
        <f t="shared" si="67"/>
        <v>41893.377893518518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s">
        <v>8221</v>
      </c>
      <c r="N1079" t="b">
        <v>0</v>
      </c>
      <c r="O1079" t="s">
        <v>8282</v>
      </c>
      <c r="P1079" s="6">
        <f t="shared" si="64"/>
        <v>29.376000000000001</v>
      </c>
      <c r="Q1079" s="8">
        <f t="shared" si="65"/>
        <v>43.976047904191617</v>
      </c>
      <c r="R1079" s="11" t="s">
        <v>8333</v>
      </c>
      <c r="S1079" s="12" t="s">
        <v>8334</v>
      </c>
      <c r="T1079" s="20">
        <f t="shared" si="66"/>
        <v>42353.16679398148</v>
      </c>
      <c r="U1079" s="20">
        <f t="shared" si="67"/>
        <v>42383.16679398148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s">
        <v>8221</v>
      </c>
      <c r="N1080" t="b">
        <v>0</v>
      </c>
      <c r="O1080" t="s">
        <v>8282</v>
      </c>
      <c r="P1080" s="6">
        <f t="shared" si="64"/>
        <v>7.5</v>
      </c>
      <c r="Q1080" s="8">
        <f t="shared" si="65"/>
        <v>9</v>
      </c>
      <c r="R1080" s="11" t="s">
        <v>8333</v>
      </c>
      <c r="S1080" s="12" t="s">
        <v>8334</v>
      </c>
      <c r="T1080" s="20">
        <f t="shared" si="66"/>
        <v>40701.195844907408</v>
      </c>
      <c r="U1080" s="20">
        <f t="shared" si="67"/>
        <v>40746.195844907408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s">
        <v>8221</v>
      </c>
      <c r="N1081" t="b">
        <v>0</v>
      </c>
      <c r="O1081" t="s">
        <v>8282</v>
      </c>
      <c r="P1081" s="6">
        <f t="shared" si="64"/>
        <v>2.6076923076923078</v>
      </c>
      <c r="Q1081" s="8">
        <f t="shared" si="65"/>
        <v>37.666666666666664</v>
      </c>
      <c r="R1081" s="11" t="s">
        <v>8333</v>
      </c>
      <c r="S1081" s="12" t="s">
        <v>8334</v>
      </c>
      <c r="T1081" s="20">
        <f t="shared" si="66"/>
        <v>42479.566388888896</v>
      </c>
      <c r="U1081" s="20">
        <f t="shared" si="67"/>
        <v>42504.566388888896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s">
        <v>8221</v>
      </c>
      <c r="N1082" t="b">
        <v>0</v>
      </c>
      <c r="O1082" t="s">
        <v>8282</v>
      </c>
      <c r="P1082" s="6">
        <f t="shared" si="64"/>
        <v>9.1050000000000004</v>
      </c>
      <c r="Q1082" s="8">
        <f t="shared" si="65"/>
        <v>18.581632653061224</v>
      </c>
      <c r="R1082" s="11" t="s">
        <v>8333</v>
      </c>
      <c r="S1082" s="12" t="s">
        <v>8334</v>
      </c>
      <c r="T1082" s="20">
        <f t="shared" si="66"/>
        <v>41740.138113425928</v>
      </c>
      <c r="U1082" s="20">
        <f t="shared" si="67"/>
        <v>41770.138113425928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s">
        <v>8221</v>
      </c>
      <c r="N1083" t="b">
        <v>0</v>
      </c>
      <c r="O1083" t="s">
        <v>8282</v>
      </c>
      <c r="P1083" s="6">
        <f t="shared" si="64"/>
        <v>1.7647058823529412E-2</v>
      </c>
      <c r="Q1083" s="8">
        <f t="shared" si="65"/>
        <v>3</v>
      </c>
      <c r="R1083" s="11" t="s">
        <v>8333</v>
      </c>
      <c r="S1083" s="12" t="s">
        <v>8334</v>
      </c>
      <c r="T1083" s="20">
        <f t="shared" si="66"/>
        <v>42002.926990740743</v>
      </c>
      <c r="U1083" s="20">
        <f t="shared" si="67"/>
        <v>42032.926990740743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s">
        <v>8221</v>
      </c>
      <c r="N1084" t="b">
        <v>0</v>
      </c>
      <c r="O1084" t="s">
        <v>8282</v>
      </c>
      <c r="P1084" s="6">
        <f t="shared" si="64"/>
        <v>0.55999999999999994</v>
      </c>
      <c r="Q1084" s="8">
        <f t="shared" si="65"/>
        <v>18.666666666666668</v>
      </c>
      <c r="R1084" s="11" t="s">
        <v>8333</v>
      </c>
      <c r="S1084" s="12" t="s">
        <v>8334</v>
      </c>
      <c r="T1084" s="20">
        <f t="shared" si="66"/>
        <v>41101.906111111115</v>
      </c>
      <c r="U1084" s="20">
        <f t="shared" si="67"/>
        <v>41131.906111111115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s">
        <v>8221</v>
      </c>
      <c r="N1085" t="b">
        <v>0</v>
      </c>
      <c r="O1085" t="s">
        <v>8282</v>
      </c>
      <c r="P1085" s="6">
        <f t="shared" si="64"/>
        <v>0.82000000000000006</v>
      </c>
      <c r="Q1085" s="8">
        <f t="shared" si="65"/>
        <v>410</v>
      </c>
      <c r="R1085" s="11" t="s">
        <v>8333</v>
      </c>
      <c r="S1085" s="12" t="s">
        <v>8334</v>
      </c>
      <c r="T1085" s="20">
        <f t="shared" si="66"/>
        <v>41793.659525462965</v>
      </c>
      <c r="U1085" s="20">
        <f t="shared" si="67"/>
        <v>41853.659525462965</v>
      </c>
    </row>
    <row r="1086" spans="1:2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s">
        <v>8221</v>
      </c>
      <c r="N1086" t="b">
        <v>0</v>
      </c>
      <c r="O1086" t="s">
        <v>8282</v>
      </c>
      <c r="P1086" s="6">
        <f t="shared" si="64"/>
        <v>0</v>
      </c>
      <c r="Q1086" s="8">
        <f t="shared" si="65"/>
        <v>0</v>
      </c>
      <c r="R1086" s="11" t="s">
        <v>8333</v>
      </c>
      <c r="S1086" s="12" t="s">
        <v>8334</v>
      </c>
      <c r="T1086" s="20">
        <f t="shared" si="66"/>
        <v>41829.912083333329</v>
      </c>
      <c r="U1086" s="20">
        <f t="shared" si="67"/>
        <v>41859.912083333329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s">
        <v>8221</v>
      </c>
      <c r="N1087" t="b">
        <v>0</v>
      </c>
      <c r="O1087" t="s">
        <v>8282</v>
      </c>
      <c r="P1087" s="6">
        <f t="shared" si="64"/>
        <v>3.42</v>
      </c>
      <c r="Q1087" s="8">
        <f t="shared" si="65"/>
        <v>114</v>
      </c>
      <c r="R1087" s="11" t="s">
        <v>8333</v>
      </c>
      <c r="S1087" s="12" t="s">
        <v>8334</v>
      </c>
      <c r="T1087" s="20">
        <f t="shared" si="66"/>
        <v>42413.671006944445</v>
      </c>
      <c r="U1087" s="20">
        <f t="shared" si="67"/>
        <v>42443.629340277781</v>
      </c>
    </row>
    <row r="1088" spans="1:2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s">
        <v>8221</v>
      </c>
      <c r="N1088" t="b">
        <v>0</v>
      </c>
      <c r="O1088" t="s">
        <v>8282</v>
      </c>
      <c r="P1088" s="6">
        <f t="shared" si="64"/>
        <v>8.3333333333333343E-2</v>
      </c>
      <c r="Q1088" s="8">
        <f t="shared" si="65"/>
        <v>7.5</v>
      </c>
      <c r="R1088" s="11" t="s">
        <v>8333</v>
      </c>
      <c r="S1088" s="12" t="s">
        <v>8334</v>
      </c>
      <c r="T1088" s="20">
        <f t="shared" si="66"/>
        <v>41845.866793981484</v>
      </c>
      <c r="U1088" s="20">
        <f t="shared" si="67"/>
        <v>41875.866793981484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s">
        <v>8221</v>
      </c>
      <c r="N1089" t="b">
        <v>0</v>
      </c>
      <c r="O1089" t="s">
        <v>8282</v>
      </c>
      <c r="P1089" s="6">
        <f t="shared" si="64"/>
        <v>0</v>
      </c>
      <c r="Q1089" s="8">
        <f t="shared" si="65"/>
        <v>0</v>
      </c>
      <c r="R1089" s="11" t="s">
        <v>8333</v>
      </c>
      <c r="S1089" s="12" t="s">
        <v>8334</v>
      </c>
      <c r="T1089" s="20">
        <f t="shared" si="66"/>
        <v>41775.713969907411</v>
      </c>
      <c r="U1089" s="20">
        <f t="shared" si="67"/>
        <v>41805.713969907411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s">
        <v>8221</v>
      </c>
      <c r="N1090" t="b">
        <v>0</v>
      </c>
      <c r="O1090" t="s">
        <v>8282</v>
      </c>
      <c r="P1090" s="6">
        <f t="shared" si="64"/>
        <v>14.182977777777777</v>
      </c>
      <c r="Q1090" s="8">
        <f t="shared" si="65"/>
        <v>43.41727891156463</v>
      </c>
      <c r="R1090" s="11" t="s">
        <v>8333</v>
      </c>
      <c r="S1090" s="12" t="s">
        <v>8334</v>
      </c>
      <c r="T1090" s="20">
        <f t="shared" si="66"/>
        <v>41723.799386574072</v>
      </c>
      <c r="U1090" s="20">
        <f t="shared" si="67"/>
        <v>41753.799386574072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s">
        <v>8221</v>
      </c>
      <c r="N1091" t="b">
        <v>0</v>
      </c>
      <c r="O1091" t="s">
        <v>8282</v>
      </c>
      <c r="P1091" s="6">
        <f t="shared" ref="P1091:P1154" si="68">E1091/D1091*100</f>
        <v>7.8266666666666662</v>
      </c>
      <c r="Q1091" s="8">
        <f t="shared" ref="Q1091:Q1154" si="69">IFERROR(E1091/L1091,0)</f>
        <v>23.959183673469386</v>
      </c>
      <c r="R1091" s="11" t="s">
        <v>8333</v>
      </c>
      <c r="S1091" s="12" t="s">
        <v>8334</v>
      </c>
      <c r="T1091" s="20">
        <f t="shared" ref="T1091:T1154" si="70">(((J1091/60)/60)/24)+DATE(1970,1,1)</f>
        <v>42151.189525462964</v>
      </c>
      <c r="U1091" s="20">
        <f t="shared" ref="U1091:U1154" si="71">(((I1091/60)/60)/24)+DATE(1970,1,1)</f>
        <v>42181.189525462964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s">
        <v>8221</v>
      </c>
      <c r="N1092" t="b">
        <v>0</v>
      </c>
      <c r="O1092" t="s">
        <v>8282</v>
      </c>
      <c r="P1092" s="6">
        <f t="shared" si="68"/>
        <v>3.8464497269020695E-2</v>
      </c>
      <c r="Q1092" s="8">
        <f t="shared" si="69"/>
        <v>5</v>
      </c>
      <c r="R1092" s="11" t="s">
        <v>8333</v>
      </c>
      <c r="S1092" s="12" t="s">
        <v>8334</v>
      </c>
      <c r="T1092" s="20">
        <f t="shared" si="70"/>
        <v>42123.185798611114</v>
      </c>
      <c r="U1092" s="20">
        <f t="shared" si="71"/>
        <v>42153.185798611114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s">
        <v>8221</v>
      </c>
      <c r="N1093" t="b">
        <v>0</v>
      </c>
      <c r="O1093" t="s">
        <v>8282</v>
      </c>
      <c r="P1093" s="6">
        <f t="shared" si="68"/>
        <v>12.5</v>
      </c>
      <c r="Q1093" s="8">
        <f t="shared" si="69"/>
        <v>12.5</v>
      </c>
      <c r="R1093" s="11" t="s">
        <v>8333</v>
      </c>
      <c r="S1093" s="12" t="s">
        <v>8334</v>
      </c>
      <c r="T1093" s="20">
        <f t="shared" si="70"/>
        <v>42440.820277777777</v>
      </c>
      <c r="U1093" s="20">
        <f t="shared" si="71"/>
        <v>42470.778611111105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s">
        <v>8221</v>
      </c>
      <c r="N1094" t="b">
        <v>0</v>
      </c>
      <c r="O1094" t="s">
        <v>8282</v>
      </c>
      <c r="P1094" s="6">
        <f t="shared" si="68"/>
        <v>1.05</v>
      </c>
      <c r="Q1094" s="8">
        <f t="shared" si="69"/>
        <v>3</v>
      </c>
      <c r="R1094" s="11" t="s">
        <v>8333</v>
      </c>
      <c r="S1094" s="12" t="s">
        <v>8334</v>
      </c>
      <c r="T1094" s="20">
        <f t="shared" si="70"/>
        <v>41250.025902777779</v>
      </c>
      <c r="U1094" s="20">
        <f t="shared" si="71"/>
        <v>41280.025902777779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s">
        <v>8221</v>
      </c>
      <c r="N1095" t="b">
        <v>0</v>
      </c>
      <c r="O1095" t="s">
        <v>8282</v>
      </c>
      <c r="P1095" s="6">
        <f t="shared" si="68"/>
        <v>14.083333333333334</v>
      </c>
      <c r="Q1095" s="8">
        <f t="shared" si="69"/>
        <v>10.5625</v>
      </c>
      <c r="R1095" s="11" t="s">
        <v>8333</v>
      </c>
      <c r="S1095" s="12" t="s">
        <v>8334</v>
      </c>
      <c r="T1095" s="20">
        <f t="shared" si="70"/>
        <v>42396.973807870367</v>
      </c>
      <c r="U1095" s="20">
        <f t="shared" si="71"/>
        <v>42411.973807870367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s">
        <v>8221</v>
      </c>
      <c r="N1096" t="b">
        <v>0</v>
      </c>
      <c r="O1096" t="s">
        <v>8282</v>
      </c>
      <c r="P1096" s="6">
        <f t="shared" si="68"/>
        <v>18.300055555555556</v>
      </c>
      <c r="Q1096" s="8">
        <f t="shared" si="69"/>
        <v>122.00037037037038</v>
      </c>
      <c r="R1096" s="11" t="s">
        <v>8333</v>
      </c>
      <c r="S1096" s="12" t="s">
        <v>8334</v>
      </c>
      <c r="T1096" s="20">
        <f t="shared" si="70"/>
        <v>40795.713344907403</v>
      </c>
      <c r="U1096" s="20">
        <f t="shared" si="71"/>
        <v>40825.713344907403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s">
        <v>8221</v>
      </c>
      <c r="N1097" t="b">
        <v>0</v>
      </c>
      <c r="O1097" t="s">
        <v>8282</v>
      </c>
      <c r="P1097" s="6">
        <f t="shared" si="68"/>
        <v>5.0347999999999997</v>
      </c>
      <c r="Q1097" s="8">
        <f t="shared" si="69"/>
        <v>267.80851063829789</v>
      </c>
      <c r="R1097" s="11" t="s">
        <v>8333</v>
      </c>
      <c r="S1097" s="12" t="s">
        <v>8334</v>
      </c>
      <c r="T1097" s="20">
        <f t="shared" si="70"/>
        <v>41486.537268518521</v>
      </c>
      <c r="U1097" s="20">
        <f t="shared" si="71"/>
        <v>41516.537268518521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s">
        <v>8221</v>
      </c>
      <c r="N1098" t="b">
        <v>0</v>
      </c>
      <c r="O1098" t="s">
        <v>8282</v>
      </c>
      <c r="P1098" s="6">
        <f t="shared" si="68"/>
        <v>17.933333333333334</v>
      </c>
      <c r="Q1098" s="8">
        <f t="shared" si="69"/>
        <v>74.206896551724142</v>
      </c>
      <c r="R1098" s="11" t="s">
        <v>8333</v>
      </c>
      <c r="S1098" s="12" t="s">
        <v>8334</v>
      </c>
      <c r="T1098" s="20">
        <f t="shared" si="70"/>
        <v>41885.51798611111</v>
      </c>
      <c r="U1098" s="20">
        <f t="shared" si="71"/>
        <v>41916.145833333336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s">
        <v>8221</v>
      </c>
      <c r="N1099" t="b">
        <v>0</v>
      </c>
      <c r="O1099" t="s">
        <v>8282</v>
      </c>
      <c r="P1099" s="6">
        <f t="shared" si="68"/>
        <v>4.7E-2</v>
      </c>
      <c r="Q1099" s="8">
        <f t="shared" si="69"/>
        <v>6.7142857142857144</v>
      </c>
      <c r="R1099" s="11" t="s">
        <v>8333</v>
      </c>
      <c r="S1099" s="12" t="s">
        <v>8334</v>
      </c>
      <c r="T1099" s="20">
        <f t="shared" si="70"/>
        <v>41660.792557870373</v>
      </c>
      <c r="U1099" s="20">
        <f t="shared" si="71"/>
        <v>41700.792557870373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s">
        <v>8221</v>
      </c>
      <c r="N1100" t="b">
        <v>0</v>
      </c>
      <c r="O1100" t="s">
        <v>8282</v>
      </c>
      <c r="P1100" s="6">
        <f t="shared" si="68"/>
        <v>7.2120000000000006</v>
      </c>
      <c r="Q1100" s="8">
        <f t="shared" si="69"/>
        <v>81.954545454545453</v>
      </c>
      <c r="R1100" s="11" t="s">
        <v>8333</v>
      </c>
      <c r="S1100" s="12" t="s">
        <v>8334</v>
      </c>
      <c r="T1100" s="20">
        <f t="shared" si="70"/>
        <v>41712.762673611112</v>
      </c>
      <c r="U1100" s="20">
        <f t="shared" si="71"/>
        <v>41742.762673611112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s">
        <v>8221</v>
      </c>
      <c r="N1101" t="b">
        <v>0</v>
      </c>
      <c r="O1101" t="s">
        <v>8282</v>
      </c>
      <c r="P1101" s="6">
        <f t="shared" si="68"/>
        <v>0.5</v>
      </c>
      <c r="Q1101" s="8">
        <f t="shared" si="69"/>
        <v>25</v>
      </c>
      <c r="R1101" s="11" t="s">
        <v>8333</v>
      </c>
      <c r="S1101" s="12" t="s">
        <v>8334</v>
      </c>
      <c r="T1101" s="20">
        <f t="shared" si="70"/>
        <v>42107.836435185185</v>
      </c>
      <c r="U1101" s="20">
        <f t="shared" si="71"/>
        <v>42137.836435185185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s">
        <v>8221</v>
      </c>
      <c r="N1102" t="b">
        <v>0</v>
      </c>
      <c r="O1102" t="s">
        <v>8282</v>
      </c>
      <c r="P1102" s="6">
        <f t="shared" si="68"/>
        <v>2.5</v>
      </c>
      <c r="Q1102" s="8">
        <f t="shared" si="69"/>
        <v>10</v>
      </c>
      <c r="R1102" s="11" t="s">
        <v>8333</v>
      </c>
      <c r="S1102" s="12" t="s">
        <v>8334</v>
      </c>
      <c r="T1102" s="20">
        <f t="shared" si="70"/>
        <v>42384.110775462963</v>
      </c>
      <c r="U1102" s="20">
        <f t="shared" si="71"/>
        <v>42414.110775462963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s">
        <v>8221</v>
      </c>
      <c r="N1103" t="b">
        <v>0</v>
      </c>
      <c r="O1103" t="s">
        <v>8282</v>
      </c>
      <c r="P1103" s="6">
        <f t="shared" si="68"/>
        <v>4.1000000000000002E-2</v>
      </c>
      <c r="Q1103" s="8">
        <f t="shared" si="69"/>
        <v>6.833333333333333</v>
      </c>
      <c r="R1103" s="11" t="s">
        <v>8333</v>
      </c>
      <c r="S1103" s="12" t="s">
        <v>8334</v>
      </c>
      <c r="T1103" s="20">
        <f t="shared" si="70"/>
        <v>42538.77243055556</v>
      </c>
      <c r="U1103" s="20">
        <f t="shared" si="71"/>
        <v>42565.758333333331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s">
        <v>8221</v>
      </c>
      <c r="N1104" t="b">
        <v>0</v>
      </c>
      <c r="O1104" t="s">
        <v>8282</v>
      </c>
      <c r="P1104" s="6">
        <f t="shared" si="68"/>
        <v>5.3125</v>
      </c>
      <c r="Q1104" s="8">
        <f t="shared" si="69"/>
        <v>17.708333333333332</v>
      </c>
      <c r="R1104" s="11" t="s">
        <v>8333</v>
      </c>
      <c r="S1104" s="12" t="s">
        <v>8334</v>
      </c>
      <c r="T1104" s="20">
        <f t="shared" si="70"/>
        <v>41577.045428240745</v>
      </c>
      <c r="U1104" s="20">
        <f t="shared" si="71"/>
        <v>41617.249305555553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s">
        <v>8221</v>
      </c>
      <c r="N1105" t="b">
        <v>0</v>
      </c>
      <c r="O1105" t="s">
        <v>8282</v>
      </c>
      <c r="P1105" s="6">
        <f t="shared" si="68"/>
        <v>1.6199999999999999</v>
      </c>
      <c r="Q1105" s="8">
        <f t="shared" si="69"/>
        <v>16.2</v>
      </c>
      <c r="R1105" s="11" t="s">
        <v>8333</v>
      </c>
      <c r="S1105" s="12" t="s">
        <v>8334</v>
      </c>
      <c r="T1105" s="20">
        <f t="shared" si="70"/>
        <v>42479.22210648148</v>
      </c>
      <c r="U1105" s="20">
        <f t="shared" si="71"/>
        <v>42539.22210648148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s">
        <v>8221</v>
      </c>
      <c r="N1106" t="b">
        <v>0</v>
      </c>
      <c r="O1106" t="s">
        <v>8282</v>
      </c>
      <c r="P1106" s="6">
        <f t="shared" si="68"/>
        <v>4.9516666666666671</v>
      </c>
      <c r="Q1106" s="8">
        <f t="shared" si="69"/>
        <v>80.297297297297291</v>
      </c>
      <c r="R1106" s="11" t="s">
        <v>8333</v>
      </c>
      <c r="S1106" s="12" t="s">
        <v>8334</v>
      </c>
      <c r="T1106" s="20">
        <f t="shared" si="70"/>
        <v>41771.40996527778</v>
      </c>
      <c r="U1106" s="20">
        <f t="shared" si="71"/>
        <v>41801.40996527778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s">
        <v>8221</v>
      </c>
      <c r="N1107" t="b">
        <v>0</v>
      </c>
      <c r="O1107" t="s">
        <v>8282</v>
      </c>
      <c r="P1107" s="6">
        <f t="shared" si="68"/>
        <v>0.159</v>
      </c>
      <c r="Q1107" s="8">
        <f t="shared" si="69"/>
        <v>71.55</v>
      </c>
      <c r="R1107" s="11" t="s">
        <v>8333</v>
      </c>
      <c r="S1107" s="12" t="s">
        <v>8334</v>
      </c>
      <c r="T1107" s="20">
        <f t="shared" si="70"/>
        <v>41692.135729166665</v>
      </c>
      <c r="U1107" s="20">
        <f t="shared" si="71"/>
        <v>41722.0940625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s">
        <v>8221</v>
      </c>
      <c r="N1108" t="b">
        <v>0</v>
      </c>
      <c r="O1108" t="s">
        <v>8282</v>
      </c>
      <c r="P1108" s="6">
        <f t="shared" si="68"/>
        <v>41.25</v>
      </c>
      <c r="Q1108" s="8">
        <f t="shared" si="69"/>
        <v>23.571428571428573</v>
      </c>
      <c r="R1108" s="11" t="s">
        <v>8333</v>
      </c>
      <c r="S1108" s="12" t="s">
        <v>8334</v>
      </c>
      <c r="T1108" s="20">
        <f t="shared" si="70"/>
        <v>40973.740451388891</v>
      </c>
      <c r="U1108" s="20">
        <f t="shared" si="71"/>
        <v>41003.698784722219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s">
        <v>8221</v>
      </c>
      <c r="N1109" t="b">
        <v>0</v>
      </c>
      <c r="O1109" t="s">
        <v>8282</v>
      </c>
      <c r="P1109" s="6">
        <f t="shared" si="68"/>
        <v>0</v>
      </c>
      <c r="Q1109" s="8">
        <f t="shared" si="69"/>
        <v>0</v>
      </c>
      <c r="R1109" s="11" t="s">
        <v>8333</v>
      </c>
      <c r="S1109" s="12" t="s">
        <v>8334</v>
      </c>
      <c r="T1109" s="20">
        <f t="shared" si="70"/>
        <v>41813.861388888887</v>
      </c>
      <c r="U1109" s="20">
        <f t="shared" si="71"/>
        <v>41843.861388888887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s">
        <v>8221</v>
      </c>
      <c r="N1110" t="b">
        <v>0</v>
      </c>
      <c r="O1110" t="s">
        <v>8282</v>
      </c>
      <c r="P1110" s="6">
        <f t="shared" si="68"/>
        <v>2.93</v>
      </c>
      <c r="Q1110" s="8">
        <f t="shared" si="69"/>
        <v>34.88095238095238</v>
      </c>
      <c r="R1110" s="11" t="s">
        <v>8333</v>
      </c>
      <c r="S1110" s="12" t="s">
        <v>8334</v>
      </c>
      <c r="T1110" s="20">
        <f t="shared" si="70"/>
        <v>40952.636979166666</v>
      </c>
      <c r="U1110" s="20">
        <f t="shared" si="71"/>
        <v>41012.595312500001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s">
        <v>8221</v>
      </c>
      <c r="N1111" t="b">
        <v>0</v>
      </c>
      <c r="O1111" t="s">
        <v>8282</v>
      </c>
      <c r="P1111" s="6">
        <f t="shared" si="68"/>
        <v>0.44999999999999996</v>
      </c>
      <c r="Q1111" s="8">
        <f t="shared" si="69"/>
        <v>15</v>
      </c>
      <c r="R1111" s="11" t="s">
        <v>8333</v>
      </c>
      <c r="S1111" s="12" t="s">
        <v>8334</v>
      </c>
      <c r="T1111" s="20">
        <f t="shared" si="70"/>
        <v>42662.752199074079</v>
      </c>
      <c r="U1111" s="20">
        <f t="shared" si="71"/>
        <v>42692.793865740736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s">
        <v>8221</v>
      </c>
      <c r="N1112" t="b">
        <v>0</v>
      </c>
      <c r="O1112" t="s">
        <v>8282</v>
      </c>
      <c r="P1112" s="6">
        <f t="shared" si="68"/>
        <v>0.51</v>
      </c>
      <c r="Q1112" s="8">
        <f t="shared" si="69"/>
        <v>23.181818181818183</v>
      </c>
      <c r="R1112" s="11" t="s">
        <v>8333</v>
      </c>
      <c r="S1112" s="12" t="s">
        <v>8334</v>
      </c>
      <c r="T1112" s="20">
        <f t="shared" si="70"/>
        <v>41220.933124999996</v>
      </c>
      <c r="U1112" s="20">
        <f t="shared" si="71"/>
        <v>41250.933124999996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s">
        <v>8221</v>
      </c>
      <c r="N1113" t="b">
        <v>0</v>
      </c>
      <c r="O1113" t="s">
        <v>8282</v>
      </c>
      <c r="P1113" s="6">
        <f t="shared" si="68"/>
        <v>0.04</v>
      </c>
      <c r="Q1113" s="8">
        <f t="shared" si="69"/>
        <v>1</v>
      </c>
      <c r="R1113" s="11" t="s">
        <v>8333</v>
      </c>
      <c r="S1113" s="12" t="s">
        <v>8334</v>
      </c>
      <c r="T1113" s="20">
        <f t="shared" si="70"/>
        <v>42347.203587962969</v>
      </c>
      <c r="U1113" s="20">
        <f t="shared" si="71"/>
        <v>42377.203587962969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s">
        <v>8221</v>
      </c>
      <c r="N1114" t="b">
        <v>0</v>
      </c>
      <c r="O1114" t="s">
        <v>8282</v>
      </c>
      <c r="P1114" s="6">
        <f t="shared" si="68"/>
        <v>35.537409090909087</v>
      </c>
      <c r="Q1114" s="8">
        <f t="shared" si="69"/>
        <v>100.23371794871794</v>
      </c>
      <c r="R1114" s="11" t="s">
        <v>8333</v>
      </c>
      <c r="S1114" s="12" t="s">
        <v>8334</v>
      </c>
      <c r="T1114" s="20">
        <f t="shared" si="70"/>
        <v>41963.759386574078</v>
      </c>
      <c r="U1114" s="20">
        <f t="shared" si="71"/>
        <v>42023.354166666672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s">
        <v>8221</v>
      </c>
      <c r="N1115" t="b">
        <v>0</v>
      </c>
      <c r="O1115" t="s">
        <v>8282</v>
      </c>
      <c r="P1115" s="6">
        <f t="shared" si="68"/>
        <v>0.5</v>
      </c>
      <c r="Q1115" s="8">
        <f t="shared" si="69"/>
        <v>5</v>
      </c>
      <c r="R1115" s="11" t="s">
        <v>8333</v>
      </c>
      <c r="S1115" s="12" t="s">
        <v>8334</v>
      </c>
      <c r="T1115" s="20">
        <f t="shared" si="70"/>
        <v>41835.977083333331</v>
      </c>
      <c r="U1115" s="20">
        <f t="shared" si="71"/>
        <v>41865.977083333331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s">
        <v>8221</v>
      </c>
      <c r="N1116" t="b">
        <v>0</v>
      </c>
      <c r="O1116" t="s">
        <v>8282</v>
      </c>
      <c r="P1116" s="6">
        <f t="shared" si="68"/>
        <v>0.16666666666666669</v>
      </c>
      <c r="Q1116" s="8">
        <f t="shared" si="69"/>
        <v>3.3333333333333335</v>
      </c>
      <c r="R1116" s="11" t="s">
        <v>8333</v>
      </c>
      <c r="S1116" s="12" t="s">
        <v>8334</v>
      </c>
      <c r="T1116" s="20">
        <f t="shared" si="70"/>
        <v>41526.345914351856</v>
      </c>
      <c r="U1116" s="20">
        <f t="shared" si="71"/>
        <v>41556.345914351856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s">
        <v>8221</v>
      </c>
      <c r="N1117" t="b">
        <v>0</v>
      </c>
      <c r="O1117" t="s">
        <v>8282</v>
      </c>
      <c r="P1117" s="6">
        <f t="shared" si="68"/>
        <v>0.13250000000000001</v>
      </c>
      <c r="Q1117" s="8">
        <f t="shared" si="69"/>
        <v>13.25</v>
      </c>
      <c r="R1117" s="11" t="s">
        <v>8333</v>
      </c>
      <c r="S1117" s="12" t="s">
        <v>8334</v>
      </c>
      <c r="T1117" s="20">
        <f t="shared" si="70"/>
        <v>42429.695543981477</v>
      </c>
      <c r="U1117" s="20">
        <f t="shared" si="71"/>
        <v>42459.653877314813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s">
        <v>8221</v>
      </c>
      <c r="N1118" t="b">
        <v>0</v>
      </c>
      <c r="O1118" t="s">
        <v>8282</v>
      </c>
      <c r="P1118" s="6">
        <f t="shared" si="68"/>
        <v>3.5704000000000007E-2</v>
      </c>
      <c r="Q1118" s="8">
        <f t="shared" si="69"/>
        <v>17.852</v>
      </c>
      <c r="R1118" s="11" t="s">
        <v>8333</v>
      </c>
      <c r="S1118" s="12" t="s">
        <v>8334</v>
      </c>
      <c r="T1118" s="20">
        <f t="shared" si="70"/>
        <v>41009.847314814811</v>
      </c>
      <c r="U1118" s="20">
        <f t="shared" si="71"/>
        <v>41069.847314814811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s">
        <v>8221</v>
      </c>
      <c r="N1119" t="b">
        <v>0</v>
      </c>
      <c r="O1119" t="s">
        <v>8282</v>
      </c>
      <c r="P1119" s="6">
        <f t="shared" si="68"/>
        <v>8.3000000000000007</v>
      </c>
      <c r="Q1119" s="8">
        <f t="shared" si="69"/>
        <v>10.375</v>
      </c>
      <c r="R1119" s="11" t="s">
        <v>8333</v>
      </c>
      <c r="S1119" s="12" t="s">
        <v>8334</v>
      </c>
      <c r="T1119" s="20">
        <f t="shared" si="70"/>
        <v>42333.598530092597</v>
      </c>
      <c r="U1119" s="20">
        <f t="shared" si="71"/>
        <v>42363.598530092597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s">
        <v>8221</v>
      </c>
      <c r="N1120" t="b">
        <v>0</v>
      </c>
      <c r="O1120" t="s">
        <v>8282</v>
      </c>
      <c r="P1120" s="6">
        <f t="shared" si="68"/>
        <v>2.4222222222222221</v>
      </c>
      <c r="Q1120" s="8">
        <f t="shared" si="69"/>
        <v>36.333333333333336</v>
      </c>
      <c r="R1120" s="11" t="s">
        <v>8333</v>
      </c>
      <c r="S1120" s="12" t="s">
        <v>8334</v>
      </c>
      <c r="T1120" s="20">
        <f t="shared" si="70"/>
        <v>41704.16642361111</v>
      </c>
      <c r="U1120" s="20">
        <f t="shared" si="71"/>
        <v>41734.124756944446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s">
        <v>8221</v>
      </c>
      <c r="N1121" t="b">
        <v>0</v>
      </c>
      <c r="O1121" t="s">
        <v>8282</v>
      </c>
      <c r="P1121" s="6">
        <f t="shared" si="68"/>
        <v>0.23809523809523811</v>
      </c>
      <c r="Q1121" s="8">
        <f t="shared" si="69"/>
        <v>5</v>
      </c>
      <c r="R1121" s="11" t="s">
        <v>8333</v>
      </c>
      <c r="S1121" s="12" t="s">
        <v>8334</v>
      </c>
      <c r="T1121" s="20">
        <f t="shared" si="70"/>
        <v>41722.792407407411</v>
      </c>
      <c r="U1121" s="20">
        <f t="shared" si="71"/>
        <v>41735.792407407411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s">
        <v>8221</v>
      </c>
      <c r="N1122" t="b">
        <v>0</v>
      </c>
      <c r="O1122" t="s">
        <v>8282</v>
      </c>
      <c r="P1122" s="6">
        <f t="shared" si="68"/>
        <v>0</v>
      </c>
      <c r="Q1122" s="8">
        <f t="shared" si="69"/>
        <v>0</v>
      </c>
      <c r="R1122" s="11" t="s">
        <v>8333</v>
      </c>
      <c r="S1122" s="12" t="s">
        <v>8334</v>
      </c>
      <c r="T1122" s="20">
        <f t="shared" si="70"/>
        <v>40799.872685185182</v>
      </c>
      <c r="U1122" s="20">
        <f t="shared" si="71"/>
        <v>40844.872685185182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s">
        <v>8221</v>
      </c>
      <c r="N1123" t="b">
        <v>0</v>
      </c>
      <c r="O1123" t="s">
        <v>8282</v>
      </c>
      <c r="P1123" s="6">
        <f t="shared" si="68"/>
        <v>1.1599999999999999E-2</v>
      </c>
      <c r="Q1123" s="8">
        <f t="shared" si="69"/>
        <v>5.8</v>
      </c>
      <c r="R1123" s="11" t="s">
        <v>8333</v>
      </c>
      <c r="S1123" s="12" t="s">
        <v>8334</v>
      </c>
      <c r="T1123" s="20">
        <f t="shared" si="70"/>
        <v>42412.934212962966</v>
      </c>
      <c r="U1123" s="20">
        <f t="shared" si="71"/>
        <v>42442.892546296294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s">
        <v>8221</v>
      </c>
      <c r="N1124" t="b">
        <v>0</v>
      </c>
      <c r="O1124" t="s">
        <v>8282</v>
      </c>
      <c r="P1124" s="6">
        <f t="shared" si="68"/>
        <v>0</v>
      </c>
      <c r="Q1124" s="8">
        <f t="shared" si="69"/>
        <v>0</v>
      </c>
      <c r="R1124" s="11" t="s">
        <v>8333</v>
      </c>
      <c r="S1124" s="12" t="s">
        <v>8334</v>
      </c>
      <c r="T1124" s="20">
        <f t="shared" si="70"/>
        <v>41410.703993055555</v>
      </c>
      <c r="U1124" s="20">
        <f t="shared" si="71"/>
        <v>41424.703993055555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s">
        <v>8221</v>
      </c>
      <c r="N1125" t="b">
        <v>0</v>
      </c>
      <c r="O1125" t="s">
        <v>8282</v>
      </c>
      <c r="P1125" s="6">
        <f t="shared" si="68"/>
        <v>0.22</v>
      </c>
      <c r="Q1125" s="8">
        <f t="shared" si="69"/>
        <v>3.6666666666666665</v>
      </c>
      <c r="R1125" s="11" t="s">
        <v>8333</v>
      </c>
      <c r="S1125" s="12" t="s">
        <v>8334</v>
      </c>
      <c r="T1125" s="20">
        <f t="shared" si="70"/>
        <v>41718.5237037037</v>
      </c>
      <c r="U1125" s="20">
        <f t="shared" si="71"/>
        <v>41748.5237037037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s">
        <v>8221</v>
      </c>
      <c r="N1126" t="b">
        <v>0</v>
      </c>
      <c r="O1126" t="s">
        <v>8283</v>
      </c>
      <c r="P1126" s="6">
        <f t="shared" si="68"/>
        <v>0.47222222222222221</v>
      </c>
      <c r="Q1126" s="8">
        <f t="shared" si="69"/>
        <v>60.714285714285715</v>
      </c>
      <c r="R1126" s="11" t="s">
        <v>8333</v>
      </c>
      <c r="S1126" s="12" t="s">
        <v>8335</v>
      </c>
      <c r="T1126" s="20">
        <f t="shared" si="70"/>
        <v>42094.667256944449</v>
      </c>
      <c r="U1126" s="20">
        <f t="shared" si="71"/>
        <v>42124.667256944449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s">
        <v>8221</v>
      </c>
      <c r="N1127" t="b">
        <v>0</v>
      </c>
      <c r="O1127" t="s">
        <v>8283</v>
      </c>
      <c r="P1127" s="6">
        <f t="shared" si="68"/>
        <v>0</v>
      </c>
      <c r="Q1127" s="8">
        <f t="shared" si="69"/>
        <v>0</v>
      </c>
      <c r="R1127" s="11" t="s">
        <v>8333</v>
      </c>
      <c r="S1127" s="12" t="s">
        <v>8335</v>
      </c>
      <c r="T1127" s="20">
        <f t="shared" si="70"/>
        <v>42212.624189814815</v>
      </c>
      <c r="U1127" s="20">
        <f t="shared" si="71"/>
        <v>42272.624189814815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s">
        <v>8221</v>
      </c>
      <c r="N1128" t="b">
        <v>0</v>
      </c>
      <c r="O1128" t="s">
        <v>8283</v>
      </c>
      <c r="P1128" s="6">
        <f t="shared" si="68"/>
        <v>0.5</v>
      </c>
      <c r="Q1128" s="8">
        <f t="shared" si="69"/>
        <v>5</v>
      </c>
      <c r="R1128" s="11" t="s">
        <v>8333</v>
      </c>
      <c r="S1128" s="12" t="s">
        <v>8335</v>
      </c>
      <c r="T1128" s="20">
        <f t="shared" si="70"/>
        <v>42535.327476851846</v>
      </c>
      <c r="U1128" s="20">
        <f t="shared" si="71"/>
        <v>42565.327476851846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s">
        <v>8221</v>
      </c>
      <c r="N1129" t="b">
        <v>0</v>
      </c>
      <c r="O1129" t="s">
        <v>8283</v>
      </c>
      <c r="P1129" s="6">
        <f t="shared" si="68"/>
        <v>1.6714285714285713</v>
      </c>
      <c r="Q1129" s="8">
        <f t="shared" si="69"/>
        <v>25.434782608695652</v>
      </c>
      <c r="R1129" s="11" t="s">
        <v>8333</v>
      </c>
      <c r="S1129" s="12" t="s">
        <v>8335</v>
      </c>
      <c r="T1129" s="20">
        <f t="shared" si="70"/>
        <v>41926.854166666664</v>
      </c>
      <c r="U1129" s="20">
        <f t="shared" si="71"/>
        <v>41957.895833333328</v>
      </c>
    </row>
    <row r="1130" spans="1:2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s">
        <v>8221</v>
      </c>
      <c r="N1130" t="b">
        <v>0</v>
      </c>
      <c r="O1130" t="s">
        <v>8283</v>
      </c>
      <c r="P1130" s="6">
        <f t="shared" si="68"/>
        <v>0.1</v>
      </c>
      <c r="Q1130" s="8">
        <f t="shared" si="69"/>
        <v>1</v>
      </c>
      <c r="R1130" s="11" t="s">
        <v>8333</v>
      </c>
      <c r="S1130" s="12" t="s">
        <v>8335</v>
      </c>
      <c r="T1130" s="20">
        <f t="shared" si="70"/>
        <v>41828.649502314816</v>
      </c>
      <c r="U1130" s="20">
        <f t="shared" si="71"/>
        <v>41858.649502314816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s">
        <v>8221</v>
      </c>
      <c r="N1131" t="b">
        <v>0</v>
      </c>
      <c r="O1131" t="s">
        <v>8283</v>
      </c>
      <c r="P1131" s="6">
        <f t="shared" si="68"/>
        <v>0.105</v>
      </c>
      <c r="Q1131" s="8">
        <f t="shared" si="69"/>
        <v>10.5</v>
      </c>
      <c r="R1131" s="11" t="s">
        <v>8333</v>
      </c>
      <c r="S1131" s="12" t="s">
        <v>8335</v>
      </c>
      <c r="T1131" s="20">
        <f t="shared" si="70"/>
        <v>42496.264965277776</v>
      </c>
      <c r="U1131" s="20">
        <f t="shared" si="71"/>
        <v>42526.264965277776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s">
        <v>8221</v>
      </c>
      <c r="N1132" t="b">
        <v>0</v>
      </c>
      <c r="O1132" t="s">
        <v>8283</v>
      </c>
      <c r="P1132" s="6">
        <f t="shared" si="68"/>
        <v>0.22</v>
      </c>
      <c r="Q1132" s="8">
        <f t="shared" si="69"/>
        <v>3.6666666666666665</v>
      </c>
      <c r="R1132" s="11" t="s">
        <v>8333</v>
      </c>
      <c r="S1132" s="12" t="s">
        <v>8335</v>
      </c>
      <c r="T1132" s="20">
        <f t="shared" si="70"/>
        <v>41908.996527777781</v>
      </c>
      <c r="U1132" s="20">
        <f t="shared" si="71"/>
        <v>41969.038194444445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s">
        <v>8221</v>
      </c>
      <c r="N1133" t="b">
        <v>0</v>
      </c>
      <c r="O1133" t="s">
        <v>8283</v>
      </c>
      <c r="P1133" s="6">
        <f t="shared" si="68"/>
        <v>0</v>
      </c>
      <c r="Q1133" s="8">
        <f t="shared" si="69"/>
        <v>0</v>
      </c>
      <c r="R1133" s="11" t="s">
        <v>8333</v>
      </c>
      <c r="S1133" s="12" t="s">
        <v>8335</v>
      </c>
      <c r="T1133" s="20">
        <f t="shared" si="70"/>
        <v>42332.908194444448</v>
      </c>
      <c r="U1133" s="20">
        <f t="shared" si="71"/>
        <v>42362.908194444448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s">
        <v>8221</v>
      </c>
      <c r="N1134" t="b">
        <v>0</v>
      </c>
      <c r="O1134" t="s">
        <v>8283</v>
      </c>
      <c r="P1134" s="6">
        <f t="shared" si="68"/>
        <v>14.38</v>
      </c>
      <c r="Q1134" s="8">
        <f t="shared" si="69"/>
        <v>110.61538461538461</v>
      </c>
      <c r="R1134" s="11" t="s">
        <v>8333</v>
      </c>
      <c r="S1134" s="12" t="s">
        <v>8335</v>
      </c>
      <c r="T1134" s="20">
        <f t="shared" si="70"/>
        <v>42706.115405092598</v>
      </c>
      <c r="U1134" s="20">
        <f t="shared" si="71"/>
        <v>42736.115405092598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s">
        <v>8221</v>
      </c>
      <c r="N1135" t="b">
        <v>0</v>
      </c>
      <c r="O1135" t="s">
        <v>8283</v>
      </c>
      <c r="P1135" s="6">
        <f t="shared" si="68"/>
        <v>0.66666666666666674</v>
      </c>
      <c r="Q1135" s="8">
        <f t="shared" si="69"/>
        <v>20</v>
      </c>
      <c r="R1135" s="11" t="s">
        <v>8333</v>
      </c>
      <c r="S1135" s="12" t="s">
        <v>8335</v>
      </c>
      <c r="T1135" s="20">
        <f t="shared" si="70"/>
        <v>41821.407187500001</v>
      </c>
      <c r="U1135" s="20">
        <f t="shared" si="71"/>
        <v>41851.407187500001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s">
        <v>8221</v>
      </c>
      <c r="N1136" t="b">
        <v>0</v>
      </c>
      <c r="O1136" t="s">
        <v>8283</v>
      </c>
      <c r="P1136" s="6">
        <f t="shared" si="68"/>
        <v>4.0000000000000001E-3</v>
      </c>
      <c r="Q1136" s="8">
        <f t="shared" si="69"/>
        <v>1</v>
      </c>
      <c r="R1136" s="11" t="s">
        <v>8333</v>
      </c>
      <c r="S1136" s="12" t="s">
        <v>8335</v>
      </c>
      <c r="T1136" s="20">
        <f t="shared" si="70"/>
        <v>41958.285046296296</v>
      </c>
      <c r="U1136" s="20">
        <f t="shared" si="71"/>
        <v>41972.189583333333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s">
        <v>8221</v>
      </c>
      <c r="N1137" t="b">
        <v>0</v>
      </c>
      <c r="O1137" t="s">
        <v>8283</v>
      </c>
      <c r="P1137" s="6">
        <f t="shared" si="68"/>
        <v>5</v>
      </c>
      <c r="Q1137" s="8">
        <f t="shared" si="69"/>
        <v>50</v>
      </c>
      <c r="R1137" s="11" t="s">
        <v>8333</v>
      </c>
      <c r="S1137" s="12" t="s">
        <v>8335</v>
      </c>
      <c r="T1137" s="20">
        <f t="shared" si="70"/>
        <v>42558.989513888882</v>
      </c>
      <c r="U1137" s="20">
        <f t="shared" si="71"/>
        <v>42588.989513888882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s">
        <v>8221</v>
      </c>
      <c r="N1138" t="b">
        <v>0</v>
      </c>
      <c r="O1138" t="s">
        <v>8283</v>
      </c>
      <c r="P1138" s="6">
        <f t="shared" si="68"/>
        <v>6.4439140811455857</v>
      </c>
      <c r="Q1138" s="8">
        <f t="shared" si="69"/>
        <v>45</v>
      </c>
      <c r="R1138" s="11" t="s">
        <v>8333</v>
      </c>
      <c r="S1138" s="12" t="s">
        <v>8335</v>
      </c>
      <c r="T1138" s="20">
        <f t="shared" si="70"/>
        <v>42327.671631944439</v>
      </c>
      <c r="U1138" s="20">
        <f t="shared" si="71"/>
        <v>42357.671631944439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s">
        <v>8221</v>
      </c>
      <c r="N1139" t="b">
        <v>0</v>
      </c>
      <c r="O1139" t="s">
        <v>8283</v>
      </c>
      <c r="P1139" s="6">
        <f t="shared" si="68"/>
        <v>39.5</v>
      </c>
      <c r="Q1139" s="8">
        <f t="shared" si="69"/>
        <v>253.2051282051282</v>
      </c>
      <c r="R1139" s="11" t="s">
        <v>8333</v>
      </c>
      <c r="S1139" s="12" t="s">
        <v>8335</v>
      </c>
      <c r="T1139" s="20">
        <f t="shared" si="70"/>
        <v>42453.819687499999</v>
      </c>
      <c r="U1139" s="20">
        <f t="shared" si="71"/>
        <v>42483.819687499999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s">
        <v>8221</v>
      </c>
      <c r="N1140" t="b">
        <v>0</v>
      </c>
      <c r="O1140" t="s">
        <v>8283</v>
      </c>
      <c r="P1140" s="6">
        <f t="shared" si="68"/>
        <v>0.35714285714285715</v>
      </c>
      <c r="Q1140" s="8">
        <f t="shared" si="69"/>
        <v>31.25</v>
      </c>
      <c r="R1140" s="11" t="s">
        <v>8333</v>
      </c>
      <c r="S1140" s="12" t="s">
        <v>8335</v>
      </c>
      <c r="T1140" s="20">
        <f t="shared" si="70"/>
        <v>42736.9066087963</v>
      </c>
      <c r="U1140" s="20">
        <f t="shared" si="71"/>
        <v>42756.9066087963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s">
        <v>8221</v>
      </c>
      <c r="N1141" t="b">
        <v>0</v>
      </c>
      <c r="O1141" t="s">
        <v>8283</v>
      </c>
      <c r="P1141" s="6">
        <f t="shared" si="68"/>
        <v>6.25E-2</v>
      </c>
      <c r="Q1141" s="8">
        <f t="shared" si="69"/>
        <v>5</v>
      </c>
      <c r="R1141" s="11" t="s">
        <v>8333</v>
      </c>
      <c r="S1141" s="12" t="s">
        <v>8335</v>
      </c>
      <c r="T1141" s="20">
        <f t="shared" si="70"/>
        <v>41975.347523148142</v>
      </c>
      <c r="U1141" s="20">
        <f t="shared" si="71"/>
        <v>42005.347523148142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s">
        <v>8221</v>
      </c>
      <c r="N1142" t="b">
        <v>0</v>
      </c>
      <c r="O1142" t="s">
        <v>8283</v>
      </c>
      <c r="P1142" s="6">
        <f t="shared" si="68"/>
        <v>0</v>
      </c>
      <c r="Q1142" s="8">
        <f t="shared" si="69"/>
        <v>0</v>
      </c>
      <c r="R1142" s="11" t="s">
        <v>8333</v>
      </c>
      <c r="S1142" s="12" t="s">
        <v>8335</v>
      </c>
      <c r="T1142" s="20">
        <f t="shared" si="70"/>
        <v>42192.462048611109</v>
      </c>
      <c r="U1142" s="20">
        <f t="shared" si="71"/>
        <v>42222.462048611109</v>
      </c>
    </row>
    <row r="1143" spans="1:2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s">
        <v>8221</v>
      </c>
      <c r="N1143" t="b">
        <v>0</v>
      </c>
      <c r="O1143" t="s">
        <v>8283</v>
      </c>
      <c r="P1143" s="6">
        <f t="shared" si="68"/>
        <v>0</v>
      </c>
      <c r="Q1143" s="8">
        <f t="shared" si="69"/>
        <v>0</v>
      </c>
      <c r="R1143" s="11" t="s">
        <v>8333</v>
      </c>
      <c r="S1143" s="12" t="s">
        <v>8335</v>
      </c>
      <c r="T1143" s="20">
        <f t="shared" si="70"/>
        <v>42164.699652777781</v>
      </c>
      <c r="U1143" s="20">
        <f t="shared" si="71"/>
        <v>42194.699652777781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s">
        <v>8221</v>
      </c>
      <c r="N1144" t="b">
        <v>0</v>
      </c>
      <c r="O1144" t="s">
        <v>8283</v>
      </c>
      <c r="P1144" s="6">
        <f t="shared" si="68"/>
        <v>0</v>
      </c>
      <c r="Q1144" s="8">
        <f t="shared" si="69"/>
        <v>0</v>
      </c>
      <c r="R1144" s="11" t="s">
        <v>8333</v>
      </c>
      <c r="S1144" s="12" t="s">
        <v>8335</v>
      </c>
      <c r="T1144" s="20">
        <f t="shared" si="70"/>
        <v>42022.006099537044</v>
      </c>
      <c r="U1144" s="20">
        <f t="shared" si="71"/>
        <v>42052.006099537044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s">
        <v>8221</v>
      </c>
      <c r="N1145" t="b">
        <v>0</v>
      </c>
      <c r="O1145" t="s">
        <v>8283</v>
      </c>
      <c r="P1145" s="6">
        <f t="shared" si="68"/>
        <v>0.41333333333333333</v>
      </c>
      <c r="Q1145" s="8">
        <f t="shared" si="69"/>
        <v>23.25</v>
      </c>
      <c r="R1145" s="11" t="s">
        <v>8333</v>
      </c>
      <c r="S1145" s="12" t="s">
        <v>8335</v>
      </c>
      <c r="T1145" s="20">
        <f t="shared" si="70"/>
        <v>42325.19358796296</v>
      </c>
      <c r="U1145" s="20">
        <f t="shared" si="71"/>
        <v>42355.19358796296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s">
        <v>8221</v>
      </c>
      <c r="N1146" t="b">
        <v>0</v>
      </c>
      <c r="O1146" t="s">
        <v>8284</v>
      </c>
      <c r="P1146" s="6">
        <f t="shared" si="68"/>
        <v>0</v>
      </c>
      <c r="Q1146" s="8">
        <f t="shared" si="69"/>
        <v>0</v>
      </c>
      <c r="R1146" s="11" t="s">
        <v>8336</v>
      </c>
      <c r="S1146" s="12" t="s">
        <v>8337</v>
      </c>
      <c r="T1146" s="20">
        <f t="shared" si="70"/>
        <v>42093.181944444441</v>
      </c>
      <c r="U1146" s="20">
        <f t="shared" si="71"/>
        <v>42123.181944444441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s">
        <v>8221</v>
      </c>
      <c r="N1147" t="b">
        <v>0</v>
      </c>
      <c r="O1147" t="s">
        <v>8284</v>
      </c>
      <c r="P1147" s="6">
        <f t="shared" si="68"/>
        <v>0.125</v>
      </c>
      <c r="Q1147" s="8">
        <f t="shared" si="69"/>
        <v>100</v>
      </c>
      <c r="R1147" s="11" t="s">
        <v>8336</v>
      </c>
      <c r="S1147" s="12" t="s">
        <v>8337</v>
      </c>
      <c r="T1147" s="20">
        <f t="shared" si="70"/>
        <v>41854.747592592597</v>
      </c>
      <c r="U1147" s="20">
        <f t="shared" si="71"/>
        <v>41914.747592592597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s">
        <v>8221</v>
      </c>
      <c r="N1148" t="b">
        <v>0</v>
      </c>
      <c r="O1148" t="s">
        <v>8284</v>
      </c>
      <c r="P1148" s="6">
        <f t="shared" si="68"/>
        <v>8.8333333333333339</v>
      </c>
      <c r="Q1148" s="8">
        <f t="shared" si="69"/>
        <v>44.166666666666664</v>
      </c>
      <c r="R1148" s="11" t="s">
        <v>8336</v>
      </c>
      <c r="S1148" s="12" t="s">
        <v>8337</v>
      </c>
      <c r="T1148" s="20">
        <f t="shared" si="70"/>
        <v>41723.9533912037</v>
      </c>
      <c r="U1148" s="20">
        <f t="shared" si="71"/>
        <v>41761.9533912037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s">
        <v>8221</v>
      </c>
      <c r="N1149" t="b">
        <v>0</v>
      </c>
      <c r="O1149" t="s">
        <v>8284</v>
      </c>
      <c r="P1149" s="6">
        <f t="shared" si="68"/>
        <v>0</v>
      </c>
      <c r="Q1149" s="8">
        <f t="shared" si="69"/>
        <v>0</v>
      </c>
      <c r="R1149" s="11" t="s">
        <v>8336</v>
      </c>
      <c r="S1149" s="12" t="s">
        <v>8337</v>
      </c>
      <c r="T1149" s="20">
        <f t="shared" si="70"/>
        <v>41871.972025462965</v>
      </c>
      <c r="U1149" s="20">
        <f t="shared" si="71"/>
        <v>41931.972025462965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s">
        <v>8221</v>
      </c>
      <c r="N1150" t="b">
        <v>0</v>
      </c>
      <c r="O1150" t="s">
        <v>8284</v>
      </c>
      <c r="P1150" s="6">
        <f t="shared" si="68"/>
        <v>0.48666666666666669</v>
      </c>
      <c r="Q1150" s="8">
        <f t="shared" si="69"/>
        <v>24.333333333333332</v>
      </c>
      <c r="R1150" s="11" t="s">
        <v>8336</v>
      </c>
      <c r="S1150" s="12" t="s">
        <v>8337</v>
      </c>
      <c r="T1150" s="20">
        <f t="shared" si="70"/>
        <v>42675.171076388884</v>
      </c>
      <c r="U1150" s="20">
        <f t="shared" si="71"/>
        <v>42705.212743055556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s">
        <v>8221</v>
      </c>
      <c r="N1151" t="b">
        <v>0</v>
      </c>
      <c r="O1151" t="s">
        <v>8284</v>
      </c>
      <c r="P1151" s="6">
        <f t="shared" si="68"/>
        <v>0.15</v>
      </c>
      <c r="Q1151" s="8">
        <f t="shared" si="69"/>
        <v>37.5</v>
      </c>
      <c r="R1151" s="11" t="s">
        <v>8336</v>
      </c>
      <c r="S1151" s="12" t="s">
        <v>8337</v>
      </c>
      <c r="T1151" s="20">
        <f t="shared" si="70"/>
        <v>42507.71025462963</v>
      </c>
      <c r="U1151" s="20">
        <f t="shared" si="71"/>
        <v>42537.71025462963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s">
        <v>8221</v>
      </c>
      <c r="N1152" t="b">
        <v>0</v>
      </c>
      <c r="O1152" t="s">
        <v>8284</v>
      </c>
      <c r="P1152" s="6">
        <f t="shared" si="68"/>
        <v>10.08</v>
      </c>
      <c r="Q1152" s="8">
        <f t="shared" si="69"/>
        <v>42</v>
      </c>
      <c r="R1152" s="11" t="s">
        <v>8336</v>
      </c>
      <c r="S1152" s="12" t="s">
        <v>8337</v>
      </c>
      <c r="T1152" s="20">
        <f t="shared" si="70"/>
        <v>42317.954571759255</v>
      </c>
      <c r="U1152" s="20">
        <f t="shared" si="71"/>
        <v>42377.954571759255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s">
        <v>8221</v>
      </c>
      <c r="N1153" t="b">
        <v>0</v>
      </c>
      <c r="O1153" t="s">
        <v>8284</v>
      </c>
      <c r="P1153" s="6">
        <f t="shared" si="68"/>
        <v>0</v>
      </c>
      <c r="Q1153" s="8">
        <f t="shared" si="69"/>
        <v>0</v>
      </c>
      <c r="R1153" s="11" t="s">
        <v>8336</v>
      </c>
      <c r="S1153" s="12" t="s">
        <v>8337</v>
      </c>
      <c r="T1153" s="20">
        <f t="shared" si="70"/>
        <v>42224.102581018517</v>
      </c>
      <c r="U1153" s="20">
        <f t="shared" si="71"/>
        <v>42254.102581018517</v>
      </c>
    </row>
    <row r="1154" spans="1:2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s">
        <v>8221</v>
      </c>
      <c r="N1154" t="b">
        <v>0</v>
      </c>
      <c r="O1154" t="s">
        <v>8284</v>
      </c>
      <c r="P1154" s="6">
        <f t="shared" si="68"/>
        <v>5.6937500000000005</v>
      </c>
      <c r="Q1154" s="8">
        <f t="shared" si="69"/>
        <v>60.733333333333334</v>
      </c>
      <c r="R1154" s="11" t="s">
        <v>8336</v>
      </c>
      <c r="S1154" s="12" t="s">
        <v>8337</v>
      </c>
      <c r="T1154" s="20">
        <f t="shared" si="70"/>
        <v>42109.709629629629</v>
      </c>
      <c r="U1154" s="20">
        <f t="shared" si="71"/>
        <v>42139.709629629629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s">
        <v>8221</v>
      </c>
      <c r="N1155" t="b">
        <v>0</v>
      </c>
      <c r="O1155" t="s">
        <v>8284</v>
      </c>
      <c r="P1155" s="6">
        <f t="shared" ref="P1155:P1218" si="72">E1155/D1155*100</f>
        <v>0.625</v>
      </c>
      <c r="Q1155" s="8">
        <f t="shared" ref="Q1155:Q1218" si="73">IFERROR(E1155/L1155,0)</f>
        <v>50</v>
      </c>
      <c r="R1155" s="11" t="s">
        <v>8336</v>
      </c>
      <c r="S1155" s="12" t="s">
        <v>8337</v>
      </c>
      <c r="T1155" s="20">
        <f t="shared" ref="T1155:T1218" si="74">(((J1155/60)/60)/24)+DATE(1970,1,1)</f>
        <v>42143.714178240742</v>
      </c>
      <c r="U1155" s="20">
        <f t="shared" ref="U1155:U1218" si="75">(((I1155/60)/60)/24)+DATE(1970,1,1)</f>
        <v>42173.714178240742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s">
        <v>8221</v>
      </c>
      <c r="N1156" t="b">
        <v>0</v>
      </c>
      <c r="O1156" t="s">
        <v>8284</v>
      </c>
      <c r="P1156" s="6">
        <f t="shared" si="72"/>
        <v>6.5</v>
      </c>
      <c r="Q1156" s="8">
        <f t="shared" si="73"/>
        <v>108.33333333333333</v>
      </c>
      <c r="R1156" s="11" t="s">
        <v>8336</v>
      </c>
      <c r="S1156" s="12" t="s">
        <v>8337</v>
      </c>
      <c r="T1156" s="20">
        <f t="shared" si="74"/>
        <v>42223.108865740738</v>
      </c>
      <c r="U1156" s="20">
        <f t="shared" si="75"/>
        <v>42253.108865740738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s">
        <v>8221</v>
      </c>
      <c r="N1157" t="b">
        <v>0</v>
      </c>
      <c r="O1157" t="s">
        <v>8284</v>
      </c>
      <c r="P1157" s="6">
        <f t="shared" si="72"/>
        <v>0.752</v>
      </c>
      <c r="Q1157" s="8">
        <f t="shared" si="73"/>
        <v>23.5</v>
      </c>
      <c r="R1157" s="11" t="s">
        <v>8336</v>
      </c>
      <c r="S1157" s="12" t="s">
        <v>8337</v>
      </c>
      <c r="T1157" s="20">
        <f t="shared" si="74"/>
        <v>41835.763981481483</v>
      </c>
      <c r="U1157" s="20">
        <f t="shared" si="75"/>
        <v>41865.763981481483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s">
        <v>8221</v>
      </c>
      <c r="N1158" t="b">
        <v>0</v>
      </c>
      <c r="O1158" t="s">
        <v>8284</v>
      </c>
      <c r="P1158" s="6">
        <f t="shared" si="72"/>
        <v>0</v>
      </c>
      <c r="Q1158" s="8">
        <f t="shared" si="73"/>
        <v>0</v>
      </c>
      <c r="R1158" s="11" t="s">
        <v>8336</v>
      </c>
      <c r="S1158" s="12" t="s">
        <v>8337</v>
      </c>
      <c r="T1158" s="20">
        <f t="shared" si="74"/>
        <v>42029.07131944444</v>
      </c>
      <c r="U1158" s="20">
        <f t="shared" si="75"/>
        <v>42059.07131944444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s">
        <v>8221</v>
      </c>
      <c r="N1159" t="b">
        <v>0</v>
      </c>
      <c r="O1159" t="s">
        <v>8284</v>
      </c>
      <c r="P1159" s="6">
        <f t="shared" si="72"/>
        <v>1.51</v>
      </c>
      <c r="Q1159" s="8">
        <f t="shared" si="73"/>
        <v>50.333333333333336</v>
      </c>
      <c r="R1159" s="11" t="s">
        <v>8336</v>
      </c>
      <c r="S1159" s="12" t="s">
        <v>8337</v>
      </c>
      <c r="T1159" s="20">
        <f t="shared" si="74"/>
        <v>41918.628240740742</v>
      </c>
      <c r="U1159" s="20">
        <f t="shared" si="75"/>
        <v>41978.669907407413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s">
        <v>8221</v>
      </c>
      <c r="N1160" t="b">
        <v>0</v>
      </c>
      <c r="O1160" t="s">
        <v>8284</v>
      </c>
      <c r="P1160" s="6">
        <f t="shared" si="72"/>
        <v>0.46666666666666673</v>
      </c>
      <c r="Q1160" s="8">
        <f t="shared" si="73"/>
        <v>11.666666666666666</v>
      </c>
      <c r="R1160" s="11" t="s">
        <v>8336</v>
      </c>
      <c r="S1160" s="12" t="s">
        <v>8337</v>
      </c>
      <c r="T1160" s="20">
        <f t="shared" si="74"/>
        <v>41952.09175925926</v>
      </c>
      <c r="U1160" s="20">
        <f t="shared" si="75"/>
        <v>41982.09175925926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s">
        <v>8221</v>
      </c>
      <c r="N1161" t="b">
        <v>0</v>
      </c>
      <c r="O1161" t="s">
        <v>8284</v>
      </c>
      <c r="P1161" s="6">
        <f t="shared" si="72"/>
        <v>0</v>
      </c>
      <c r="Q1161" s="8">
        <f t="shared" si="73"/>
        <v>0</v>
      </c>
      <c r="R1161" s="11" t="s">
        <v>8336</v>
      </c>
      <c r="S1161" s="12" t="s">
        <v>8337</v>
      </c>
      <c r="T1161" s="20">
        <f t="shared" si="74"/>
        <v>42154.726446759261</v>
      </c>
      <c r="U1161" s="20">
        <f t="shared" si="75"/>
        <v>42185.65625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s">
        <v>8221</v>
      </c>
      <c r="N1162" t="b">
        <v>0</v>
      </c>
      <c r="O1162" t="s">
        <v>8284</v>
      </c>
      <c r="P1162" s="6">
        <f t="shared" si="72"/>
        <v>3.85</v>
      </c>
      <c r="Q1162" s="8">
        <f t="shared" si="73"/>
        <v>60.789473684210527</v>
      </c>
      <c r="R1162" s="11" t="s">
        <v>8336</v>
      </c>
      <c r="S1162" s="12" t="s">
        <v>8337</v>
      </c>
      <c r="T1162" s="20">
        <f t="shared" si="74"/>
        <v>42061.154930555553</v>
      </c>
      <c r="U1162" s="20">
        <f t="shared" si="75"/>
        <v>42091.113263888896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s">
        <v>8221</v>
      </c>
      <c r="N1163" t="b">
        <v>0</v>
      </c>
      <c r="O1163" t="s">
        <v>8284</v>
      </c>
      <c r="P1163" s="6">
        <f t="shared" si="72"/>
        <v>0</v>
      </c>
      <c r="Q1163" s="8">
        <f t="shared" si="73"/>
        <v>0</v>
      </c>
      <c r="R1163" s="11" t="s">
        <v>8336</v>
      </c>
      <c r="S1163" s="12" t="s">
        <v>8337</v>
      </c>
      <c r="T1163" s="20">
        <f t="shared" si="74"/>
        <v>42122.629502314812</v>
      </c>
      <c r="U1163" s="20">
        <f t="shared" si="75"/>
        <v>42143.629502314812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s">
        <v>8221</v>
      </c>
      <c r="N1164" t="b">
        <v>0</v>
      </c>
      <c r="O1164" t="s">
        <v>8284</v>
      </c>
      <c r="P1164" s="6">
        <f t="shared" si="72"/>
        <v>5.8333333333333341E-2</v>
      </c>
      <c r="Q1164" s="8">
        <f t="shared" si="73"/>
        <v>17.5</v>
      </c>
      <c r="R1164" s="11" t="s">
        <v>8336</v>
      </c>
      <c r="S1164" s="12" t="s">
        <v>8337</v>
      </c>
      <c r="T1164" s="20">
        <f t="shared" si="74"/>
        <v>41876.683611111112</v>
      </c>
      <c r="U1164" s="20">
        <f t="shared" si="75"/>
        <v>41907.683611111112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s">
        <v>8221</v>
      </c>
      <c r="N1165" t="b">
        <v>0</v>
      </c>
      <c r="O1165" t="s">
        <v>8284</v>
      </c>
      <c r="P1165" s="6">
        <f t="shared" si="72"/>
        <v>0</v>
      </c>
      <c r="Q1165" s="8">
        <f t="shared" si="73"/>
        <v>0</v>
      </c>
      <c r="R1165" s="11" t="s">
        <v>8336</v>
      </c>
      <c r="S1165" s="12" t="s">
        <v>8337</v>
      </c>
      <c r="T1165" s="20">
        <f t="shared" si="74"/>
        <v>41830.723611111112</v>
      </c>
      <c r="U1165" s="20">
        <f t="shared" si="75"/>
        <v>41860.723611111112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s">
        <v>8221</v>
      </c>
      <c r="N1166" t="b">
        <v>0</v>
      </c>
      <c r="O1166" t="s">
        <v>8284</v>
      </c>
      <c r="P1166" s="6">
        <f t="shared" si="72"/>
        <v>0</v>
      </c>
      <c r="Q1166" s="8">
        <f t="shared" si="73"/>
        <v>0</v>
      </c>
      <c r="R1166" s="11" t="s">
        <v>8336</v>
      </c>
      <c r="S1166" s="12" t="s">
        <v>8337</v>
      </c>
      <c r="T1166" s="20">
        <f t="shared" si="74"/>
        <v>42509.724328703705</v>
      </c>
      <c r="U1166" s="20">
        <f t="shared" si="75"/>
        <v>42539.724328703705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s">
        <v>8221</v>
      </c>
      <c r="N1167" t="b">
        <v>0</v>
      </c>
      <c r="O1167" t="s">
        <v>8284</v>
      </c>
      <c r="P1167" s="6">
        <f t="shared" si="72"/>
        <v>20.705000000000002</v>
      </c>
      <c r="Q1167" s="8">
        <f t="shared" si="73"/>
        <v>82.82</v>
      </c>
      <c r="R1167" s="11" t="s">
        <v>8336</v>
      </c>
      <c r="S1167" s="12" t="s">
        <v>8337</v>
      </c>
      <c r="T1167" s="20">
        <f t="shared" si="74"/>
        <v>41792.214467592588</v>
      </c>
      <c r="U1167" s="20">
        <f t="shared" si="75"/>
        <v>41826.214467592588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s">
        <v>8221</v>
      </c>
      <c r="N1168" t="b">
        <v>0</v>
      </c>
      <c r="O1168" t="s">
        <v>8284</v>
      </c>
      <c r="P1168" s="6">
        <f t="shared" si="72"/>
        <v>19.139999999999997</v>
      </c>
      <c r="Q1168" s="8">
        <f t="shared" si="73"/>
        <v>358.875</v>
      </c>
      <c r="R1168" s="11" t="s">
        <v>8336</v>
      </c>
      <c r="S1168" s="12" t="s">
        <v>8337</v>
      </c>
      <c r="T1168" s="20">
        <f t="shared" si="74"/>
        <v>42150.485439814816</v>
      </c>
      <c r="U1168" s="20">
        <f t="shared" si="75"/>
        <v>42181.166666666672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s">
        <v>8221</v>
      </c>
      <c r="N1169" t="b">
        <v>0</v>
      </c>
      <c r="O1169" t="s">
        <v>8284</v>
      </c>
      <c r="P1169" s="6">
        <f t="shared" si="72"/>
        <v>1.6316666666666666</v>
      </c>
      <c r="Q1169" s="8">
        <f t="shared" si="73"/>
        <v>61.1875</v>
      </c>
      <c r="R1169" s="11" t="s">
        <v>8336</v>
      </c>
      <c r="S1169" s="12" t="s">
        <v>8337</v>
      </c>
      <c r="T1169" s="20">
        <f t="shared" si="74"/>
        <v>41863.734895833331</v>
      </c>
      <c r="U1169" s="20">
        <f t="shared" si="75"/>
        <v>41894.734895833331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s">
        <v>8221</v>
      </c>
      <c r="N1170" t="b">
        <v>0</v>
      </c>
      <c r="O1170" t="s">
        <v>8284</v>
      </c>
      <c r="P1170" s="6">
        <f t="shared" si="72"/>
        <v>5.6666666666666661</v>
      </c>
      <c r="Q1170" s="8">
        <f t="shared" si="73"/>
        <v>340</v>
      </c>
      <c r="R1170" s="11" t="s">
        <v>8336</v>
      </c>
      <c r="S1170" s="12" t="s">
        <v>8337</v>
      </c>
      <c r="T1170" s="20">
        <f t="shared" si="74"/>
        <v>42605.053993055553</v>
      </c>
      <c r="U1170" s="20">
        <f t="shared" si="75"/>
        <v>42635.053993055553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s">
        <v>8221</v>
      </c>
      <c r="N1171" t="b">
        <v>0</v>
      </c>
      <c r="O1171" t="s">
        <v>8284</v>
      </c>
      <c r="P1171" s="6">
        <f t="shared" si="72"/>
        <v>0.16999999999999998</v>
      </c>
      <c r="Q1171" s="8">
        <f t="shared" si="73"/>
        <v>5.666666666666667</v>
      </c>
      <c r="R1171" s="11" t="s">
        <v>8336</v>
      </c>
      <c r="S1171" s="12" t="s">
        <v>8337</v>
      </c>
      <c r="T1171" s="20">
        <f t="shared" si="74"/>
        <v>42027.353738425925</v>
      </c>
      <c r="U1171" s="20">
        <f t="shared" si="75"/>
        <v>42057.353738425925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s">
        <v>8221</v>
      </c>
      <c r="N1172" t="b">
        <v>0</v>
      </c>
      <c r="O1172" t="s">
        <v>8284</v>
      </c>
      <c r="P1172" s="6">
        <f t="shared" si="72"/>
        <v>0.4</v>
      </c>
      <c r="Q1172" s="8">
        <f t="shared" si="73"/>
        <v>50</v>
      </c>
      <c r="R1172" s="11" t="s">
        <v>8336</v>
      </c>
      <c r="S1172" s="12" t="s">
        <v>8337</v>
      </c>
      <c r="T1172" s="20">
        <f t="shared" si="74"/>
        <v>42124.893182870372</v>
      </c>
      <c r="U1172" s="20">
        <f t="shared" si="75"/>
        <v>42154.893182870372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s">
        <v>8221</v>
      </c>
      <c r="N1173" t="b">
        <v>0</v>
      </c>
      <c r="O1173" t="s">
        <v>8284</v>
      </c>
      <c r="P1173" s="6">
        <f t="shared" si="72"/>
        <v>0.1</v>
      </c>
      <c r="Q1173" s="8">
        <f t="shared" si="73"/>
        <v>25</v>
      </c>
      <c r="R1173" s="11" t="s">
        <v>8336</v>
      </c>
      <c r="S1173" s="12" t="s">
        <v>8337</v>
      </c>
      <c r="T1173" s="20">
        <f t="shared" si="74"/>
        <v>41938.804710648146</v>
      </c>
      <c r="U1173" s="20">
        <f t="shared" si="75"/>
        <v>41956.846377314811</v>
      </c>
    </row>
    <row r="1174" spans="1:2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s">
        <v>8221</v>
      </c>
      <c r="N1174" t="b">
        <v>0</v>
      </c>
      <c r="O1174" t="s">
        <v>8284</v>
      </c>
      <c r="P1174" s="6">
        <f t="shared" si="72"/>
        <v>0</v>
      </c>
      <c r="Q1174" s="8">
        <f t="shared" si="73"/>
        <v>0</v>
      </c>
      <c r="R1174" s="11" t="s">
        <v>8336</v>
      </c>
      <c r="S1174" s="12" t="s">
        <v>8337</v>
      </c>
      <c r="T1174" s="20">
        <f t="shared" si="74"/>
        <v>41841.682314814818</v>
      </c>
      <c r="U1174" s="20">
        <f t="shared" si="75"/>
        <v>41871.682314814818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s">
        <v>8221</v>
      </c>
      <c r="N1175" t="b">
        <v>0</v>
      </c>
      <c r="O1175" t="s">
        <v>8284</v>
      </c>
      <c r="P1175" s="6">
        <f t="shared" si="72"/>
        <v>2.4E-2</v>
      </c>
      <c r="Q1175" s="8">
        <f t="shared" si="73"/>
        <v>30</v>
      </c>
      <c r="R1175" s="11" t="s">
        <v>8336</v>
      </c>
      <c r="S1175" s="12" t="s">
        <v>8337</v>
      </c>
      <c r="T1175" s="20">
        <f t="shared" si="74"/>
        <v>42184.185844907406</v>
      </c>
      <c r="U1175" s="20">
        <f t="shared" si="75"/>
        <v>42219.185844907406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s">
        <v>8221</v>
      </c>
      <c r="N1176" t="b">
        <v>0</v>
      </c>
      <c r="O1176" t="s">
        <v>8284</v>
      </c>
      <c r="P1176" s="6">
        <f t="shared" si="72"/>
        <v>5.9066666666666672</v>
      </c>
      <c r="Q1176" s="8">
        <f t="shared" si="73"/>
        <v>46.631578947368418</v>
      </c>
      <c r="R1176" s="11" t="s">
        <v>8336</v>
      </c>
      <c r="S1176" s="12" t="s">
        <v>8337</v>
      </c>
      <c r="T1176" s="20">
        <f t="shared" si="74"/>
        <v>42468.84174768519</v>
      </c>
      <c r="U1176" s="20">
        <f t="shared" si="75"/>
        <v>42498.84174768519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s">
        <v>8221</v>
      </c>
      <c r="N1177" t="b">
        <v>0</v>
      </c>
      <c r="O1177" t="s">
        <v>8284</v>
      </c>
      <c r="P1177" s="6">
        <f t="shared" si="72"/>
        <v>2.9250000000000003</v>
      </c>
      <c r="Q1177" s="8">
        <f t="shared" si="73"/>
        <v>65</v>
      </c>
      <c r="R1177" s="11" t="s">
        <v>8336</v>
      </c>
      <c r="S1177" s="12" t="s">
        <v>8337</v>
      </c>
      <c r="T1177" s="20">
        <f t="shared" si="74"/>
        <v>42170.728460648148</v>
      </c>
      <c r="U1177" s="20">
        <f t="shared" si="75"/>
        <v>42200.728460648148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s">
        <v>8221</v>
      </c>
      <c r="N1178" t="b">
        <v>0</v>
      </c>
      <c r="O1178" t="s">
        <v>8284</v>
      </c>
      <c r="P1178" s="6">
        <f t="shared" si="72"/>
        <v>5.7142857142857143E-3</v>
      </c>
      <c r="Q1178" s="8">
        <f t="shared" si="73"/>
        <v>10</v>
      </c>
      <c r="R1178" s="11" t="s">
        <v>8336</v>
      </c>
      <c r="S1178" s="12" t="s">
        <v>8337</v>
      </c>
      <c r="T1178" s="20">
        <f t="shared" si="74"/>
        <v>42746.019652777773</v>
      </c>
      <c r="U1178" s="20">
        <f t="shared" si="75"/>
        <v>42800.541666666672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s">
        <v>8221</v>
      </c>
      <c r="N1179" t="b">
        <v>0</v>
      </c>
      <c r="O1179" t="s">
        <v>8284</v>
      </c>
      <c r="P1179" s="6">
        <f t="shared" si="72"/>
        <v>0</v>
      </c>
      <c r="Q1179" s="8">
        <f t="shared" si="73"/>
        <v>0</v>
      </c>
      <c r="R1179" s="11" t="s">
        <v>8336</v>
      </c>
      <c r="S1179" s="12" t="s">
        <v>8337</v>
      </c>
      <c r="T1179" s="20">
        <f t="shared" si="74"/>
        <v>41897.660833333335</v>
      </c>
      <c r="U1179" s="20">
        <f t="shared" si="75"/>
        <v>41927.660833333335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s">
        <v>8221</v>
      </c>
      <c r="N1180" t="b">
        <v>0</v>
      </c>
      <c r="O1180" t="s">
        <v>8284</v>
      </c>
      <c r="P1180" s="6">
        <f t="shared" si="72"/>
        <v>6.6666666666666671E-3</v>
      </c>
      <c r="Q1180" s="8">
        <f t="shared" si="73"/>
        <v>5</v>
      </c>
      <c r="R1180" s="11" t="s">
        <v>8336</v>
      </c>
      <c r="S1180" s="12" t="s">
        <v>8337</v>
      </c>
      <c r="T1180" s="20">
        <f t="shared" si="74"/>
        <v>41837.905694444446</v>
      </c>
      <c r="U1180" s="20">
        <f t="shared" si="75"/>
        <v>41867.905694444446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s">
        <v>8221</v>
      </c>
      <c r="N1181" t="b">
        <v>0</v>
      </c>
      <c r="O1181" t="s">
        <v>8284</v>
      </c>
      <c r="P1181" s="6">
        <f t="shared" si="72"/>
        <v>5.3333333333333339</v>
      </c>
      <c r="Q1181" s="8">
        <f t="shared" si="73"/>
        <v>640</v>
      </c>
      <c r="R1181" s="11" t="s">
        <v>8336</v>
      </c>
      <c r="S1181" s="12" t="s">
        <v>8337</v>
      </c>
      <c r="T1181" s="20">
        <f t="shared" si="74"/>
        <v>42275.720219907409</v>
      </c>
      <c r="U1181" s="20">
        <f t="shared" si="75"/>
        <v>42305.720219907409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s">
        <v>8221</v>
      </c>
      <c r="N1182" t="b">
        <v>0</v>
      </c>
      <c r="O1182" t="s">
        <v>8284</v>
      </c>
      <c r="P1182" s="6">
        <f t="shared" si="72"/>
        <v>11.75</v>
      </c>
      <c r="Q1182" s="8">
        <f t="shared" si="73"/>
        <v>69.117647058823536</v>
      </c>
      <c r="R1182" s="11" t="s">
        <v>8336</v>
      </c>
      <c r="S1182" s="12" t="s">
        <v>8337</v>
      </c>
      <c r="T1182" s="20">
        <f t="shared" si="74"/>
        <v>41781.806875000002</v>
      </c>
      <c r="U1182" s="20">
        <f t="shared" si="75"/>
        <v>41818.806875000002</v>
      </c>
    </row>
    <row r="1183" spans="1:2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s">
        <v>8221</v>
      </c>
      <c r="N1183" t="b">
        <v>0</v>
      </c>
      <c r="O1183" t="s">
        <v>8284</v>
      </c>
      <c r="P1183" s="6">
        <f t="shared" si="72"/>
        <v>8.0000000000000002E-3</v>
      </c>
      <c r="Q1183" s="8">
        <f t="shared" si="73"/>
        <v>1.3333333333333333</v>
      </c>
      <c r="R1183" s="11" t="s">
        <v>8336</v>
      </c>
      <c r="S1183" s="12" t="s">
        <v>8337</v>
      </c>
      <c r="T1183" s="20">
        <f t="shared" si="74"/>
        <v>42034.339363425926</v>
      </c>
      <c r="U1183" s="20">
        <f t="shared" si="75"/>
        <v>42064.339363425926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s">
        <v>8221</v>
      </c>
      <c r="N1184" t="b">
        <v>0</v>
      </c>
      <c r="O1184" t="s">
        <v>8284</v>
      </c>
      <c r="P1184" s="6">
        <f t="shared" si="72"/>
        <v>4.2</v>
      </c>
      <c r="Q1184" s="8">
        <f t="shared" si="73"/>
        <v>10.5</v>
      </c>
      <c r="R1184" s="11" t="s">
        <v>8336</v>
      </c>
      <c r="S1184" s="12" t="s">
        <v>8337</v>
      </c>
      <c r="T1184" s="20">
        <f t="shared" si="74"/>
        <v>42728.827407407407</v>
      </c>
      <c r="U1184" s="20">
        <f t="shared" si="75"/>
        <v>42747.695833333331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s">
        <v>8221</v>
      </c>
      <c r="N1185" t="b">
        <v>0</v>
      </c>
      <c r="O1185" t="s">
        <v>8284</v>
      </c>
      <c r="P1185" s="6">
        <f t="shared" si="72"/>
        <v>4</v>
      </c>
      <c r="Q1185" s="8">
        <f t="shared" si="73"/>
        <v>33.333333333333336</v>
      </c>
      <c r="R1185" s="11" t="s">
        <v>8336</v>
      </c>
      <c r="S1185" s="12" t="s">
        <v>8337</v>
      </c>
      <c r="T1185" s="20">
        <f t="shared" si="74"/>
        <v>42656.86137731481</v>
      </c>
      <c r="U1185" s="20">
        <f t="shared" si="75"/>
        <v>42676.165972222225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s">
        <v>8219</v>
      </c>
      <c r="N1186" t="b">
        <v>1</v>
      </c>
      <c r="O1186" t="s">
        <v>8285</v>
      </c>
      <c r="P1186" s="6">
        <f t="shared" si="72"/>
        <v>104.93636363636362</v>
      </c>
      <c r="Q1186" s="8">
        <f t="shared" si="73"/>
        <v>61.562666666666665</v>
      </c>
      <c r="R1186" s="11" t="s">
        <v>8338</v>
      </c>
      <c r="S1186" s="12" t="s">
        <v>8339</v>
      </c>
      <c r="T1186" s="20">
        <f t="shared" si="74"/>
        <v>42741.599664351852</v>
      </c>
      <c r="U1186" s="20">
        <f t="shared" si="75"/>
        <v>42772.599664351852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s">
        <v>8219</v>
      </c>
      <c r="N1187" t="b">
        <v>1</v>
      </c>
      <c r="O1187" t="s">
        <v>8285</v>
      </c>
      <c r="P1187" s="6">
        <f t="shared" si="72"/>
        <v>105.44</v>
      </c>
      <c r="Q1187" s="8">
        <f t="shared" si="73"/>
        <v>118.73873873873873</v>
      </c>
      <c r="R1187" s="11" t="s">
        <v>8338</v>
      </c>
      <c r="S1187" s="12" t="s">
        <v>8339</v>
      </c>
      <c r="T1187" s="20">
        <f t="shared" si="74"/>
        <v>42130.865150462967</v>
      </c>
      <c r="U1187" s="20">
        <f t="shared" si="75"/>
        <v>42163.166666666672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s">
        <v>8219</v>
      </c>
      <c r="N1188" t="b">
        <v>1</v>
      </c>
      <c r="O1188" t="s">
        <v>8285</v>
      </c>
      <c r="P1188" s="6">
        <f t="shared" si="72"/>
        <v>106.73333333333332</v>
      </c>
      <c r="Q1188" s="8">
        <f t="shared" si="73"/>
        <v>65.081300813008127</v>
      </c>
      <c r="R1188" s="11" t="s">
        <v>8338</v>
      </c>
      <c r="S1188" s="12" t="s">
        <v>8339</v>
      </c>
      <c r="T1188" s="20">
        <f t="shared" si="74"/>
        <v>42123.86336805555</v>
      </c>
      <c r="U1188" s="20">
        <f t="shared" si="75"/>
        <v>42156.945833333331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s">
        <v>8219</v>
      </c>
      <c r="N1189" t="b">
        <v>1</v>
      </c>
      <c r="O1189" t="s">
        <v>8285</v>
      </c>
      <c r="P1189" s="6">
        <f t="shared" si="72"/>
        <v>104.12571428571428</v>
      </c>
      <c r="Q1189" s="8">
        <f t="shared" si="73"/>
        <v>130.15714285714284</v>
      </c>
      <c r="R1189" s="11" t="s">
        <v>8338</v>
      </c>
      <c r="S1189" s="12" t="s">
        <v>8339</v>
      </c>
      <c r="T1189" s="20">
        <f t="shared" si="74"/>
        <v>42109.894942129627</v>
      </c>
      <c r="U1189" s="20">
        <f t="shared" si="75"/>
        <v>42141.75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s">
        <v>8219</v>
      </c>
      <c r="N1190" t="b">
        <v>1</v>
      </c>
      <c r="O1190" t="s">
        <v>8285</v>
      </c>
      <c r="P1190" s="6">
        <f t="shared" si="72"/>
        <v>160.54999999999998</v>
      </c>
      <c r="Q1190" s="8">
        <f t="shared" si="73"/>
        <v>37.776470588235291</v>
      </c>
      <c r="R1190" s="11" t="s">
        <v>8338</v>
      </c>
      <c r="S1190" s="12" t="s">
        <v>8339</v>
      </c>
      <c r="T1190" s="20">
        <f t="shared" si="74"/>
        <v>42711.700694444444</v>
      </c>
      <c r="U1190" s="20">
        <f t="shared" si="75"/>
        <v>42732.700694444444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s">
        <v>8219</v>
      </c>
      <c r="N1191" t="b">
        <v>1</v>
      </c>
      <c r="O1191" t="s">
        <v>8285</v>
      </c>
      <c r="P1191" s="6">
        <f t="shared" si="72"/>
        <v>107.77777777777777</v>
      </c>
      <c r="Q1191" s="8">
        <f t="shared" si="73"/>
        <v>112.79069767441861</v>
      </c>
      <c r="R1191" s="11" t="s">
        <v>8338</v>
      </c>
      <c r="S1191" s="12" t="s">
        <v>8339</v>
      </c>
      <c r="T1191" s="20">
        <f t="shared" si="74"/>
        <v>42529.979108796295</v>
      </c>
      <c r="U1191" s="20">
        <f t="shared" si="75"/>
        <v>42550.979108796295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s">
        <v>8219</v>
      </c>
      <c r="N1192" t="b">
        <v>1</v>
      </c>
      <c r="O1192" t="s">
        <v>8285</v>
      </c>
      <c r="P1192" s="6">
        <f t="shared" si="72"/>
        <v>135</v>
      </c>
      <c r="Q1192" s="8">
        <f t="shared" si="73"/>
        <v>51.92307692307692</v>
      </c>
      <c r="R1192" s="11" t="s">
        <v>8338</v>
      </c>
      <c r="S1192" s="12" t="s">
        <v>8339</v>
      </c>
      <c r="T1192" s="20">
        <f t="shared" si="74"/>
        <v>41852.665798611109</v>
      </c>
      <c r="U1192" s="20">
        <f t="shared" si="75"/>
        <v>41882.665798611109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s">
        <v>8219</v>
      </c>
      <c r="N1193" t="b">
        <v>1</v>
      </c>
      <c r="O1193" t="s">
        <v>8285</v>
      </c>
      <c r="P1193" s="6">
        <f t="shared" si="72"/>
        <v>109.07407407407408</v>
      </c>
      <c r="Q1193" s="8">
        <f t="shared" si="73"/>
        <v>89.242424242424249</v>
      </c>
      <c r="R1193" s="11" t="s">
        <v>8338</v>
      </c>
      <c r="S1193" s="12" t="s">
        <v>8339</v>
      </c>
      <c r="T1193" s="20">
        <f t="shared" si="74"/>
        <v>42419.603703703702</v>
      </c>
      <c r="U1193" s="20">
        <f t="shared" si="75"/>
        <v>42449.562037037031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s">
        <v>8219</v>
      </c>
      <c r="N1194" t="b">
        <v>1</v>
      </c>
      <c r="O1194" t="s">
        <v>8285</v>
      </c>
      <c r="P1194" s="6">
        <f t="shared" si="72"/>
        <v>290</v>
      </c>
      <c r="Q1194" s="8">
        <f t="shared" si="73"/>
        <v>19.333333333333332</v>
      </c>
      <c r="R1194" s="11" t="s">
        <v>8338</v>
      </c>
      <c r="S1194" s="12" t="s">
        <v>8339</v>
      </c>
      <c r="T1194" s="20">
        <f t="shared" si="74"/>
        <v>42747.506689814814</v>
      </c>
      <c r="U1194" s="20">
        <f t="shared" si="75"/>
        <v>42777.506689814814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s">
        <v>8219</v>
      </c>
      <c r="N1195" t="b">
        <v>1</v>
      </c>
      <c r="O1195" t="s">
        <v>8285</v>
      </c>
      <c r="P1195" s="6">
        <f t="shared" si="72"/>
        <v>103.95714285714286</v>
      </c>
      <c r="Q1195" s="8">
        <f t="shared" si="73"/>
        <v>79.967032967032964</v>
      </c>
      <c r="R1195" s="11" t="s">
        <v>8338</v>
      </c>
      <c r="S1195" s="12" t="s">
        <v>8339</v>
      </c>
      <c r="T1195" s="20">
        <f t="shared" si="74"/>
        <v>42409.776076388895</v>
      </c>
      <c r="U1195" s="20">
        <f t="shared" si="75"/>
        <v>42469.734409722223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s">
        <v>8219</v>
      </c>
      <c r="N1196" t="b">
        <v>1</v>
      </c>
      <c r="O1196" t="s">
        <v>8285</v>
      </c>
      <c r="P1196" s="6">
        <f t="shared" si="72"/>
        <v>322.24</v>
      </c>
      <c r="Q1196" s="8">
        <f t="shared" si="73"/>
        <v>56.414565826330531</v>
      </c>
      <c r="R1196" s="11" t="s">
        <v>8338</v>
      </c>
      <c r="S1196" s="12" t="s">
        <v>8339</v>
      </c>
      <c r="T1196" s="20">
        <f t="shared" si="74"/>
        <v>42072.488182870366</v>
      </c>
      <c r="U1196" s="20">
        <f t="shared" si="75"/>
        <v>42102.488182870366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s">
        <v>8219</v>
      </c>
      <c r="N1197" t="b">
        <v>1</v>
      </c>
      <c r="O1197" t="s">
        <v>8285</v>
      </c>
      <c r="P1197" s="6">
        <f t="shared" si="72"/>
        <v>135</v>
      </c>
      <c r="Q1197" s="8">
        <f t="shared" si="73"/>
        <v>79.411764705882348</v>
      </c>
      <c r="R1197" s="11" t="s">
        <v>8338</v>
      </c>
      <c r="S1197" s="12" t="s">
        <v>8339</v>
      </c>
      <c r="T1197" s="20">
        <f t="shared" si="74"/>
        <v>42298.34783564815</v>
      </c>
      <c r="U1197" s="20">
        <f t="shared" si="75"/>
        <v>42358.375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s">
        <v>8219</v>
      </c>
      <c r="N1198" t="b">
        <v>1</v>
      </c>
      <c r="O1198" t="s">
        <v>8285</v>
      </c>
      <c r="P1198" s="6">
        <f t="shared" si="72"/>
        <v>269.91034482758624</v>
      </c>
      <c r="Q1198" s="8">
        <f t="shared" si="73"/>
        <v>76.439453125</v>
      </c>
      <c r="R1198" s="11" t="s">
        <v>8338</v>
      </c>
      <c r="S1198" s="12" t="s">
        <v>8339</v>
      </c>
      <c r="T1198" s="20">
        <f t="shared" si="74"/>
        <v>42326.818738425922</v>
      </c>
      <c r="U1198" s="20">
        <f t="shared" si="75"/>
        <v>42356.818738425922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s">
        <v>8219</v>
      </c>
      <c r="N1199" t="b">
        <v>1</v>
      </c>
      <c r="O1199" t="s">
        <v>8285</v>
      </c>
      <c r="P1199" s="6">
        <f t="shared" si="72"/>
        <v>253.29333333333332</v>
      </c>
      <c r="Q1199" s="8">
        <f t="shared" si="73"/>
        <v>121</v>
      </c>
      <c r="R1199" s="11" t="s">
        <v>8338</v>
      </c>
      <c r="S1199" s="12" t="s">
        <v>8339</v>
      </c>
      <c r="T1199" s="20">
        <f t="shared" si="74"/>
        <v>42503.66474537037</v>
      </c>
      <c r="U1199" s="20">
        <f t="shared" si="75"/>
        <v>42534.249305555553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s">
        <v>8219</v>
      </c>
      <c r="N1200" t="b">
        <v>1</v>
      </c>
      <c r="O1200" t="s">
        <v>8285</v>
      </c>
      <c r="P1200" s="6">
        <f t="shared" si="72"/>
        <v>260.59999999999997</v>
      </c>
      <c r="Q1200" s="8">
        <f t="shared" si="73"/>
        <v>54.616766467065865</v>
      </c>
      <c r="R1200" s="11" t="s">
        <v>8338</v>
      </c>
      <c r="S1200" s="12" t="s">
        <v>8339</v>
      </c>
      <c r="T1200" s="20">
        <f t="shared" si="74"/>
        <v>42333.619050925925</v>
      </c>
      <c r="U1200" s="20">
        <f t="shared" si="75"/>
        <v>42369.125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s">
        <v>8219</v>
      </c>
      <c r="N1201" t="b">
        <v>1</v>
      </c>
      <c r="O1201" t="s">
        <v>8285</v>
      </c>
      <c r="P1201" s="6">
        <f t="shared" si="72"/>
        <v>101.31677953348381</v>
      </c>
      <c r="Q1201" s="8">
        <f t="shared" si="73"/>
        <v>299.22222222222223</v>
      </c>
      <c r="R1201" s="11" t="s">
        <v>8338</v>
      </c>
      <c r="S1201" s="12" t="s">
        <v>8339</v>
      </c>
      <c r="T1201" s="20">
        <f t="shared" si="74"/>
        <v>42161.770833333328</v>
      </c>
      <c r="U1201" s="20">
        <f t="shared" si="75"/>
        <v>42193.770833333328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s">
        <v>8219</v>
      </c>
      <c r="N1202" t="b">
        <v>1</v>
      </c>
      <c r="O1202" t="s">
        <v>8285</v>
      </c>
      <c r="P1202" s="6">
        <f t="shared" si="72"/>
        <v>125.60416666666667</v>
      </c>
      <c r="Q1202" s="8">
        <f t="shared" si="73"/>
        <v>58.533980582524272</v>
      </c>
      <c r="R1202" s="11" t="s">
        <v>8338</v>
      </c>
      <c r="S1202" s="12" t="s">
        <v>8339</v>
      </c>
      <c r="T1202" s="20">
        <f t="shared" si="74"/>
        <v>42089.477500000001</v>
      </c>
      <c r="U1202" s="20">
        <f t="shared" si="75"/>
        <v>42110.477500000001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s">
        <v>8219</v>
      </c>
      <c r="N1203" t="b">
        <v>1</v>
      </c>
      <c r="O1203" t="s">
        <v>8285</v>
      </c>
      <c r="P1203" s="6">
        <f t="shared" si="72"/>
        <v>102.43783333333334</v>
      </c>
      <c r="Q1203" s="8">
        <f t="shared" si="73"/>
        <v>55.371801801801809</v>
      </c>
      <c r="R1203" s="11" t="s">
        <v>8338</v>
      </c>
      <c r="S1203" s="12" t="s">
        <v>8339</v>
      </c>
      <c r="T1203" s="20">
        <f t="shared" si="74"/>
        <v>42536.60701388889</v>
      </c>
      <c r="U1203" s="20">
        <f t="shared" si="75"/>
        <v>42566.60701388889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s">
        <v>8219</v>
      </c>
      <c r="N1204" t="b">
        <v>1</v>
      </c>
      <c r="O1204" t="s">
        <v>8285</v>
      </c>
      <c r="P1204" s="6">
        <f t="shared" si="72"/>
        <v>199.244</v>
      </c>
      <c r="Q1204" s="8">
        <f t="shared" si="73"/>
        <v>183.80442804428046</v>
      </c>
      <c r="R1204" s="11" t="s">
        <v>8338</v>
      </c>
      <c r="S1204" s="12" t="s">
        <v>8339</v>
      </c>
      <c r="T1204" s="20">
        <f t="shared" si="74"/>
        <v>42152.288819444439</v>
      </c>
      <c r="U1204" s="20">
        <f t="shared" si="75"/>
        <v>42182.288819444439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s">
        <v>8219</v>
      </c>
      <c r="N1205" t="b">
        <v>1</v>
      </c>
      <c r="O1205" t="s">
        <v>8285</v>
      </c>
      <c r="P1205" s="6">
        <f t="shared" si="72"/>
        <v>102.45398773006136</v>
      </c>
      <c r="Q1205" s="8">
        <f t="shared" si="73"/>
        <v>165.34653465346534</v>
      </c>
      <c r="R1205" s="11" t="s">
        <v>8338</v>
      </c>
      <c r="S1205" s="12" t="s">
        <v>8339</v>
      </c>
      <c r="T1205" s="20">
        <f t="shared" si="74"/>
        <v>42125.614895833336</v>
      </c>
      <c r="U1205" s="20">
        <f t="shared" si="75"/>
        <v>42155.614895833336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s">
        <v>8219</v>
      </c>
      <c r="N1206" t="b">
        <v>1</v>
      </c>
      <c r="O1206" t="s">
        <v>8285</v>
      </c>
      <c r="P1206" s="6">
        <f t="shared" si="72"/>
        <v>102.94615384615385</v>
      </c>
      <c r="Q1206" s="8">
        <f t="shared" si="73"/>
        <v>234.78947368421052</v>
      </c>
      <c r="R1206" s="11" t="s">
        <v>8338</v>
      </c>
      <c r="S1206" s="12" t="s">
        <v>8339</v>
      </c>
      <c r="T1206" s="20">
        <f t="shared" si="74"/>
        <v>42297.748067129629</v>
      </c>
      <c r="U1206" s="20">
        <f t="shared" si="75"/>
        <v>42342.208333333328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s">
        <v>8219</v>
      </c>
      <c r="N1207" t="b">
        <v>1</v>
      </c>
      <c r="O1207" t="s">
        <v>8285</v>
      </c>
      <c r="P1207" s="6">
        <f t="shared" si="72"/>
        <v>100.86153846153847</v>
      </c>
      <c r="Q1207" s="8">
        <f t="shared" si="73"/>
        <v>211.48387096774192</v>
      </c>
      <c r="R1207" s="11" t="s">
        <v>8338</v>
      </c>
      <c r="S1207" s="12" t="s">
        <v>8339</v>
      </c>
      <c r="T1207" s="20">
        <f t="shared" si="74"/>
        <v>42138.506377314814</v>
      </c>
      <c r="U1207" s="20">
        <f t="shared" si="75"/>
        <v>42168.506377314814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s">
        <v>8219</v>
      </c>
      <c r="N1208" t="b">
        <v>1</v>
      </c>
      <c r="O1208" t="s">
        <v>8285</v>
      </c>
      <c r="P1208" s="6">
        <f t="shared" si="72"/>
        <v>114.99999999999999</v>
      </c>
      <c r="Q1208" s="8">
        <f t="shared" si="73"/>
        <v>32.34375</v>
      </c>
      <c r="R1208" s="11" t="s">
        <v>8338</v>
      </c>
      <c r="S1208" s="12" t="s">
        <v>8339</v>
      </c>
      <c r="T1208" s="20">
        <f t="shared" si="74"/>
        <v>42772.776076388895</v>
      </c>
      <c r="U1208" s="20">
        <f t="shared" si="75"/>
        <v>42805.561805555553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s">
        <v>8219</v>
      </c>
      <c r="N1209" t="b">
        <v>1</v>
      </c>
      <c r="O1209" t="s">
        <v>8285</v>
      </c>
      <c r="P1209" s="6">
        <f t="shared" si="72"/>
        <v>104.16766467065868</v>
      </c>
      <c r="Q1209" s="8">
        <f t="shared" si="73"/>
        <v>123.37588652482269</v>
      </c>
      <c r="R1209" s="11" t="s">
        <v>8338</v>
      </c>
      <c r="S1209" s="12" t="s">
        <v>8339</v>
      </c>
      <c r="T1209" s="20">
        <f t="shared" si="74"/>
        <v>42430.430243055554</v>
      </c>
      <c r="U1209" s="20">
        <f t="shared" si="75"/>
        <v>42460.416666666672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s">
        <v>8219</v>
      </c>
      <c r="N1210" t="b">
        <v>1</v>
      </c>
      <c r="O1210" t="s">
        <v>8285</v>
      </c>
      <c r="P1210" s="6">
        <f t="shared" si="72"/>
        <v>155.29999999999998</v>
      </c>
      <c r="Q1210" s="8">
        <f t="shared" si="73"/>
        <v>207.06666666666666</v>
      </c>
      <c r="R1210" s="11" t="s">
        <v>8338</v>
      </c>
      <c r="S1210" s="12" t="s">
        <v>8339</v>
      </c>
      <c r="T1210" s="20">
        <f t="shared" si="74"/>
        <v>42423.709074074075</v>
      </c>
      <c r="U1210" s="20">
        <f t="shared" si="75"/>
        <v>42453.667407407411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s">
        <v>8219</v>
      </c>
      <c r="N1211" t="b">
        <v>1</v>
      </c>
      <c r="O1211" t="s">
        <v>8285</v>
      </c>
      <c r="P1211" s="6">
        <f t="shared" si="72"/>
        <v>106</v>
      </c>
      <c r="Q1211" s="8">
        <f t="shared" si="73"/>
        <v>138.2608695652174</v>
      </c>
      <c r="R1211" s="11" t="s">
        <v>8338</v>
      </c>
      <c r="S1211" s="12" t="s">
        <v>8339</v>
      </c>
      <c r="T1211" s="20">
        <f t="shared" si="74"/>
        <v>42761.846122685187</v>
      </c>
      <c r="U1211" s="20">
        <f t="shared" si="75"/>
        <v>42791.846122685187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s">
        <v>8219</v>
      </c>
      <c r="N1212" t="b">
        <v>1</v>
      </c>
      <c r="O1212" t="s">
        <v>8285</v>
      </c>
      <c r="P1212" s="6">
        <f t="shared" si="72"/>
        <v>254.31499999999997</v>
      </c>
      <c r="Q1212" s="8">
        <f t="shared" si="73"/>
        <v>493.81553398058253</v>
      </c>
      <c r="R1212" s="11" t="s">
        <v>8338</v>
      </c>
      <c r="S1212" s="12" t="s">
        <v>8339</v>
      </c>
      <c r="T1212" s="20">
        <f t="shared" si="74"/>
        <v>42132.941805555558</v>
      </c>
      <c r="U1212" s="20">
        <f t="shared" si="75"/>
        <v>42155.875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s">
        <v>8219</v>
      </c>
      <c r="N1213" t="b">
        <v>1</v>
      </c>
      <c r="O1213" t="s">
        <v>8285</v>
      </c>
      <c r="P1213" s="6">
        <f t="shared" si="72"/>
        <v>101.1</v>
      </c>
      <c r="Q1213" s="8">
        <f t="shared" si="73"/>
        <v>168.5</v>
      </c>
      <c r="R1213" s="11" t="s">
        <v>8338</v>
      </c>
      <c r="S1213" s="12" t="s">
        <v>8339</v>
      </c>
      <c r="T1213" s="20">
        <f t="shared" si="74"/>
        <v>42515.866446759261</v>
      </c>
      <c r="U1213" s="20">
        <f t="shared" si="75"/>
        <v>42530.866446759261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s">
        <v>8219</v>
      </c>
      <c r="N1214" t="b">
        <v>1</v>
      </c>
      <c r="O1214" t="s">
        <v>8285</v>
      </c>
      <c r="P1214" s="6">
        <f t="shared" si="72"/>
        <v>129.04</v>
      </c>
      <c r="Q1214" s="8">
        <f t="shared" si="73"/>
        <v>38.867469879518069</v>
      </c>
      <c r="R1214" s="11" t="s">
        <v>8338</v>
      </c>
      <c r="S1214" s="12" t="s">
        <v>8339</v>
      </c>
      <c r="T1214" s="20">
        <f t="shared" si="74"/>
        <v>42318.950173611112</v>
      </c>
      <c r="U1214" s="20">
        <f t="shared" si="75"/>
        <v>42335.041666666672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s">
        <v>8219</v>
      </c>
      <c r="N1215" t="b">
        <v>1</v>
      </c>
      <c r="O1215" t="s">
        <v>8285</v>
      </c>
      <c r="P1215" s="6">
        <f t="shared" si="72"/>
        <v>102.23076923076924</v>
      </c>
      <c r="Q1215" s="8">
        <f t="shared" si="73"/>
        <v>61.527777777777779</v>
      </c>
      <c r="R1215" s="11" t="s">
        <v>8338</v>
      </c>
      <c r="S1215" s="12" t="s">
        <v>8339</v>
      </c>
      <c r="T1215" s="20">
        <f t="shared" si="74"/>
        <v>42731.755787037036</v>
      </c>
      <c r="U1215" s="20">
        <f t="shared" si="75"/>
        <v>42766.755787037036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s">
        <v>8219</v>
      </c>
      <c r="N1216" t="b">
        <v>1</v>
      </c>
      <c r="O1216" t="s">
        <v>8285</v>
      </c>
      <c r="P1216" s="6">
        <f t="shared" si="72"/>
        <v>131.80000000000001</v>
      </c>
      <c r="Q1216" s="8">
        <f t="shared" si="73"/>
        <v>105.44</v>
      </c>
      <c r="R1216" s="11" t="s">
        <v>8338</v>
      </c>
      <c r="S1216" s="12" t="s">
        <v>8339</v>
      </c>
      <c r="T1216" s="20">
        <f t="shared" si="74"/>
        <v>42104.840335648143</v>
      </c>
      <c r="U1216" s="20">
        <f t="shared" si="75"/>
        <v>42164.840335648143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s">
        <v>8219</v>
      </c>
      <c r="N1217" t="b">
        <v>1</v>
      </c>
      <c r="O1217" t="s">
        <v>8285</v>
      </c>
      <c r="P1217" s="6">
        <f t="shared" si="72"/>
        <v>786.0802000000001</v>
      </c>
      <c r="Q1217" s="8">
        <f t="shared" si="73"/>
        <v>71.592003642987251</v>
      </c>
      <c r="R1217" s="11" t="s">
        <v>8338</v>
      </c>
      <c r="S1217" s="12" t="s">
        <v>8339</v>
      </c>
      <c r="T1217" s="20">
        <f t="shared" si="74"/>
        <v>41759.923101851848</v>
      </c>
      <c r="U1217" s="20">
        <f t="shared" si="75"/>
        <v>41789.923101851848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s">
        <v>8219</v>
      </c>
      <c r="N1218" t="b">
        <v>1</v>
      </c>
      <c r="O1218" t="s">
        <v>8285</v>
      </c>
      <c r="P1218" s="6">
        <f t="shared" si="72"/>
        <v>145.70000000000002</v>
      </c>
      <c r="Q1218" s="8">
        <f t="shared" si="73"/>
        <v>91.882882882882882</v>
      </c>
      <c r="R1218" s="11" t="s">
        <v>8338</v>
      </c>
      <c r="S1218" s="12" t="s">
        <v>8339</v>
      </c>
      <c r="T1218" s="20">
        <f t="shared" si="74"/>
        <v>42247.616400462968</v>
      </c>
      <c r="U1218" s="20">
        <f t="shared" si="75"/>
        <v>42279.960416666669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s">
        <v>8219</v>
      </c>
      <c r="N1219" t="b">
        <v>1</v>
      </c>
      <c r="O1219" t="s">
        <v>8285</v>
      </c>
      <c r="P1219" s="6">
        <f t="shared" ref="P1219:P1282" si="76">E1219/D1219*100</f>
        <v>102.60000000000001</v>
      </c>
      <c r="Q1219" s="8">
        <f t="shared" ref="Q1219:Q1282" si="77">IFERROR(E1219/L1219,0)</f>
        <v>148.57377049180329</v>
      </c>
      <c r="R1219" s="11" t="s">
        <v>8338</v>
      </c>
      <c r="S1219" s="12" t="s">
        <v>8339</v>
      </c>
      <c r="T1219" s="20">
        <f t="shared" ref="T1219:T1282" si="78">(((J1219/60)/60)/24)+DATE(1970,1,1)</f>
        <v>42535.809490740736</v>
      </c>
      <c r="U1219" s="20">
        <f t="shared" ref="U1219:U1282" si="79">(((I1219/60)/60)/24)+DATE(1970,1,1)</f>
        <v>42565.809490740736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s">
        <v>8219</v>
      </c>
      <c r="N1220" t="b">
        <v>1</v>
      </c>
      <c r="O1220" t="s">
        <v>8285</v>
      </c>
      <c r="P1220" s="6">
        <f t="shared" si="76"/>
        <v>172.27777777777777</v>
      </c>
      <c r="Q1220" s="8">
        <f t="shared" si="77"/>
        <v>174.2134831460674</v>
      </c>
      <c r="R1220" s="11" t="s">
        <v>8338</v>
      </c>
      <c r="S1220" s="12" t="s">
        <v>8339</v>
      </c>
      <c r="T1220" s="20">
        <f t="shared" si="78"/>
        <v>42278.662037037036</v>
      </c>
      <c r="U1220" s="20">
        <f t="shared" si="79"/>
        <v>42309.125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s">
        <v>8219</v>
      </c>
      <c r="N1221" t="b">
        <v>1</v>
      </c>
      <c r="O1221" t="s">
        <v>8285</v>
      </c>
      <c r="P1221" s="6">
        <f t="shared" si="76"/>
        <v>159.16819571865443</v>
      </c>
      <c r="Q1221" s="8">
        <f t="shared" si="77"/>
        <v>102.86166007905139</v>
      </c>
      <c r="R1221" s="11" t="s">
        <v>8338</v>
      </c>
      <c r="S1221" s="12" t="s">
        <v>8339</v>
      </c>
      <c r="T1221" s="20">
        <f t="shared" si="78"/>
        <v>42633.461956018517</v>
      </c>
      <c r="U1221" s="20">
        <f t="shared" si="79"/>
        <v>42663.461956018517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s">
        <v>8219</v>
      </c>
      <c r="N1222" t="b">
        <v>1</v>
      </c>
      <c r="O1222" t="s">
        <v>8285</v>
      </c>
      <c r="P1222" s="6">
        <f t="shared" si="76"/>
        <v>103.76666666666668</v>
      </c>
      <c r="Q1222" s="8">
        <f t="shared" si="77"/>
        <v>111.17857142857143</v>
      </c>
      <c r="R1222" s="11" t="s">
        <v>8338</v>
      </c>
      <c r="S1222" s="12" t="s">
        <v>8339</v>
      </c>
      <c r="T1222" s="20">
        <f t="shared" si="78"/>
        <v>42211.628611111111</v>
      </c>
      <c r="U1222" s="20">
        <f t="shared" si="79"/>
        <v>42241.628611111111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s">
        <v>8219</v>
      </c>
      <c r="N1223" t="b">
        <v>1</v>
      </c>
      <c r="O1223" t="s">
        <v>8285</v>
      </c>
      <c r="P1223" s="6">
        <f t="shared" si="76"/>
        <v>111.40954545454547</v>
      </c>
      <c r="Q1223" s="8">
        <f t="shared" si="77"/>
        <v>23.796213592233013</v>
      </c>
      <c r="R1223" s="11" t="s">
        <v>8338</v>
      </c>
      <c r="S1223" s="12" t="s">
        <v>8339</v>
      </c>
      <c r="T1223" s="20">
        <f t="shared" si="78"/>
        <v>42680.47555555556</v>
      </c>
      <c r="U1223" s="20">
        <f t="shared" si="79"/>
        <v>42708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s">
        <v>8219</v>
      </c>
      <c r="N1224" t="b">
        <v>1</v>
      </c>
      <c r="O1224" t="s">
        <v>8285</v>
      </c>
      <c r="P1224" s="6">
        <f t="shared" si="76"/>
        <v>280.375</v>
      </c>
      <c r="Q1224" s="8">
        <f t="shared" si="77"/>
        <v>81.268115942028984</v>
      </c>
      <c r="R1224" s="11" t="s">
        <v>8338</v>
      </c>
      <c r="S1224" s="12" t="s">
        <v>8339</v>
      </c>
      <c r="T1224" s="20">
        <f t="shared" si="78"/>
        <v>42430.720451388886</v>
      </c>
      <c r="U1224" s="20">
        <f t="shared" si="79"/>
        <v>42461.166666666672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s">
        <v>8219</v>
      </c>
      <c r="N1225" t="b">
        <v>1</v>
      </c>
      <c r="O1225" t="s">
        <v>8285</v>
      </c>
      <c r="P1225" s="6">
        <f t="shared" si="76"/>
        <v>112.10606060606061</v>
      </c>
      <c r="Q1225" s="8">
        <f t="shared" si="77"/>
        <v>116.21465968586388</v>
      </c>
      <c r="R1225" s="11" t="s">
        <v>8338</v>
      </c>
      <c r="S1225" s="12" t="s">
        <v>8339</v>
      </c>
      <c r="T1225" s="20">
        <f t="shared" si="78"/>
        <v>42654.177187499998</v>
      </c>
      <c r="U1225" s="20">
        <f t="shared" si="79"/>
        <v>42684.218854166669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s">
        <v>8220</v>
      </c>
      <c r="N1226" t="b">
        <v>0</v>
      </c>
      <c r="O1226" t="s">
        <v>8286</v>
      </c>
      <c r="P1226" s="6">
        <f t="shared" si="76"/>
        <v>7.0666666666666673</v>
      </c>
      <c r="Q1226" s="8">
        <f t="shared" si="77"/>
        <v>58.888888888888886</v>
      </c>
      <c r="R1226" s="11" t="s">
        <v>8325</v>
      </c>
      <c r="S1226" s="12" t="s">
        <v>8340</v>
      </c>
      <c r="T1226" s="20">
        <f t="shared" si="78"/>
        <v>41736.549791666665</v>
      </c>
      <c r="U1226" s="20">
        <f t="shared" si="79"/>
        <v>41796.549791666665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s">
        <v>8220</v>
      </c>
      <c r="N1227" t="b">
        <v>0</v>
      </c>
      <c r="O1227" t="s">
        <v>8286</v>
      </c>
      <c r="P1227" s="6">
        <f t="shared" si="76"/>
        <v>4.3999999999999995</v>
      </c>
      <c r="Q1227" s="8">
        <f t="shared" si="77"/>
        <v>44</v>
      </c>
      <c r="R1227" s="11" t="s">
        <v>8325</v>
      </c>
      <c r="S1227" s="12" t="s">
        <v>8340</v>
      </c>
      <c r="T1227" s="20">
        <f t="shared" si="78"/>
        <v>41509.905995370369</v>
      </c>
      <c r="U1227" s="20">
        <f t="shared" si="79"/>
        <v>41569.905995370369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s">
        <v>8220</v>
      </c>
      <c r="N1228" t="b">
        <v>0</v>
      </c>
      <c r="O1228" t="s">
        <v>8286</v>
      </c>
      <c r="P1228" s="6">
        <f t="shared" si="76"/>
        <v>3.8739999999999997</v>
      </c>
      <c r="Q1228" s="8">
        <f t="shared" si="77"/>
        <v>48.424999999999997</v>
      </c>
      <c r="R1228" s="11" t="s">
        <v>8325</v>
      </c>
      <c r="S1228" s="12" t="s">
        <v>8340</v>
      </c>
      <c r="T1228" s="20">
        <f t="shared" si="78"/>
        <v>41715.874780092592</v>
      </c>
      <c r="U1228" s="20">
        <f t="shared" si="79"/>
        <v>41750.041666666664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s">
        <v>8220</v>
      </c>
      <c r="N1229" t="b">
        <v>0</v>
      </c>
      <c r="O1229" t="s">
        <v>8286</v>
      </c>
      <c r="P1229" s="6">
        <f t="shared" si="76"/>
        <v>0</v>
      </c>
      <c r="Q1229" s="8">
        <f t="shared" si="77"/>
        <v>0</v>
      </c>
      <c r="R1229" s="11" t="s">
        <v>8325</v>
      </c>
      <c r="S1229" s="12" t="s">
        <v>8340</v>
      </c>
      <c r="T1229" s="20">
        <f t="shared" si="78"/>
        <v>41827.919166666667</v>
      </c>
      <c r="U1229" s="20">
        <f t="shared" si="79"/>
        <v>41858.291666666664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s">
        <v>8220</v>
      </c>
      <c r="N1230" t="b">
        <v>0</v>
      </c>
      <c r="O1230" t="s">
        <v>8286</v>
      </c>
      <c r="P1230" s="6">
        <f t="shared" si="76"/>
        <v>29.299999999999997</v>
      </c>
      <c r="Q1230" s="8">
        <f t="shared" si="77"/>
        <v>61.041666666666664</v>
      </c>
      <c r="R1230" s="11" t="s">
        <v>8325</v>
      </c>
      <c r="S1230" s="12" t="s">
        <v>8340</v>
      </c>
      <c r="T1230" s="20">
        <f t="shared" si="78"/>
        <v>40754.729259259257</v>
      </c>
      <c r="U1230" s="20">
        <f t="shared" si="79"/>
        <v>40814.729259259257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s">
        <v>8220</v>
      </c>
      <c r="N1231" t="b">
        <v>0</v>
      </c>
      <c r="O1231" t="s">
        <v>8286</v>
      </c>
      <c r="P1231" s="6">
        <f t="shared" si="76"/>
        <v>0.90909090909090906</v>
      </c>
      <c r="Q1231" s="8">
        <f t="shared" si="77"/>
        <v>25</v>
      </c>
      <c r="R1231" s="11" t="s">
        <v>8325</v>
      </c>
      <c r="S1231" s="12" t="s">
        <v>8340</v>
      </c>
      <c r="T1231" s="20">
        <f t="shared" si="78"/>
        <v>40985.459803240738</v>
      </c>
      <c r="U1231" s="20">
        <f t="shared" si="79"/>
        <v>41015.666666666664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s">
        <v>8220</v>
      </c>
      <c r="N1232" t="b">
        <v>0</v>
      </c>
      <c r="O1232" t="s">
        <v>8286</v>
      </c>
      <c r="P1232" s="6">
        <f t="shared" si="76"/>
        <v>0</v>
      </c>
      <c r="Q1232" s="8">
        <f t="shared" si="77"/>
        <v>0</v>
      </c>
      <c r="R1232" s="11" t="s">
        <v>8325</v>
      </c>
      <c r="S1232" s="12" t="s">
        <v>8340</v>
      </c>
      <c r="T1232" s="20">
        <f t="shared" si="78"/>
        <v>40568.972569444442</v>
      </c>
      <c r="U1232" s="20">
        <f t="shared" si="79"/>
        <v>40598.972569444442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s">
        <v>8220</v>
      </c>
      <c r="N1233" t="b">
        <v>0</v>
      </c>
      <c r="O1233" t="s">
        <v>8286</v>
      </c>
      <c r="P1233" s="6">
        <f t="shared" si="76"/>
        <v>0</v>
      </c>
      <c r="Q1233" s="8">
        <f t="shared" si="77"/>
        <v>0</v>
      </c>
      <c r="R1233" s="11" t="s">
        <v>8325</v>
      </c>
      <c r="S1233" s="12" t="s">
        <v>8340</v>
      </c>
      <c r="T1233" s="20">
        <f t="shared" si="78"/>
        <v>42193.941759259258</v>
      </c>
      <c r="U1233" s="20">
        <f t="shared" si="79"/>
        <v>42244.041666666672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s">
        <v>8220</v>
      </c>
      <c r="N1234" t="b">
        <v>0</v>
      </c>
      <c r="O1234" t="s">
        <v>8286</v>
      </c>
      <c r="P1234" s="6">
        <f t="shared" si="76"/>
        <v>0.8</v>
      </c>
      <c r="Q1234" s="8">
        <f t="shared" si="77"/>
        <v>40</v>
      </c>
      <c r="R1234" s="11" t="s">
        <v>8325</v>
      </c>
      <c r="S1234" s="12" t="s">
        <v>8340</v>
      </c>
      <c r="T1234" s="20">
        <f t="shared" si="78"/>
        <v>41506.848032407412</v>
      </c>
      <c r="U1234" s="20">
        <f t="shared" si="79"/>
        <v>41553.848032407412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s">
        <v>8220</v>
      </c>
      <c r="N1235" t="b">
        <v>0</v>
      </c>
      <c r="O1235" t="s">
        <v>8286</v>
      </c>
      <c r="P1235" s="6">
        <f t="shared" si="76"/>
        <v>11.600000000000001</v>
      </c>
      <c r="Q1235" s="8">
        <f t="shared" si="77"/>
        <v>19.333333333333332</v>
      </c>
      <c r="R1235" s="11" t="s">
        <v>8325</v>
      </c>
      <c r="S1235" s="12" t="s">
        <v>8340</v>
      </c>
      <c r="T1235" s="20">
        <f t="shared" si="78"/>
        <v>40939.948773148149</v>
      </c>
      <c r="U1235" s="20">
        <f t="shared" si="79"/>
        <v>40960.948773148149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s">
        <v>8220</v>
      </c>
      <c r="N1236" t="b">
        <v>0</v>
      </c>
      <c r="O1236" t="s">
        <v>8286</v>
      </c>
      <c r="P1236" s="6">
        <f t="shared" si="76"/>
        <v>0</v>
      </c>
      <c r="Q1236" s="8">
        <f t="shared" si="77"/>
        <v>0</v>
      </c>
      <c r="R1236" s="11" t="s">
        <v>8325</v>
      </c>
      <c r="S1236" s="12" t="s">
        <v>8340</v>
      </c>
      <c r="T1236" s="20">
        <f t="shared" si="78"/>
        <v>42007.788680555561</v>
      </c>
      <c r="U1236" s="20">
        <f t="shared" si="79"/>
        <v>42037.788680555561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s">
        <v>8220</v>
      </c>
      <c r="N1237" t="b">
        <v>0</v>
      </c>
      <c r="O1237" t="s">
        <v>8286</v>
      </c>
      <c r="P1237" s="6">
        <f t="shared" si="76"/>
        <v>2.7873639500929119</v>
      </c>
      <c r="Q1237" s="8">
        <f t="shared" si="77"/>
        <v>35</v>
      </c>
      <c r="R1237" s="11" t="s">
        <v>8325</v>
      </c>
      <c r="S1237" s="12" t="s">
        <v>8340</v>
      </c>
      <c r="T1237" s="20">
        <f t="shared" si="78"/>
        <v>41583.135405092595</v>
      </c>
      <c r="U1237" s="20">
        <f t="shared" si="79"/>
        <v>41623.135405092595</v>
      </c>
    </row>
    <row r="1238" spans="1:2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s">
        <v>8220</v>
      </c>
      <c r="N1238" t="b">
        <v>0</v>
      </c>
      <c r="O1238" t="s">
        <v>8286</v>
      </c>
      <c r="P1238" s="6">
        <f t="shared" si="76"/>
        <v>0</v>
      </c>
      <c r="Q1238" s="8">
        <f t="shared" si="77"/>
        <v>0</v>
      </c>
      <c r="R1238" s="11" t="s">
        <v>8325</v>
      </c>
      <c r="S1238" s="12" t="s">
        <v>8340</v>
      </c>
      <c r="T1238" s="20">
        <f t="shared" si="78"/>
        <v>41110.680138888885</v>
      </c>
      <c r="U1238" s="20">
        <f t="shared" si="79"/>
        <v>41118.666666666664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s">
        <v>8220</v>
      </c>
      <c r="N1239" t="b">
        <v>0</v>
      </c>
      <c r="O1239" t="s">
        <v>8286</v>
      </c>
      <c r="P1239" s="6">
        <f t="shared" si="76"/>
        <v>0</v>
      </c>
      <c r="Q1239" s="8">
        <f t="shared" si="77"/>
        <v>0</v>
      </c>
      <c r="R1239" s="11" t="s">
        <v>8325</v>
      </c>
      <c r="S1239" s="12" t="s">
        <v>8340</v>
      </c>
      <c r="T1239" s="20">
        <f t="shared" si="78"/>
        <v>41125.283159722225</v>
      </c>
      <c r="U1239" s="20">
        <f t="shared" si="79"/>
        <v>41145.283159722225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s">
        <v>8220</v>
      </c>
      <c r="N1240" t="b">
        <v>0</v>
      </c>
      <c r="O1240" t="s">
        <v>8286</v>
      </c>
      <c r="P1240" s="6">
        <f t="shared" si="76"/>
        <v>17.8</v>
      </c>
      <c r="Q1240" s="8">
        <f t="shared" si="77"/>
        <v>59.333333333333336</v>
      </c>
      <c r="R1240" s="11" t="s">
        <v>8325</v>
      </c>
      <c r="S1240" s="12" t="s">
        <v>8340</v>
      </c>
      <c r="T1240" s="20">
        <f t="shared" si="78"/>
        <v>40731.61037037037</v>
      </c>
      <c r="U1240" s="20">
        <f t="shared" si="79"/>
        <v>40761.61037037037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s">
        <v>8220</v>
      </c>
      <c r="N1241" t="b">
        <v>0</v>
      </c>
      <c r="O1241" t="s">
        <v>8286</v>
      </c>
      <c r="P1241" s="6">
        <f t="shared" si="76"/>
        <v>0</v>
      </c>
      <c r="Q1241" s="8">
        <f t="shared" si="77"/>
        <v>0</v>
      </c>
      <c r="R1241" s="11" t="s">
        <v>8325</v>
      </c>
      <c r="S1241" s="12" t="s">
        <v>8340</v>
      </c>
      <c r="T1241" s="20">
        <f t="shared" si="78"/>
        <v>40883.962581018517</v>
      </c>
      <c r="U1241" s="20">
        <f t="shared" si="79"/>
        <v>40913.962581018517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s">
        <v>8220</v>
      </c>
      <c r="N1242" t="b">
        <v>0</v>
      </c>
      <c r="O1242" t="s">
        <v>8286</v>
      </c>
      <c r="P1242" s="6">
        <f t="shared" si="76"/>
        <v>3.0124999999999997</v>
      </c>
      <c r="Q1242" s="8">
        <f t="shared" si="77"/>
        <v>30.125</v>
      </c>
      <c r="R1242" s="11" t="s">
        <v>8325</v>
      </c>
      <c r="S1242" s="12" t="s">
        <v>8340</v>
      </c>
      <c r="T1242" s="20">
        <f t="shared" si="78"/>
        <v>41409.040011574078</v>
      </c>
      <c r="U1242" s="20">
        <f t="shared" si="79"/>
        <v>41467.910416666666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s">
        <v>8220</v>
      </c>
      <c r="N1243" t="b">
        <v>0</v>
      </c>
      <c r="O1243" t="s">
        <v>8286</v>
      </c>
      <c r="P1243" s="6">
        <f t="shared" si="76"/>
        <v>50.739999999999995</v>
      </c>
      <c r="Q1243" s="8">
        <f t="shared" si="77"/>
        <v>74.617647058823536</v>
      </c>
      <c r="R1243" s="11" t="s">
        <v>8325</v>
      </c>
      <c r="S1243" s="12" t="s">
        <v>8340</v>
      </c>
      <c r="T1243" s="20">
        <f t="shared" si="78"/>
        <v>41923.837731481479</v>
      </c>
      <c r="U1243" s="20">
        <f t="shared" si="79"/>
        <v>41946.249305555553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s">
        <v>8220</v>
      </c>
      <c r="N1244" t="b">
        <v>0</v>
      </c>
      <c r="O1244" t="s">
        <v>8286</v>
      </c>
      <c r="P1244" s="6">
        <f t="shared" si="76"/>
        <v>0.54884742041712409</v>
      </c>
      <c r="Q1244" s="8">
        <f t="shared" si="77"/>
        <v>5</v>
      </c>
      <c r="R1244" s="11" t="s">
        <v>8325</v>
      </c>
      <c r="S1244" s="12" t="s">
        <v>8340</v>
      </c>
      <c r="T1244" s="20">
        <f t="shared" si="78"/>
        <v>40782.165532407409</v>
      </c>
      <c r="U1244" s="20">
        <f t="shared" si="79"/>
        <v>40797.554166666669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s">
        <v>8220</v>
      </c>
      <c r="N1245" t="b">
        <v>0</v>
      </c>
      <c r="O1245" t="s">
        <v>8286</v>
      </c>
      <c r="P1245" s="6">
        <f t="shared" si="76"/>
        <v>14.091666666666667</v>
      </c>
      <c r="Q1245" s="8">
        <f t="shared" si="77"/>
        <v>44.5</v>
      </c>
      <c r="R1245" s="11" t="s">
        <v>8325</v>
      </c>
      <c r="S1245" s="12" t="s">
        <v>8340</v>
      </c>
      <c r="T1245" s="20">
        <f t="shared" si="78"/>
        <v>40671.879293981481</v>
      </c>
      <c r="U1245" s="20">
        <f t="shared" si="79"/>
        <v>40732.875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s">
        <v>8219</v>
      </c>
      <c r="N1246" t="b">
        <v>1</v>
      </c>
      <c r="O1246" t="s">
        <v>8276</v>
      </c>
      <c r="P1246" s="6">
        <f t="shared" si="76"/>
        <v>103.8</v>
      </c>
      <c r="Q1246" s="8">
        <f t="shared" si="77"/>
        <v>46.133333333333333</v>
      </c>
      <c r="R1246" s="11" t="s">
        <v>8325</v>
      </c>
      <c r="S1246" s="12" t="s">
        <v>8326</v>
      </c>
      <c r="T1246" s="20">
        <f t="shared" si="78"/>
        <v>41355.825497685182</v>
      </c>
      <c r="U1246" s="20">
        <f t="shared" si="79"/>
        <v>41386.875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s">
        <v>8219</v>
      </c>
      <c r="N1247" t="b">
        <v>1</v>
      </c>
      <c r="O1247" t="s">
        <v>8276</v>
      </c>
      <c r="P1247" s="6">
        <f t="shared" si="76"/>
        <v>120.24999999999999</v>
      </c>
      <c r="Q1247" s="8">
        <f t="shared" si="77"/>
        <v>141.47058823529412</v>
      </c>
      <c r="R1247" s="11" t="s">
        <v>8325</v>
      </c>
      <c r="S1247" s="12" t="s">
        <v>8326</v>
      </c>
      <c r="T1247" s="20">
        <f t="shared" si="78"/>
        <v>41774.599930555552</v>
      </c>
      <c r="U1247" s="20">
        <f t="shared" si="79"/>
        <v>41804.599930555552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s">
        <v>8219</v>
      </c>
      <c r="N1248" t="b">
        <v>1</v>
      </c>
      <c r="O1248" t="s">
        <v>8276</v>
      </c>
      <c r="P1248" s="6">
        <f t="shared" si="76"/>
        <v>117</v>
      </c>
      <c r="Q1248" s="8">
        <f t="shared" si="77"/>
        <v>75.483870967741936</v>
      </c>
      <c r="R1248" s="11" t="s">
        <v>8325</v>
      </c>
      <c r="S1248" s="12" t="s">
        <v>8326</v>
      </c>
      <c r="T1248" s="20">
        <f t="shared" si="78"/>
        <v>40838.043391203704</v>
      </c>
      <c r="U1248" s="20">
        <f t="shared" si="79"/>
        <v>40883.085057870368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s">
        <v>8219</v>
      </c>
      <c r="N1249" t="b">
        <v>1</v>
      </c>
      <c r="O1249" t="s">
        <v>8276</v>
      </c>
      <c r="P1249" s="6">
        <f t="shared" si="76"/>
        <v>122.14285714285715</v>
      </c>
      <c r="Q1249" s="8">
        <f t="shared" si="77"/>
        <v>85.5</v>
      </c>
      <c r="R1249" s="11" t="s">
        <v>8325</v>
      </c>
      <c r="S1249" s="12" t="s">
        <v>8326</v>
      </c>
      <c r="T1249" s="20">
        <f t="shared" si="78"/>
        <v>41370.292303240742</v>
      </c>
      <c r="U1249" s="20">
        <f t="shared" si="79"/>
        <v>41400.292303240742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s">
        <v>8219</v>
      </c>
      <c r="N1250" t="b">
        <v>1</v>
      </c>
      <c r="O1250" t="s">
        <v>8276</v>
      </c>
      <c r="P1250" s="6">
        <f t="shared" si="76"/>
        <v>151.63999999999999</v>
      </c>
      <c r="Q1250" s="8">
        <f t="shared" si="77"/>
        <v>64.254237288135599</v>
      </c>
      <c r="R1250" s="11" t="s">
        <v>8325</v>
      </c>
      <c r="S1250" s="12" t="s">
        <v>8326</v>
      </c>
      <c r="T1250" s="20">
        <f t="shared" si="78"/>
        <v>41767.656863425924</v>
      </c>
      <c r="U1250" s="20">
        <f t="shared" si="79"/>
        <v>41803.290972222225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s">
        <v>8219</v>
      </c>
      <c r="N1251" t="b">
        <v>1</v>
      </c>
      <c r="O1251" t="s">
        <v>8276</v>
      </c>
      <c r="P1251" s="6">
        <f t="shared" si="76"/>
        <v>104.44</v>
      </c>
      <c r="Q1251" s="8">
        <f t="shared" si="77"/>
        <v>64.46913580246914</v>
      </c>
      <c r="R1251" s="11" t="s">
        <v>8325</v>
      </c>
      <c r="S1251" s="12" t="s">
        <v>8326</v>
      </c>
      <c r="T1251" s="20">
        <f t="shared" si="78"/>
        <v>41067.74086805556</v>
      </c>
      <c r="U1251" s="20">
        <f t="shared" si="79"/>
        <v>41097.74086805556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s">
        <v>8219</v>
      </c>
      <c r="N1252" t="b">
        <v>1</v>
      </c>
      <c r="O1252" t="s">
        <v>8276</v>
      </c>
      <c r="P1252" s="6">
        <f t="shared" si="76"/>
        <v>200.15333333333331</v>
      </c>
      <c r="Q1252" s="8">
        <f t="shared" si="77"/>
        <v>118.2007874015748</v>
      </c>
      <c r="R1252" s="11" t="s">
        <v>8325</v>
      </c>
      <c r="S1252" s="12" t="s">
        <v>8326</v>
      </c>
      <c r="T1252" s="20">
        <f t="shared" si="78"/>
        <v>41843.64271990741</v>
      </c>
      <c r="U1252" s="20">
        <f t="shared" si="79"/>
        <v>41888.64271990741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s">
        <v>8219</v>
      </c>
      <c r="N1253" t="b">
        <v>1</v>
      </c>
      <c r="O1253" t="s">
        <v>8276</v>
      </c>
      <c r="P1253" s="6">
        <f t="shared" si="76"/>
        <v>101.8</v>
      </c>
      <c r="Q1253" s="8">
        <f t="shared" si="77"/>
        <v>82.540540540540547</v>
      </c>
      <c r="R1253" s="11" t="s">
        <v>8325</v>
      </c>
      <c r="S1253" s="12" t="s">
        <v>8326</v>
      </c>
      <c r="T1253" s="20">
        <f t="shared" si="78"/>
        <v>40751.814432870371</v>
      </c>
      <c r="U1253" s="20">
        <f t="shared" si="79"/>
        <v>40811.814432870371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s">
        <v>8219</v>
      </c>
      <c r="N1254" t="b">
        <v>1</v>
      </c>
      <c r="O1254" t="s">
        <v>8276</v>
      </c>
      <c r="P1254" s="6">
        <f t="shared" si="76"/>
        <v>137.65714285714284</v>
      </c>
      <c r="Q1254" s="8">
        <f t="shared" si="77"/>
        <v>34.170212765957444</v>
      </c>
      <c r="R1254" s="11" t="s">
        <v>8325</v>
      </c>
      <c r="S1254" s="12" t="s">
        <v>8326</v>
      </c>
      <c r="T1254" s="20">
        <f t="shared" si="78"/>
        <v>41543.988067129627</v>
      </c>
      <c r="U1254" s="20">
        <f t="shared" si="79"/>
        <v>41571.988067129627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s">
        <v>8219</v>
      </c>
      <c r="N1255" t="b">
        <v>1</v>
      </c>
      <c r="O1255" t="s">
        <v>8276</v>
      </c>
      <c r="P1255" s="6">
        <f t="shared" si="76"/>
        <v>303833.2</v>
      </c>
      <c r="Q1255" s="8">
        <f t="shared" si="77"/>
        <v>42.73322081575246</v>
      </c>
      <c r="R1255" s="11" t="s">
        <v>8325</v>
      </c>
      <c r="S1255" s="12" t="s">
        <v>8326</v>
      </c>
      <c r="T1255" s="20">
        <f t="shared" si="78"/>
        <v>41855.783645833333</v>
      </c>
      <c r="U1255" s="20">
        <f t="shared" si="79"/>
        <v>41885.783645833333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s">
        <v>8219</v>
      </c>
      <c r="N1256" t="b">
        <v>1</v>
      </c>
      <c r="O1256" t="s">
        <v>8276</v>
      </c>
      <c r="P1256" s="6">
        <f t="shared" si="76"/>
        <v>198.85074626865671</v>
      </c>
      <c r="Q1256" s="8">
        <f t="shared" si="77"/>
        <v>94.489361702127653</v>
      </c>
      <c r="R1256" s="11" t="s">
        <v>8325</v>
      </c>
      <c r="S1256" s="12" t="s">
        <v>8326</v>
      </c>
      <c r="T1256" s="20">
        <f t="shared" si="78"/>
        <v>40487.621365740742</v>
      </c>
      <c r="U1256" s="20">
        <f t="shared" si="79"/>
        <v>40544.207638888889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s">
        <v>8219</v>
      </c>
      <c r="N1257" t="b">
        <v>1</v>
      </c>
      <c r="O1257" t="s">
        <v>8276</v>
      </c>
      <c r="P1257" s="6">
        <f t="shared" si="76"/>
        <v>202.36666666666667</v>
      </c>
      <c r="Q1257" s="8">
        <f t="shared" si="77"/>
        <v>55.697247706422019</v>
      </c>
      <c r="R1257" s="11" t="s">
        <v>8325</v>
      </c>
      <c r="S1257" s="12" t="s">
        <v>8326</v>
      </c>
      <c r="T1257" s="20">
        <f t="shared" si="78"/>
        <v>41579.845509259263</v>
      </c>
      <c r="U1257" s="20">
        <f t="shared" si="79"/>
        <v>41609.887175925927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s">
        <v>8219</v>
      </c>
      <c r="N1258" t="b">
        <v>1</v>
      </c>
      <c r="O1258" t="s">
        <v>8276</v>
      </c>
      <c r="P1258" s="6">
        <f t="shared" si="76"/>
        <v>117.96376666666666</v>
      </c>
      <c r="Q1258" s="8">
        <f t="shared" si="77"/>
        <v>98.030831024930734</v>
      </c>
      <c r="R1258" s="11" t="s">
        <v>8325</v>
      </c>
      <c r="S1258" s="12" t="s">
        <v>8326</v>
      </c>
      <c r="T1258" s="20">
        <f t="shared" si="78"/>
        <v>40921.919340277782</v>
      </c>
      <c r="U1258" s="20">
        <f t="shared" si="79"/>
        <v>40951.919340277782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s">
        <v>8219</v>
      </c>
      <c r="N1259" t="b">
        <v>1</v>
      </c>
      <c r="O1259" t="s">
        <v>8276</v>
      </c>
      <c r="P1259" s="6">
        <f t="shared" si="76"/>
        <v>294.72727272727275</v>
      </c>
      <c r="Q1259" s="8">
        <f t="shared" si="77"/>
        <v>92.102272727272734</v>
      </c>
      <c r="R1259" s="11" t="s">
        <v>8325</v>
      </c>
      <c r="S1259" s="12" t="s">
        <v>8326</v>
      </c>
      <c r="T1259" s="20">
        <f t="shared" si="78"/>
        <v>40587.085532407407</v>
      </c>
      <c r="U1259" s="20">
        <f t="shared" si="79"/>
        <v>40636.043865740743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s">
        <v>8219</v>
      </c>
      <c r="N1260" t="b">
        <v>1</v>
      </c>
      <c r="O1260" t="s">
        <v>8276</v>
      </c>
      <c r="P1260" s="6">
        <f t="shared" si="76"/>
        <v>213.14633333333336</v>
      </c>
      <c r="Q1260" s="8">
        <f t="shared" si="77"/>
        <v>38.175462686567165</v>
      </c>
      <c r="R1260" s="11" t="s">
        <v>8325</v>
      </c>
      <c r="S1260" s="12" t="s">
        <v>8326</v>
      </c>
      <c r="T1260" s="20">
        <f t="shared" si="78"/>
        <v>41487.611250000002</v>
      </c>
      <c r="U1260" s="20">
        <f t="shared" si="79"/>
        <v>41517.611250000002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s">
        <v>8219</v>
      </c>
      <c r="N1261" t="b">
        <v>1</v>
      </c>
      <c r="O1261" t="s">
        <v>8276</v>
      </c>
      <c r="P1261" s="6">
        <f t="shared" si="76"/>
        <v>104.24</v>
      </c>
      <c r="Q1261" s="8">
        <f t="shared" si="77"/>
        <v>27.145833333333332</v>
      </c>
      <c r="R1261" s="11" t="s">
        <v>8325</v>
      </c>
      <c r="S1261" s="12" t="s">
        <v>8326</v>
      </c>
      <c r="T1261" s="20">
        <f t="shared" si="78"/>
        <v>41766.970648148148</v>
      </c>
      <c r="U1261" s="20">
        <f t="shared" si="79"/>
        <v>41799.165972222225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s">
        <v>8219</v>
      </c>
      <c r="N1262" t="b">
        <v>1</v>
      </c>
      <c r="O1262" t="s">
        <v>8276</v>
      </c>
      <c r="P1262" s="6">
        <f t="shared" si="76"/>
        <v>113.66666666666667</v>
      </c>
      <c r="Q1262" s="8">
        <f t="shared" si="77"/>
        <v>50.689189189189186</v>
      </c>
      <c r="R1262" s="11" t="s">
        <v>8325</v>
      </c>
      <c r="S1262" s="12" t="s">
        <v>8326</v>
      </c>
      <c r="T1262" s="20">
        <f t="shared" si="78"/>
        <v>41666.842824074076</v>
      </c>
      <c r="U1262" s="20">
        <f t="shared" si="79"/>
        <v>41696.842824074076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s">
        <v>8219</v>
      </c>
      <c r="N1263" t="b">
        <v>1</v>
      </c>
      <c r="O1263" t="s">
        <v>8276</v>
      </c>
      <c r="P1263" s="6">
        <f t="shared" si="76"/>
        <v>101.25</v>
      </c>
      <c r="Q1263" s="8">
        <f t="shared" si="77"/>
        <v>38.942307692307693</v>
      </c>
      <c r="R1263" s="11" t="s">
        <v>8325</v>
      </c>
      <c r="S1263" s="12" t="s">
        <v>8326</v>
      </c>
      <c r="T1263" s="20">
        <f t="shared" si="78"/>
        <v>41638.342905092592</v>
      </c>
      <c r="U1263" s="20">
        <f t="shared" si="79"/>
        <v>41668.342905092592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s">
        <v>8219</v>
      </c>
      <c r="N1264" t="b">
        <v>1</v>
      </c>
      <c r="O1264" t="s">
        <v>8276</v>
      </c>
      <c r="P1264" s="6">
        <f t="shared" si="76"/>
        <v>125.41538461538462</v>
      </c>
      <c r="Q1264" s="8">
        <f t="shared" si="77"/>
        <v>77.638095238095232</v>
      </c>
      <c r="R1264" s="11" t="s">
        <v>8325</v>
      </c>
      <c r="S1264" s="12" t="s">
        <v>8326</v>
      </c>
      <c r="T1264" s="20">
        <f t="shared" si="78"/>
        <v>41656.762638888889</v>
      </c>
      <c r="U1264" s="20">
        <f t="shared" si="79"/>
        <v>41686.762638888889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s">
        <v>8219</v>
      </c>
      <c r="N1265" t="b">
        <v>1</v>
      </c>
      <c r="O1265" t="s">
        <v>8276</v>
      </c>
      <c r="P1265" s="6">
        <f t="shared" si="76"/>
        <v>119</v>
      </c>
      <c r="Q1265" s="8">
        <f t="shared" si="77"/>
        <v>43.536585365853661</v>
      </c>
      <c r="R1265" s="11" t="s">
        <v>8325</v>
      </c>
      <c r="S1265" s="12" t="s">
        <v>8326</v>
      </c>
      <c r="T1265" s="20">
        <f t="shared" si="78"/>
        <v>41692.084143518521</v>
      </c>
      <c r="U1265" s="20">
        <f t="shared" si="79"/>
        <v>41727.041666666664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s">
        <v>8219</v>
      </c>
      <c r="N1266" t="b">
        <v>1</v>
      </c>
      <c r="O1266" t="s">
        <v>8276</v>
      </c>
      <c r="P1266" s="6">
        <f t="shared" si="76"/>
        <v>166.46153846153845</v>
      </c>
      <c r="Q1266" s="8">
        <f t="shared" si="77"/>
        <v>31.823529411764707</v>
      </c>
      <c r="R1266" s="11" t="s">
        <v>8325</v>
      </c>
      <c r="S1266" s="12" t="s">
        <v>8326</v>
      </c>
      <c r="T1266" s="20">
        <f t="shared" si="78"/>
        <v>41547.662997685184</v>
      </c>
      <c r="U1266" s="20">
        <f t="shared" si="79"/>
        <v>41576.662997685184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s">
        <v>8219</v>
      </c>
      <c r="N1267" t="b">
        <v>1</v>
      </c>
      <c r="O1267" t="s">
        <v>8276</v>
      </c>
      <c r="P1267" s="6">
        <f t="shared" si="76"/>
        <v>119.14771428571429</v>
      </c>
      <c r="Q1267" s="8">
        <f t="shared" si="77"/>
        <v>63.184393939393942</v>
      </c>
      <c r="R1267" s="11" t="s">
        <v>8325</v>
      </c>
      <c r="S1267" s="12" t="s">
        <v>8326</v>
      </c>
      <c r="T1267" s="20">
        <f t="shared" si="78"/>
        <v>40465.655266203699</v>
      </c>
      <c r="U1267" s="20">
        <f t="shared" si="79"/>
        <v>40512.655266203699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s">
        <v>8219</v>
      </c>
      <c r="N1268" t="b">
        <v>1</v>
      </c>
      <c r="O1268" t="s">
        <v>8276</v>
      </c>
      <c r="P1268" s="6">
        <f t="shared" si="76"/>
        <v>100.47368421052632</v>
      </c>
      <c r="Q1268" s="8">
        <f t="shared" si="77"/>
        <v>190.9</v>
      </c>
      <c r="R1268" s="11" t="s">
        <v>8325</v>
      </c>
      <c r="S1268" s="12" t="s">
        <v>8326</v>
      </c>
      <c r="T1268" s="20">
        <f t="shared" si="78"/>
        <v>41620.87667824074</v>
      </c>
      <c r="U1268" s="20">
        <f t="shared" si="79"/>
        <v>41650.87667824074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s">
        <v>8219</v>
      </c>
      <c r="N1269" t="b">
        <v>1</v>
      </c>
      <c r="O1269" t="s">
        <v>8276</v>
      </c>
      <c r="P1269" s="6">
        <f t="shared" si="76"/>
        <v>101.8</v>
      </c>
      <c r="Q1269" s="8">
        <f t="shared" si="77"/>
        <v>140.85534591194968</v>
      </c>
      <c r="R1269" s="11" t="s">
        <v>8325</v>
      </c>
      <c r="S1269" s="12" t="s">
        <v>8326</v>
      </c>
      <c r="T1269" s="20">
        <f t="shared" si="78"/>
        <v>41449.585162037038</v>
      </c>
      <c r="U1269" s="20">
        <f t="shared" si="79"/>
        <v>41479.585162037038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s">
        <v>8219</v>
      </c>
      <c r="N1270" t="b">
        <v>1</v>
      </c>
      <c r="O1270" t="s">
        <v>8276</v>
      </c>
      <c r="P1270" s="6">
        <f t="shared" si="76"/>
        <v>116.66666666666667</v>
      </c>
      <c r="Q1270" s="8">
        <f t="shared" si="77"/>
        <v>76.92307692307692</v>
      </c>
      <c r="R1270" s="11" t="s">
        <v>8325</v>
      </c>
      <c r="S1270" s="12" t="s">
        <v>8326</v>
      </c>
      <c r="T1270" s="20">
        <f t="shared" si="78"/>
        <v>41507.845451388886</v>
      </c>
      <c r="U1270" s="20">
        <f t="shared" si="79"/>
        <v>41537.845451388886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s">
        <v>8219</v>
      </c>
      <c r="N1271" t="b">
        <v>1</v>
      </c>
      <c r="O1271" t="s">
        <v>8276</v>
      </c>
      <c r="P1271" s="6">
        <f t="shared" si="76"/>
        <v>108.64893617021276</v>
      </c>
      <c r="Q1271" s="8">
        <f t="shared" si="77"/>
        <v>99.15533980582525</v>
      </c>
      <c r="R1271" s="11" t="s">
        <v>8325</v>
      </c>
      <c r="S1271" s="12" t="s">
        <v>8326</v>
      </c>
      <c r="T1271" s="20">
        <f t="shared" si="78"/>
        <v>42445.823055555549</v>
      </c>
      <c r="U1271" s="20">
        <f t="shared" si="79"/>
        <v>42476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s">
        <v>8219</v>
      </c>
      <c r="N1272" t="b">
        <v>1</v>
      </c>
      <c r="O1272" t="s">
        <v>8276</v>
      </c>
      <c r="P1272" s="6">
        <f t="shared" si="76"/>
        <v>114.72</v>
      </c>
      <c r="Q1272" s="8">
        <f t="shared" si="77"/>
        <v>67.881656804733723</v>
      </c>
      <c r="R1272" s="11" t="s">
        <v>8325</v>
      </c>
      <c r="S1272" s="12" t="s">
        <v>8326</v>
      </c>
      <c r="T1272" s="20">
        <f t="shared" si="78"/>
        <v>40933.856967592597</v>
      </c>
      <c r="U1272" s="20">
        <f t="shared" si="79"/>
        <v>40993.815300925926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s">
        <v>8219</v>
      </c>
      <c r="N1273" t="b">
        <v>1</v>
      </c>
      <c r="O1273" t="s">
        <v>8276</v>
      </c>
      <c r="P1273" s="6">
        <f t="shared" si="76"/>
        <v>101.8</v>
      </c>
      <c r="Q1273" s="8">
        <f t="shared" si="77"/>
        <v>246.29032258064515</v>
      </c>
      <c r="R1273" s="11" t="s">
        <v>8325</v>
      </c>
      <c r="S1273" s="12" t="s">
        <v>8326</v>
      </c>
      <c r="T1273" s="20">
        <f t="shared" si="78"/>
        <v>41561.683553240742</v>
      </c>
      <c r="U1273" s="20">
        <f t="shared" si="79"/>
        <v>41591.725219907406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s">
        <v>8219</v>
      </c>
      <c r="N1274" t="b">
        <v>1</v>
      </c>
      <c r="O1274" t="s">
        <v>8276</v>
      </c>
      <c r="P1274" s="6">
        <f t="shared" si="76"/>
        <v>106</v>
      </c>
      <c r="Q1274" s="8">
        <f t="shared" si="77"/>
        <v>189.28571428571428</v>
      </c>
      <c r="R1274" s="11" t="s">
        <v>8325</v>
      </c>
      <c r="S1274" s="12" t="s">
        <v>8326</v>
      </c>
      <c r="T1274" s="20">
        <f t="shared" si="78"/>
        <v>40274.745127314818</v>
      </c>
      <c r="U1274" s="20">
        <f t="shared" si="79"/>
        <v>40344.166666666664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s">
        <v>8219</v>
      </c>
      <c r="N1275" t="b">
        <v>1</v>
      </c>
      <c r="O1275" t="s">
        <v>8276</v>
      </c>
      <c r="P1275" s="6">
        <f t="shared" si="76"/>
        <v>103.49999999999999</v>
      </c>
      <c r="Q1275" s="8">
        <f t="shared" si="77"/>
        <v>76.666666666666671</v>
      </c>
      <c r="R1275" s="11" t="s">
        <v>8325</v>
      </c>
      <c r="S1275" s="12" t="s">
        <v>8326</v>
      </c>
      <c r="T1275" s="20">
        <f t="shared" si="78"/>
        <v>41852.730219907404</v>
      </c>
      <c r="U1275" s="20">
        <f t="shared" si="79"/>
        <v>41882.730219907404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s">
        <v>8219</v>
      </c>
      <c r="N1276" t="b">
        <v>1</v>
      </c>
      <c r="O1276" t="s">
        <v>8276</v>
      </c>
      <c r="P1276" s="6">
        <f t="shared" si="76"/>
        <v>154.97535999999999</v>
      </c>
      <c r="Q1276" s="8">
        <f t="shared" si="77"/>
        <v>82.963254817987149</v>
      </c>
      <c r="R1276" s="11" t="s">
        <v>8325</v>
      </c>
      <c r="S1276" s="12" t="s">
        <v>8326</v>
      </c>
      <c r="T1276" s="20">
        <f t="shared" si="78"/>
        <v>41116.690104166664</v>
      </c>
      <c r="U1276" s="20">
        <f t="shared" si="79"/>
        <v>41151.690104166664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s">
        <v>8219</v>
      </c>
      <c r="N1277" t="b">
        <v>1</v>
      </c>
      <c r="O1277" t="s">
        <v>8276</v>
      </c>
      <c r="P1277" s="6">
        <f t="shared" si="76"/>
        <v>162.14066666666668</v>
      </c>
      <c r="Q1277" s="8">
        <f t="shared" si="77"/>
        <v>62.522107969151669</v>
      </c>
      <c r="R1277" s="11" t="s">
        <v>8325</v>
      </c>
      <c r="S1277" s="12" t="s">
        <v>8326</v>
      </c>
      <c r="T1277" s="20">
        <f t="shared" si="78"/>
        <v>41458.867905092593</v>
      </c>
      <c r="U1277" s="20">
        <f t="shared" si="79"/>
        <v>41493.867905092593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s">
        <v>8219</v>
      </c>
      <c r="N1278" t="b">
        <v>1</v>
      </c>
      <c r="O1278" t="s">
        <v>8276</v>
      </c>
      <c r="P1278" s="6">
        <f t="shared" si="76"/>
        <v>104.42100000000001</v>
      </c>
      <c r="Q1278" s="8">
        <f t="shared" si="77"/>
        <v>46.06808823529412</v>
      </c>
      <c r="R1278" s="11" t="s">
        <v>8325</v>
      </c>
      <c r="S1278" s="12" t="s">
        <v>8326</v>
      </c>
      <c r="T1278" s="20">
        <f t="shared" si="78"/>
        <v>40007.704247685186</v>
      </c>
      <c r="U1278" s="20">
        <f t="shared" si="79"/>
        <v>40057.166666666664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s">
        <v>8219</v>
      </c>
      <c r="N1279" t="b">
        <v>1</v>
      </c>
      <c r="O1279" t="s">
        <v>8276</v>
      </c>
      <c r="P1279" s="6">
        <f t="shared" si="76"/>
        <v>106.12433333333333</v>
      </c>
      <c r="Q1279" s="8">
        <f t="shared" si="77"/>
        <v>38.543946731234868</v>
      </c>
      <c r="R1279" s="11" t="s">
        <v>8325</v>
      </c>
      <c r="S1279" s="12" t="s">
        <v>8326</v>
      </c>
      <c r="T1279" s="20">
        <f t="shared" si="78"/>
        <v>41121.561886574076</v>
      </c>
      <c r="U1279" s="20">
        <f t="shared" si="79"/>
        <v>41156.561886574076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s">
        <v>8219</v>
      </c>
      <c r="N1280" t="b">
        <v>1</v>
      </c>
      <c r="O1280" t="s">
        <v>8276</v>
      </c>
      <c r="P1280" s="6">
        <f t="shared" si="76"/>
        <v>154.93846153846152</v>
      </c>
      <c r="Q1280" s="8">
        <f t="shared" si="77"/>
        <v>53.005263157894738</v>
      </c>
      <c r="R1280" s="11" t="s">
        <v>8325</v>
      </c>
      <c r="S1280" s="12" t="s">
        <v>8326</v>
      </c>
      <c r="T1280" s="20">
        <f t="shared" si="78"/>
        <v>41786.555162037039</v>
      </c>
      <c r="U1280" s="20">
        <f t="shared" si="79"/>
        <v>41815.083333333336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s">
        <v>8219</v>
      </c>
      <c r="N1281" t="b">
        <v>1</v>
      </c>
      <c r="O1281" t="s">
        <v>8276</v>
      </c>
      <c r="P1281" s="6">
        <f t="shared" si="76"/>
        <v>110.77157238734421</v>
      </c>
      <c r="Q1281" s="8">
        <f t="shared" si="77"/>
        <v>73.355396825396824</v>
      </c>
      <c r="R1281" s="11" t="s">
        <v>8325</v>
      </c>
      <c r="S1281" s="12" t="s">
        <v>8326</v>
      </c>
      <c r="T1281" s="20">
        <f t="shared" si="78"/>
        <v>41682.099189814813</v>
      </c>
      <c r="U1281" s="20">
        <f t="shared" si="79"/>
        <v>41722.057523148149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s">
        <v>8219</v>
      </c>
      <c r="N1282" t="b">
        <v>1</v>
      </c>
      <c r="O1282" t="s">
        <v>8276</v>
      </c>
      <c r="P1282" s="6">
        <f t="shared" si="76"/>
        <v>110.91186666666665</v>
      </c>
      <c r="Q1282" s="8">
        <f t="shared" si="77"/>
        <v>127.97523076923076</v>
      </c>
      <c r="R1282" s="11" t="s">
        <v>8325</v>
      </c>
      <c r="S1282" s="12" t="s">
        <v>8326</v>
      </c>
      <c r="T1282" s="20">
        <f t="shared" si="78"/>
        <v>40513.757569444446</v>
      </c>
      <c r="U1282" s="20">
        <f t="shared" si="79"/>
        <v>40603.757569444446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s">
        <v>8219</v>
      </c>
      <c r="N1283" t="b">
        <v>1</v>
      </c>
      <c r="O1283" t="s">
        <v>8276</v>
      </c>
      <c r="P1283" s="6">
        <f t="shared" ref="P1283:P1346" si="80">E1283/D1283*100</f>
        <v>110.71428571428572</v>
      </c>
      <c r="Q1283" s="8">
        <f t="shared" ref="Q1283:Q1346" si="81">IFERROR(E1283/L1283,0)</f>
        <v>104.72972972972973</v>
      </c>
      <c r="R1283" s="11" t="s">
        <v>8325</v>
      </c>
      <c r="S1283" s="12" t="s">
        <v>8326</v>
      </c>
      <c r="T1283" s="20">
        <f t="shared" ref="T1283:T1346" si="82">(((J1283/60)/60)/24)+DATE(1970,1,1)</f>
        <v>41463.743472222224</v>
      </c>
      <c r="U1283" s="20">
        <f t="shared" ref="U1283:U1346" si="83">(((I1283/60)/60)/24)+DATE(1970,1,1)</f>
        <v>41483.743472222224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s">
        <v>8219</v>
      </c>
      <c r="N1284" t="b">
        <v>1</v>
      </c>
      <c r="O1284" t="s">
        <v>8276</v>
      </c>
      <c r="P1284" s="6">
        <f t="shared" si="80"/>
        <v>123.61333333333333</v>
      </c>
      <c r="Q1284" s="8">
        <f t="shared" si="81"/>
        <v>67.671532846715323</v>
      </c>
      <c r="R1284" s="11" t="s">
        <v>8325</v>
      </c>
      <c r="S1284" s="12" t="s">
        <v>8326</v>
      </c>
      <c r="T1284" s="20">
        <f t="shared" si="82"/>
        <v>41586.475173611114</v>
      </c>
      <c r="U1284" s="20">
        <f t="shared" si="83"/>
        <v>41617.207638888889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s">
        <v>8219</v>
      </c>
      <c r="N1285" t="b">
        <v>1</v>
      </c>
      <c r="O1285" t="s">
        <v>8276</v>
      </c>
      <c r="P1285" s="6">
        <f t="shared" si="80"/>
        <v>211.05</v>
      </c>
      <c r="Q1285" s="8">
        <f t="shared" si="81"/>
        <v>95.931818181818187</v>
      </c>
      <c r="R1285" s="11" t="s">
        <v>8325</v>
      </c>
      <c r="S1285" s="12" t="s">
        <v>8326</v>
      </c>
      <c r="T1285" s="20">
        <f t="shared" si="82"/>
        <v>41320.717465277776</v>
      </c>
      <c r="U1285" s="20">
        <f t="shared" si="83"/>
        <v>41344.166666666664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s">
        <v>8219</v>
      </c>
      <c r="N1286" t="b">
        <v>1</v>
      </c>
      <c r="O1286" t="s">
        <v>8271</v>
      </c>
      <c r="P1286" s="6">
        <f t="shared" si="80"/>
        <v>101</v>
      </c>
      <c r="Q1286" s="8">
        <f t="shared" si="81"/>
        <v>65.161290322580641</v>
      </c>
      <c r="R1286" s="11" t="s">
        <v>8317</v>
      </c>
      <c r="S1286" s="12" t="s">
        <v>8318</v>
      </c>
      <c r="T1286" s="20">
        <f t="shared" si="82"/>
        <v>42712.23474537037</v>
      </c>
      <c r="U1286" s="20">
        <f t="shared" si="83"/>
        <v>42735.707638888889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s">
        <v>8219</v>
      </c>
      <c r="N1287" t="b">
        <v>1</v>
      </c>
      <c r="O1287" t="s">
        <v>8271</v>
      </c>
      <c r="P1287" s="6">
        <f t="shared" si="80"/>
        <v>101.64999999999999</v>
      </c>
      <c r="Q1287" s="8">
        <f t="shared" si="81"/>
        <v>32.269841269841272</v>
      </c>
      <c r="R1287" s="11" t="s">
        <v>8317</v>
      </c>
      <c r="S1287" s="12" t="s">
        <v>8318</v>
      </c>
      <c r="T1287" s="20">
        <f t="shared" si="82"/>
        <v>42160.583043981482</v>
      </c>
      <c r="U1287" s="20">
        <f t="shared" si="83"/>
        <v>42175.583043981482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s">
        <v>8219</v>
      </c>
      <c r="N1288" t="b">
        <v>1</v>
      </c>
      <c r="O1288" t="s">
        <v>8271</v>
      </c>
      <c r="P1288" s="6">
        <f t="shared" si="80"/>
        <v>108.33333333333333</v>
      </c>
      <c r="Q1288" s="8">
        <f t="shared" si="81"/>
        <v>81.25</v>
      </c>
      <c r="R1288" s="11" t="s">
        <v>8317</v>
      </c>
      <c r="S1288" s="12" t="s">
        <v>8318</v>
      </c>
      <c r="T1288" s="20">
        <f t="shared" si="82"/>
        <v>42039.384571759263</v>
      </c>
      <c r="U1288" s="20">
        <f t="shared" si="83"/>
        <v>42052.583333333328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s">
        <v>8219</v>
      </c>
      <c r="N1289" t="b">
        <v>1</v>
      </c>
      <c r="O1289" t="s">
        <v>8271</v>
      </c>
      <c r="P1289" s="6">
        <f t="shared" si="80"/>
        <v>242</v>
      </c>
      <c r="Q1289" s="8">
        <f t="shared" si="81"/>
        <v>24.2</v>
      </c>
      <c r="R1289" s="11" t="s">
        <v>8317</v>
      </c>
      <c r="S1289" s="12" t="s">
        <v>8318</v>
      </c>
      <c r="T1289" s="20">
        <f t="shared" si="82"/>
        <v>42107.621018518519</v>
      </c>
      <c r="U1289" s="20">
        <f t="shared" si="83"/>
        <v>42167.621018518519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s">
        <v>8219</v>
      </c>
      <c r="N1290" t="b">
        <v>1</v>
      </c>
      <c r="O1290" t="s">
        <v>8271</v>
      </c>
      <c r="P1290" s="6">
        <f t="shared" si="80"/>
        <v>100.44999999999999</v>
      </c>
      <c r="Q1290" s="8">
        <f t="shared" si="81"/>
        <v>65.868852459016395</v>
      </c>
      <c r="R1290" s="11" t="s">
        <v>8317</v>
      </c>
      <c r="S1290" s="12" t="s">
        <v>8318</v>
      </c>
      <c r="T1290" s="20">
        <f t="shared" si="82"/>
        <v>42561.154664351852</v>
      </c>
      <c r="U1290" s="20">
        <f t="shared" si="83"/>
        <v>42592.166666666672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s">
        <v>8219</v>
      </c>
      <c r="N1291" t="b">
        <v>1</v>
      </c>
      <c r="O1291" t="s">
        <v>8271</v>
      </c>
      <c r="P1291" s="6">
        <f t="shared" si="80"/>
        <v>125.06666666666666</v>
      </c>
      <c r="Q1291" s="8">
        <f t="shared" si="81"/>
        <v>36.07692307692308</v>
      </c>
      <c r="R1291" s="11" t="s">
        <v>8317</v>
      </c>
      <c r="S1291" s="12" t="s">
        <v>8318</v>
      </c>
      <c r="T1291" s="20">
        <f t="shared" si="82"/>
        <v>42709.134780092587</v>
      </c>
      <c r="U1291" s="20">
        <f t="shared" si="83"/>
        <v>42739.134780092587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s">
        <v>8219</v>
      </c>
      <c r="N1292" t="b">
        <v>1</v>
      </c>
      <c r="O1292" t="s">
        <v>8271</v>
      </c>
      <c r="P1292" s="6">
        <f t="shared" si="80"/>
        <v>108.57142857142857</v>
      </c>
      <c r="Q1292" s="8">
        <f t="shared" si="81"/>
        <v>44.186046511627907</v>
      </c>
      <c r="R1292" s="11" t="s">
        <v>8317</v>
      </c>
      <c r="S1292" s="12" t="s">
        <v>8318</v>
      </c>
      <c r="T1292" s="20">
        <f t="shared" si="82"/>
        <v>42086.614942129629</v>
      </c>
      <c r="U1292" s="20">
        <f t="shared" si="83"/>
        <v>42117.290972222225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s">
        <v>8219</v>
      </c>
      <c r="N1293" t="b">
        <v>1</v>
      </c>
      <c r="O1293" t="s">
        <v>8271</v>
      </c>
      <c r="P1293" s="6">
        <f t="shared" si="80"/>
        <v>145.70000000000002</v>
      </c>
      <c r="Q1293" s="8">
        <f t="shared" si="81"/>
        <v>104.07142857142857</v>
      </c>
      <c r="R1293" s="11" t="s">
        <v>8317</v>
      </c>
      <c r="S1293" s="12" t="s">
        <v>8318</v>
      </c>
      <c r="T1293" s="20">
        <f t="shared" si="82"/>
        <v>42064.652673611112</v>
      </c>
      <c r="U1293" s="20">
        <f t="shared" si="83"/>
        <v>42101.291666666672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s">
        <v>8219</v>
      </c>
      <c r="N1294" t="b">
        <v>1</v>
      </c>
      <c r="O1294" t="s">
        <v>8271</v>
      </c>
      <c r="P1294" s="6">
        <f t="shared" si="80"/>
        <v>110.00000000000001</v>
      </c>
      <c r="Q1294" s="8">
        <f t="shared" si="81"/>
        <v>35.96153846153846</v>
      </c>
      <c r="R1294" s="11" t="s">
        <v>8317</v>
      </c>
      <c r="S1294" s="12" t="s">
        <v>8318</v>
      </c>
      <c r="T1294" s="20">
        <f t="shared" si="82"/>
        <v>42256.764212962968</v>
      </c>
      <c r="U1294" s="20">
        <f t="shared" si="83"/>
        <v>42283.957638888889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s">
        <v>8219</v>
      </c>
      <c r="N1295" t="b">
        <v>1</v>
      </c>
      <c r="O1295" t="s">
        <v>8271</v>
      </c>
      <c r="P1295" s="6">
        <f t="shared" si="80"/>
        <v>102.23333333333333</v>
      </c>
      <c r="Q1295" s="8">
        <f t="shared" si="81"/>
        <v>127.79166666666667</v>
      </c>
      <c r="R1295" s="11" t="s">
        <v>8317</v>
      </c>
      <c r="S1295" s="12" t="s">
        <v>8318</v>
      </c>
      <c r="T1295" s="20">
        <f t="shared" si="82"/>
        <v>42292.701053240744</v>
      </c>
      <c r="U1295" s="20">
        <f t="shared" si="83"/>
        <v>42322.742719907401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s">
        <v>8219</v>
      </c>
      <c r="N1296" t="b">
        <v>1</v>
      </c>
      <c r="O1296" t="s">
        <v>8271</v>
      </c>
      <c r="P1296" s="6">
        <f t="shared" si="80"/>
        <v>122</v>
      </c>
      <c r="Q1296" s="8">
        <f t="shared" si="81"/>
        <v>27.727272727272727</v>
      </c>
      <c r="R1296" s="11" t="s">
        <v>8317</v>
      </c>
      <c r="S1296" s="12" t="s">
        <v>8318</v>
      </c>
      <c r="T1296" s="20">
        <f t="shared" si="82"/>
        <v>42278.453668981485</v>
      </c>
      <c r="U1296" s="20">
        <f t="shared" si="83"/>
        <v>42296.458333333328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s">
        <v>8219</v>
      </c>
      <c r="N1297" t="b">
        <v>1</v>
      </c>
      <c r="O1297" t="s">
        <v>8271</v>
      </c>
      <c r="P1297" s="6">
        <f t="shared" si="80"/>
        <v>101.96000000000001</v>
      </c>
      <c r="Q1297" s="8">
        <f t="shared" si="81"/>
        <v>39.828125</v>
      </c>
      <c r="R1297" s="11" t="s">
        <v>8317</v>
      </c>
      <c r="S1297" s="12" t="s">
        <v>8318</v>
      </c>
      <c r="T1297" s="20">
        <f t="shared" si="82"/>
        <v>42184.572881944448</v>
      </c>
      <c r="U1297" s="20">
        <f t="shared" si="83"/>
        <v>42214.708333333328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s">
        <v>8219</v>
      </c>
      <c r="N1298" t="b">
        <v>1</v>
      </c>
      <c r="O1298" t="s">
        <v>8271</v>
      </c>
      <c r="P1298" s="6">
        <f t="shared" si="80"/>
        <v>141.1764705882353</v>
      </c>
      <c r="Q1298" s="8">
        <f t="shared" si="81"/>
        <v>52.173913043478258</v>
      </c>
      <c r="R1298" s="11" t="s">
        <v>8317</v>
      </c>
      <c r="S1298" s="12" t="s">
        <v>8318</v>
      </c>
      <c r="T1298" s="20">
        <f t="shared" si="82"/>
        <v>42423.050613425927</v>
      </c>
      <c r="U1298" s="20">
        <f t="shared" si="83"/>
        <v>42443.008946759262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s">
        <v>8219</v>
      </c>
      <c r="N1299" t="b">
        <v>1</v>
      </c>
      <c r="O1299" t="s">
        <v>8271</v>
      </c>
      <c r="P1299" s="6">
        <f t="shared" si="80"/>
        <v>109.52500000000001</v>
      </c>
      <c r="Q1299" s="8">
        <f t="shared" si="81"/>
        <v>92.037815126050418</v>
      </c>
      <c r="R1299" s="11" t="s">
        <v>8317</v>
      </c>
      <c r="S1299" s="12" t="s">
        <v>8318</v>
      </c>
      <c r="T1299" s="20">
        <f t="shared" si="82"/>
        <v>42461.747199074074</v>
      </c>
      <c r="U1299" s="20">
        <f t="shared" si="83"/>
        <v>42491.747199074074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s">
        <v>8219</v>
      </c>
      <c r="N1300" t="b">
        <v>1</v>
      </c>
      <c r="O1300" t="s">
        <v>8271</v>
      </c>
      <c r="P1300" s="6">
        <f t="shared" si="80"/>
        <v>104.65</v>
      </c>
      <c r="Q1300" s="8">
        <f t="shared" si="81"/>
        <v>63.424242424242422</v>
      </c>
      <c r="R1300" s="11" t="s">
        <v>8317</v>
      </c>
      <c r="S1300" s="12" t="s">
        <v>8318</v>
      </c>
      <c r="T1300" s="20">
        <f t="shared" si="82"/>
        <v>42458.680925925932</v>
      </c>
      <c r="U1300" s="20">
        <f t="shared" si="83"/>
        <v>42488.680925925932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s">
        <v>8219</v>
      </c>
      <c r="N1301" t="b">
        <v>1</v>
      </c>
      <c r="O1301" t="s">
        <v>8271</v>
      </c>
      <c r="P1301" s="6">
        <f t="shared" si="80"/>
        <v>124</v>
      </c>
      <c r="Q1301" s="8">
        <f t="shared" si="81"/>
        <v>135.625</v>
      </c>
      <c r="R1301" s="11" t="s">
        <v>8317</v>
      </c>
      <c r="S1301" s="12" t="s">
        <v>8318</v>
      </c>
      <c r="T1301" s="20">
        <f t="shared" si="82"/>
        <v>42169.814340277779</v>
      </c>
      <c r="U1301" s="20">
        <f t="shared" si="83"/>
        <v>42199.814340277779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s">
        <v>8219</v>
      </c>
      <c r="N1302" t="b">
        <v>1</v>
      </c>
      <c r="O1302" t="s">
        <v>8271</v>
      </c>
      <c r="P1302" s="6">
        <f t="shared" si="80"/>
        <v>135</v>
      </c>
      <c r="Q1302" s="8">
        <f t="shared" si="81"/>
        <v>168.75</v>
      </c>
      <c r="R1302" s="11" t="s">
        <v>8317</v>
      </c>
      <c r="S1302" s="12" t="s">
        <v>8318</v>
      </c>
      <c r="T1302" s="20">
        <f t="shared" si="82"/>
        <v>42483.675208333334</v>
      </c>
      <c r="U1302" s="20">
        <f t="shared" si="83"/>
        <v>42522.789583333331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s">
        <v>8219</v>
      </c>
      <c r="N1303" t="b">
        <v>1</v>
      </c>
      <c r="O1303" t="s">
        <v>8271</v>
      </c>
      <c r="P1303" s="6">
        <f t="shared" si="80"/>
        <v>102.75000000000001</v>
      </c>
      <c r="Q1303" s="8">
        <f t="shared" si="81"/>
        <v>70.862068965517238</v>
      </c>
      <c r="R1303" s="11" t="s">
        <v>8317</v>
      </c>
      <c r="S1303" s="12" t="s">
        <v>8318</v>
      </c>
      <c r="T1303" s="20">
        <f t="shared" si="82"/>
        <v>42195.749745370369</v>
      </c>
      <c r="U1303" s="20">
        <f t="shared" si="83"/>
        <v>42206.125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s">
        <v>8219</v>
      </c>
      <c r="N1304" t="b">
        <v>1</v>
      </c>
      <c r="O1304" t="s">
        <v>8271</v>
      </c>
      <c r="P1304" s="6">
        <f t="shared" si="80"/>
        <v>100</v>
      </c>
      <c r="Q1304" s="8">
        <f t="shared" si="81"/>
        <v>50</v>
      </c>
      <c r="R1304" s="11" t="s">
        <v>8317</v>
      </c>
      <c r="S1304" s="12" t="s">
        <v>8318</v>
      </c>
      <c r="T1304" s="20">
        <f t="shared" si="82"/>
        <v>42675.057997685188</v>
      </c>
      <c r="U1304" s="20">
        <f t="shared" si="83"/>
        <v>42705.099664351852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s">
        <v>8219</v>
      </c>
      <c r="N1305" t="b">
        <v>1</v>
      </c>
      <c r="O1305" t="s">
        <v>8271</v>
      </c>
      <c r="P1305" s="6">
        <f t="shared" si="80"/>
        <v>130.26085714285716</v>
      </c>
      <c r="Q1305" s="8">
        <f t="shared" si="81"/>
        <v>42.214166666666671</v>
      </c>
      <c r="R1305" s="11" t="s">
        <v>8317</v>
      </c>
      <c r="S1305" s="12" t="s">
        <v>8318</v>
      </c>
      <c r="T1305" s="20">
        <f t="shared" si="82"/>
        <v>42566.441203703704</v>
      </c>
      <c r="U1305" s="20">
        <f t="shared" si="83"/>
        <v>42582.458333333328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s">
        <v>8220</v>
      </c>
      <c r="N1306" t="b">
        <v>0</v>
      </c>
      <c r="O1306" t="s">
        <v>8273</v>
      </c>
      <c r="P1306" s="6">
        <f t="shared" si="80"/>
        <v>39.627499999999998</v>
      </c>
      <c r="Q1306" s="8">
        <f t="shared" si="81"/>
        <v>152.41346153846155</v>
      </c>
      <c r="R1306" s="11" t="s">
        <v>8319</v>
      </c>
      <c r="S1306" s="12" t="s">
        <v>8321</v>
      </c>
      <c r="T1306" s="20">
        <f t="shared" si="82"/>
        <v>42747.194502314815</v>
      </c>
      <c r="U1306" s="20">
        <f t="shared" si="83"/>
        <v>42807.152835648143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s">
        <v>8220</v>
      </c>
      <c r="N1307" t="b">
        <v>0</v>
      </c>
      <c r="O1307" t="s">
        <v>8273</v>
      </c>
      <c r="P1307" s="6">
        <f t="shared" si="80"/>
        <v>25.976666666666663</v>
      </c>
      <c r="Q1307" s="8">
        <f t="shared" si="81"/>
        <v>90.616279069767444</v>
      </c>
      <c r="R1307" s="11" t="s">
        <v>8319</v>
      </c>
      <c r="S1307" s="12" t="s">
        <v>8321</v>
      </c>
      <c r="T1307" s="20">
        <f t="shared" si="82"/>
        <v>42543.665601851855</v>
      </c>
      <c r="U1307" s="20">
        <f t="shared" si="83"/>
        <v>42572.729166666672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s">
        <v>8220</v>
      </c>
      <c r="N1308" t="b">
        <v>0</v>
      </c>
      <c r="O1308" t="s">
        <v>8273</v>
      </c>
      <c r="P1308" s="6">
        <f t="shared" si="80"/>
        <v>65.24636363636364</v>
      </c>
      <c r="Q1308" s="8">
        <f t="shared" si="81"/>
        <v>201.60393258426967</v>
      </c>
      <c r="R1308" s="11" t="s">
        <v>8319</v>
      </c>
      <c r="S1308" s="12" t="s">
        <v>8321</v>
      </c>
      <c r="T1308" s="20">
        <f t="shared" si="82"/>
        <v>41947.457569444443</v>
      </c>
      <c r="U1308" s="20">
        <f t="shared" si="83"/>
        <v>41977.457569444443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s">
        <v>8220</v>
      </c>
      <c r="N1309" t="b">
        <v>0</v>
      </c>
      <c r="O1309" t="s">
        <v>8273</v>
      </c>
      <c r="P1309" s="6">
        <f t="shared" si="80"/>
        <v>11.514000000000001</v>
      </c>
      <c r="Q1309" s="8">
        <f t="shared" si="81"/>
        <v>127.93333333333334</v>
      </c>
      <c r="R1309" s="11" t="s">
        <v>8319</v>
      </c>
      <c r="S1309" s="12" t="s">
        <v>8321</v>
      </c>
      <c r="T1309" s="20">
        <f t="shared" si="82"/>
        <v>42387.503229166665</v>
      </c>
      <c r="U1309" s="20">
        <f t="shared" si="83"/>
        <v>42417.503229166665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s">
        <v>8220</v>
      </c>
      <c r="N1310" t="b">
        <v>0</v>
      </c>
      <c r="O1310" t="s">
        <v>8273</v>
      </c>
      <c r="P1310" s="6">
        <f t="shared" si="80"/>
        <v>11.360000000000001</v>
      </c>
      <c r="Q1310" s="8">
        <f t="shared" si="81"/>
        <v>29.894736842105264</v>
      </c>
      <c r="R1310" s="11" t="s">
        <v>8319</v>
      </c>
      <c r="S1310" s="12" t="s">
        <v>8321</v>
      </c>
      <c r="T1310" s="20">
        <f t="shared" si="82"/>
        <v>42611.613564814819</v>
      </c>
      <c r="U1310" s="20">
        <f t="shared" si="83"/>
        <v>42651.613564814819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s">
        <v>8220</v>
      </c>
      <c r="N1311" t="b">
        <v>0</v>
      </c>
      <c r="O1311" t="s">
        <v>8273</v>
      </c>
      <c r="P1311" s="6">
        <f t="shared" si="80"/>
        <v>111.99130434782609</v>
      </c>
      <c r="Q1311" s="8">
        <f t="shared" si="81"/>
        <v>367.97142857142859</v>
      </c>
      <c r="R1311" s="11" t="s">
        <v>8319</v>
      </c>
      <c r="S1311" s="12" t="s">
        <v>8321</v>
      </c>
      <c r="T1311" s="20">
        <f t="shared" si="82"/>
        <v>42257.882731481484</v>
      </c>
      <c r="U1311" s="20">
        <f t="shared" si="83"/>
        <v>42292.882731481484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s">
        <v>8220</v>
      </c>
      <c r="N1312" t="b">
        <v>0</v>
      </c>
      <c r="O1312" t="s">
        <v>8273</v>
      </c>
      <c r="P1312" s="6">
        <f t="shared" si="80"/>
        <v>15.5</v>
      </c>
      <c r="Q1312" s="8">
        <f t="shared" si="81"/>
        <v>129.16666666666666</v>
      </c>
      <c r="R1312" s="11" t="s">
        <v>8319</v>
      </c>
      <c r="S1312" s="12" t="s">
        <v>8321</v>
      </c>
      <c r="T1312" s="20">
        <f t="shared" si="82"/>
        <v>42556.667245370365</v>
      </c>
      <c r="U1312" s="20">
        <f t="shared" si="83"/>
        <v>42601.667245370365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s">
        <v>8220</v>
      </c>
      <c r="N1313" t="b">
        <v>0</v>
      </c>
      <c r="O1313" t="s">
        <v>8273</v>
      </c>
      <c r="P1313" s="6">
        <f t="shared" si="80"/>
        <v>32.027999999999999</v>
      </c>
      <c r="Q1313" s="8">
        <f t="shared" si="81"/>
        <v>800.7</v>
      </c>
      <c r="R1313" s="11" t="s">
        <v>8319</v>
      </c>
      <c r="S1313" s="12" t="s">
        <v>8321</v>
      </c>
      <c r="T1313" s="20">
        <f t="shared" si="82"/>
        <v>42669.802303240736</v>
      </c>
      <c r="U1313" s="20">
        <f t="shared" si="83"/>
        <v>42704.843969907408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s">
        <v>8220</v>
      </c>
      <c r="N1314" t="b">
        <v>0</v>
      </c>
      <c r="O1314" t="s">
        <v>8273</v>
      </c>
      <c r="P1314" s="6">
        <f t="shared" si="80"/>
        <v>0.60869565217391308</v>
      </c>
      <c r="Q1314" s="8">
        <f t="shared" si="81"/>
        <v>28</v>
      </c>
      <c r="R1314" s="11" t="s">
        <v>8319</v>
      </c>
      <c r="S1314" s="12" t="s">
        <v>8321</v>
      </c>
      <c r="T1314" s="20">
        <f t="shared" si="82"/>
        <v>42082.702800925923</v>
      </c>
      <c r="U1314" s="20">
        <f t="shared" si="83"/>
        <v>42112.702800925923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s">
        <v>8220</v>
      </c>
      <c r="N1315" t="b">
        <v>0</v>
      </c>
      <c r="O1315" t="s">
        <v>8273</v>
      </c>
      <c r="P1315" s="6">
        <f t="shared" si="80"/>
        <v>31.114999999999998</v>
      </c>
      <c r="Q1315" s="8">
        <f t="shared" si="81"/>
        <v>102.01639344262296</v>
      </c>
      <c r="R1315" s="11" t="s">
        <v>8319</v>
      </c>
      <c r="S1315" s="12" t="s">
        <v>8321</v>
      </c>
      <c r="T1315" s="20">
        <f t="shared" si="82"/>
        <v>42402.709652777776</v>
      </c>
      <c r="U1315" s="20">
        <f t="shared" si="83"/>
        <v>42432.709652777776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s">
        <v>8220</v>
      </c>
      <c r="N1316" t="b">
        <v>0</v>
      </c>
      <c r="O1316" t="s">
        <v>8273</v>
      </c>
      <c r="P1316" s="6">
        <f t="shared" si="80"/>
        <v>1.1266666666666667</v>
      </c>
      <c r="Q1316" s="8">
        <f t="shared" si="81"/>
        <v>184.36363636363637</v>
      </c>
      <c r="R1316" s="11" t="s">
        <v>8319</v>
      </c>
      <c r="S1316" s="12" t="s">
        <v>8321</v>
      </c>
      <c r="T1316" s="20">
        <f t="shared" si="82"/>
        <v>42604.669675925921</v>
      </c>
      <c r="U1316" s="20">
        <f t="shared" si="83"/>
        <v>42664.669675925921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s">
        <v>8220</v>
      </c>
      <c r="N1317" t="b">
        <v>0</v>
      </c>
      <c r="O1317" t="s">
        <v>8273</v>
      </c>
      <c r="P1317" s="6">
        <f t="shared" si="80"/>
        <v>40.404000000000003</v>
      </c>
      <c r="Q1317" s="8">
        <f t="shared" si="81"/>
        <v>162.91935483870967</v>
      </c>
      <c r="R1317" s="11" t="s">
        <v>8319</v>
      </c>
      <c r="S1317" s="12" t="s">
        <v>8321</v>
      </c>
      <c r="T1317" s="20">
        <f t="shared" si="82"/>
        <v>42278.498240740737</v>
      </c>
      <c r="U1317" s="20">
        <f t="shared" si="83"/>
        <v>42314.041666666672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s">
        <v>8220</v>
      </c>
      <c r="N1318" t="b">
        <v>0</v>
      </c>
      <c r="O1318" t="s">
        <v>8273</v>
      </c>
      <c r="P1318" s="6">
        <f t="shared" si="80"/>
        <v>1.3333333333333333E-3</v>
      </c>
      <c r="Q1318" s="8">
        <f t="shared" si="81"/>
        <v>1</v>
      </c>
      <c r="R1318" s="11" t="s">
        <v>8319</v>
      </c>
      <c r="S1318" s="12" t="s">
        <v>8321</v>
      </c>
      <c r="T1318" s="20">
        <f t="shared" si="82"/>
        <v>42393.961909722217</v>
      </c>
      <c r="U1318" s="20">
        <f t="shared" si="83"/>
        <v>42428.961909722217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s">
        <v>8220</v>
      </c>
      <c r="N1319" t="b">
        <v>0</v>
      </c>
      <c r="O1319" t="s">
        <v>8273</v>
      </c>
      <c r="P1319" s="6">
        <f t="shared" si="80"/>
        <v>5.7334999999999994</v>
      </c>
      <c r="Q1319" s="8">
        <f t="shared" si="81"/>
        <v>603.52631578947364</v>
      </c>
      <c r="R1319" s="11" t="s">
        <v>8319</v>
      </c>
      <c r="S1319" s="12" t="s">
        <v>8321</v>
      </c>
      <c r="T1319" s="20">
        <f t="shared" si="82"/>
        <v>42520.235486111109</v>
      </c>
      <c r="U1319" s="20">
        <f t="shared" si="83"/>
        <v>42572.583333333328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s">
        <v>8220</v>
      </c>
      <c r="N1320" t="b">
        <v>0</v>
      </c>
      <c r="O1320" t="s">
        <v>8273</v>
      </c>
      <c r="P1320" s="6">
        <f t="shared" si="80"/>
        <v>15.324999999999999</v>
      </c>
      <c r="Q1320" s="8">
        <f t="shared" si="81"/>
        <v>45.407407407407405</v>
      </c>
      <c r="R1320" s="11" t="s">
        <v>8319</v>
      </c>
      <c r="S1320" s="12" t="s">
        <v>8321</v>
      </c>
      <c r="T1320" s="20">
        <f t="shared" si="82"/>
        <v>41985.043657407412</v>
      </c>
      <c r="U1320" s="20">
        <f t="shared" si="83"/>
        <v>42015.043657407412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s">
        <v>8220</v>
      </c>
      <c r="N1321" t="b">
        <v>0</v>
      </c>
      <c r="O1321" t="s">
        <v>8273</v>
      </c>
      <c r="P1321" s="6">
        <f t="shared" si="80"/>
        <v>15.103448275862069</v>
      </c>
      <c r="Q1321" s="8">
        <f t="shared" si="81"/>
        <v>97.333333333333329</v>
      </c>
      <c r="R1321" s="11" t="s">
        <v>8319</v>
      </c>
      <c r="S1321" s="12" t="s">
        <v>8321</v>
      </c>
      <c r="T1321" s="20">
        <f t="shared" si="82"/>
        <v>41816.812094907407</v>
      </c>
      <c r="U1321" s="20">
        <f t="shared" si="83"/>
        <v>41831.666666666664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s">
        <v>8220</v>
      </c>
      <c r="N1322" t="b">
        <v>0</v>
      </c>
      <c r="O1322" t="s">
        <v>8273</v>
      </c>
      <c r="P1322" s="6">
        <f t="shared" si="80"/>
        <v>0.503</v>
      </c>
      <c r="Q1322" s="8">
        <f t="shared" si="81"/>
        <v>167.66666666666666</v>
      </c>
      <c r="R1322" s="11" t="s">
        <v>8319</v>
      </c>
      <c r="S1322" s="12" t="s">
        <v>8321</v>
      </c>
      <c r="T1322" s="20">
        <f t="shared" si="82"/>
        <v>42705.690347222218</v>
      </c>
      <c r="U1322" s="20">
        <f t="shared" si="83"/>
        <v>42734.958333333328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s">
        <v>8220</v>
      </c>
      <c r="N1323" t="b">
        <v>0</v>
      </c>
      <c r="O1323" t="s">
        <v>8273</v>
      </c>
      <c r="P1323" s="6">
        <f t="shared" si="80"/>
        <v>1.3028138528138529</v>
      </c>
      <c r="Q1323" s="8">
        <f t="shared" si="81"/>
        <v>859.85714285714289</v>
      </c>
      <c r="R1323" s="11" t="s">
        <v>8319</v>
      </c>
      <c r="S1323" s="12" t="s">
        <v>8321</v>
      </c>
      <c r="T1323" s="20">
        <f t="shared" si="82"/>
        <v>42697.74927083333</v>
      </c>
      <c r="U1323" s="20">
        <f t="shared" si="83"/>
        <v>42727.74927083333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s">
        <v>8220</v>
      </c>
      <c r="N1324" t="b">
        <v>0</v>
      </c>
      <c r="O1324" t="s">
        <v>8273</v>
      </c>
      <c r="P1324" s="6">
        <f t="shared" si="80"/>
        <v>0.30285714285714288</v>
      </c>
      <c r="Q1324" s="8">
        <f t="shared" si="81"/>
        <v>26.5</v>
      </c>
      <c r="R1324" s="11" t="s">
        <v>8319</v>
      </c>
      <c r="S1324" s="12" t="s">
        <v>8321</v>
      </c>
      <c r="T1324" s="20">
        <f t="shared" si="82"/>
        <v>42115.656539351854</v>
      </c>
      <c r="U1324" s="20">
        <f t="shared" si="83"/>
        <v>42145.656539351854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s">
        <v>8220</v>
      </c>
      <c r="N1325" t="b">
        <v>0</v>
      </c>
      <c r="O1325" t="s">
        <v>8273</v>
      </c>
      <c r="P1325" s="6">
        <f t="shared" si="80"/>
        <v>8.8800000000000008</v>
      </c>
      <c r="Q1325" s="8">
        <f t="shared" si="81"/>
        <v>30.272727272727273</v>
      </c>
      <c r="R1325" s="11" t="s">
        <v>8319</v>
      </c>
      <c r="S1325" s="12" t="s">
        <v>8321</v>
      </c>
      <c r="T1325" s="20">
        <f t="shared" si="82"/>
        <v>42451.698449074072</v>
      </c>
      <c r="U1325" s="20">
        <f t="shared" si="83"/>
        <v>42486.288194444445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s">
        <v>8220</v>
      </c>
      <c r="N1326" t="b">
        <v>0</v>
      </c>
      <c r="O1326" t="s">
        <v>8273</v>
      </c>
      <c r="P1326" s="6">
        <f t="shared" si="80"/>
        <v>9.84</v>
      </c>
      <c r="Q1326" s="8">
        <f t="shared" si="81"/>
        <v>54.666666666666664</v>
      </c>
      <c r="R1326" s="11" t="s">
        <v>8319</v>
      </c>
      <c r="S1326" s="12" t="s">
        <v>8321</v>
      </c>
      <c r="T1326" s="20">
        <f t="shared" si="82"/>
        <v>42626.633703703701</v>
      </c>
      <c r="U1326" s="20">
        <f t="shared" si="83"/>
        <v>42656.633703703701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s">
        <v>8220</v>
      </c>
      <c r="N1327" t="b">
        <v>0</v>
      </c>
      <c r="O1327" t="s">
        <v>8273</v>
      </c>
      <c r="P1327" s="6">
        <f t="shared" si="80"/>
        <v>2.4299999999999997</v>
      </c>
      <c r="Q1327" s="8">
        <f t="shared" si="81"/>
        <v>60.75</v>
      </c>
      <c r="R1327" s="11" t="s">
        <v>8319</v>
      </c>
      <c r="S1327" s="12" t="s">
        <v>8321</v>
      </c>
      <c r="T1327" s="20">
        <f t="shared" si="82"/>
        <v>42704.086053240739</v>
      </c>
      <c r="U1327" s="20">
        <f t="shared" si="83"/>
        <v>42734.086053240739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s">
        <v>8220</v>
      </c>
      <c r="N1328" t="b">
        <v>0</v>
      </c>
      <c r="O1328" t="s">
        <v>8273</v>
      </c>
      <c r="P1328" s="6">
        <f t="shared" si="80"/>
        <v>1.1299999999999999</v>
      </c>
      <c r="Q1328" s="8">
        <f t="shared" si="81"/>
        <v>102.72727272727273</v>
      </c>
      <c r="R1328" s="11" t="s">
        <v>8319</v>
      </c>
      <c r="S1328" s="12" t="s">
        <v>8321</v>
      </c>
      <c r="T1328" s="20">
        <f t="shared" si="82"/>
        <v>41974.791990740734</v>
      </c>
      <c r="U1328" s="20">
        <f t="shared" si="83"/>
        <v>42019.791990740734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s">
        <v>8220</v>
      </c>
      <c r="N1329" t="b">
        <v>0</v>
      </c>
      <c r="O1329" t="s">
        <v>8273</v>
      </c>
      <c r="P1329" s="6">
        <f t="shared" si="80"/>
        <v>3.5520833333333335</v>
      </c>
      <c r="Q1329" s="8">
        <f t="shared" si="81"/>
        <v>41.585365853658537</v>
      </c>
      <c r="R1329" s="11" t="s">
        <v>8319</v>
      </c>
      <c r="S1329" s="12" t="s">
        <v>8321</v>
      </c>
      <c r="T1329" s="20">
        <f t="shared" si="82"/>
        <v>42123.678645833337</v>
      </c>
      <c r="U1329" s="20">
        <f t="shared" si="83"/>
        <v>42153.678645833337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s">
        <v>8220</v>
      </c>
      <c r="N1330" t="b">
        <v>0</v>
      </c>
      <c r="O1330" t="s">
        <v>8273</v>
      </c>
      <c r="P1330" s="6">
        <f t="shared" si="80"/>
        <v>2.3306666666666667</v>
      </c>
      <c r="Q1330" s="8">
        <f t="shared" si="81"/>
        <v>116.53333333333333</v>
      </c>
      <c r="R1330" s="11" t="s">
        <v>8319</v>
      </c>
      <c r="S1330" s="12" t="s">
        <v>8321</v>
      </c>
      <c r="T1330" s="20">
        <f t="shared" si="82"/>
        <v>42612.642754629633</v>
      </c>
      <c r="U1330" s="20">
        <f t="shared" si="83"/>
        <v>42657.642754629633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s">
        <v>8220</v>
      </c>
      <c r="N1331" t="b">
        <v>0</v>
      </c>
      <c r="O1331" t="s">
        <v>8273</v>
      </c>
      <c r="P1331" s="6">
        <f t="shared" si="80"/>
        <v>0.81600000000000006</v>
      </c>
      <c r="Q1331" s="8">
        <f t="shared" si="81"/>
        <v>45.333333333333336</v>
      </c>
      <c r="R1331" s="11" t="s">
        <v>8319</v>
      </c>
      <c r="S1331" s="12" t="s">
        <v>8321</v>
      </c>
      <c r="T1331" s="20">
        <f t="shared" si="82"/>
        <v>41935.221585648149</v>
      </c>
      <c r="U1331" s="20">
        <f t="shared" si="83"/>
        <v>41975.263252314813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s">
        <v>8220</v>
      </c>
      <c r="N1332" t="b">
        <v>0</v>
      </c>
      <c r="O1332" t="s">
        <v>8273</v>
      </c>
      <c r="P1332" s="6">
        <f t="shared" si="80"/>
        <v>22.494285714285713</v>
      </c>
      <c r="Q1332" s="8">
        <f t="shared" si="81"/>
        <v>157.46</v>
      </c>
      <c r="R1332" s="11" t="s">
        <v>8319</v>
      </c>
      <c r="S1332" s="12" t="s">
        <v>8321</v>
      </c>
      <c r="T1332" s="20">
        <f t="shared" si="82"/>
        <v>42522.276724537034</v>
      </c>
      <c r="U1332" s="20">
        <f t="shared" si="83"/>
        <v>42553.166666666672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s">
        <v>8220</v>
      </c>
      <c r="N1333" t="b">
        <v>0</v>
      </c>
      <c r="O1333" t="s">
        <v>8273</v>
      </c>
      <c r="P1333" s="6">
        <f t="shared" si="80"/>
        <v>1.3668</v>
      </c>
      <c r="Q1333" s="8">
        <f t="shared" si="81"/>
        <v>100.5</v>
      </c>
      <c r="R1333" s="11" t="s">
        <v>8319</v>
      </c>
      <c r="S1333" s="12" t="s">
        <v>8321</v>
      </c>
      <c r="T1333" s="20">
        <f t="shared" si="82"/>
        <v>42569.50409722222</v>
      </c>
      <c r="U1333" s="20">
        <f t="shared" si="83"/>
        <v>42599.50409722222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s">
        <v>8220</v>
      </c>
      <c r="N1334" t="b">
        <v>0</v>
      </c>
      <c r="O1334" t="s">
        <v>8273</v>
      </c>
      <c r="P1334" s="6">
        <f t="shared" si="80"/>
        <v>0</v>
      </c>
      <c r="Q1334" s="8">
        <f t="shared" si="81"/>
        <v>0</v>
      </c>
      <c r="R1334" s="11" t="s">
        <v>8319</v>
      </c>
      <c r="S1334" s="12" t="s">
        <v>8321</v>
      </c>
      <c r="T1334" s="20">
        <f t="shared" si="82"/>
        <v>42732.060277777782</v>
      </c>
      <c r="U1334" s="20">
        <f t="shared" si="83"/>
        <v>42762.060277777782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s">
        <v>8220</v>
      </c>
      <c r="N1335" t="b">
        <v>0</v>
      </c>
      <c r="O1335" t="s">
        <v>8273</v>
      </c>
      <c r="P1335" s="6">
        <f t="shared" si="80"/>
        <v>0</v>
      </c>
      <c r="Q1335" s="8">
        <f t="shared" si="81"/>
        <v>0</v>
      </c>
      <c r="R1335" s="11" t="s">
        <v>8319</v>
      </c>
      <c r="S1335" s="12" t="s">
        <v>8321</v>
      </c>
      <c r="T1335" s="20">
        <f t="shared" si="82"/>
        <v>41806.106770833336</v>
      </c>
      <c r="U1335" s="20">
        <f t="shared" si="83"/>
        <v>41836.106770833336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s">
        <v>8220</v>
      </c>
      <c r="N1336" t="b">
        <v>0</v>
      </c>
      <c r="O1336" t="s">
        <v>8273</v>
      </c>
      <c r="P1336" s="6">
        <f t="shared" si="80"/>
        <v>10.754135338345865</v>
      </c>
      <c r="Q1336" s="8">
        <f t="shared" si="81"/>
        <v>51.822463768115945</v>
      </c>
      <c r="R1336" s="11" t="s">
        <v>8319</v>
      </c>
      <c r="S1336" s="12" t="s">
        <v>8321</v>
      </c>
      <c r="T1336" s="20">
        <f t="shared" si="82"/>
        <v>42410.774155092593</v>
      </c>
      <c r="U1336" s="20">
        <f t="shared" si="83"/>
        <v>42440.774155092593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s">
        <v>8220</v>
      </c>
      <c r="N1337" t="b">
        <v>0</v>
      </c>
      <c r="O1337" t="s">
        <v>8273</v>
      </c>
      <c r="P1337" s="6">
        <f t="shared" si="80"/>
        <v>19.759999999999998</v>
      </c>
      <c r="Q1337" s="8">
        <f t="shared" si="81"/>
        <v>308.75</v>
      </c>
      <c r="R1337" s="11" t="s">
        <v>8319</v>
      </c>
      <c r="S1337" s="12" t="s">
        <v>8321</v>
      </c>
      <c r="T1337" s="20">
        <f t="shared" si="82"/>
        <v>42313.936365740738</v>
      </c>
      <c r="U1337" s="20">
        <f t="shared" si="83"/>
        <v>42343.936365740738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s">
        <v>8220</v>
      </c>
      <c r="N1338" t="b">
        <v>0</v>
      </c>
      <c r="O1338" t="s">
        <v>8273</v>
      </c>
      <c r="P1338" s="6">
        <f t="shared" si="80"/>
        <v>84.946999999999989</v>
      </c>
      <c r="Q1338" s="8">
        <f t="shared" si="81"/>
        <v>379.22767857142856</v>
      </c>
      <c r="R1338" s="11" t="s">
        <v>8319</v>
      </c>
      <c r="S1338" s="12" t="s">
        <v>8321</v>
      </c>
      <c r="T1338" s="20">
        <f t="shared" si="82"/>
        <v>41955.863750000004</v>
      </c>
      <c r="U1338" s="20">
        <f t="shared" si="83"/>
        <v>41990.863750000004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s">
        <v>8220</v>
      </c>
      <c r="N1339" t="b">
        <v>0</v>
      </c>
      <c r="O1339" t="s">
        <v>8273</v>
      </c>
      <c r="P1339" s="6">
        <f t="shared" si="80"/>
        <v>49.381999999999998</v>
      </c>
      <c r="Q1339" s="8">
        <f t="shared" si="81"/>
        <v>176.36428571428573</v>
      </c>
      <c r="R1339" s="11" t="s">
        <v>8319</v>
      </c>
      <c r="S1339" s="12" t="s">
        <v>8321</v>
      </c>
      <c r="T1339" s="20">
        <f t="shared" si="82"/>
        <v>42767.577303240745</v>
      </c>
      <c r="U1339" s="20">
        <f t="shared" si="83"/>
        <v>42797.577303240745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s">
        <v>8220</v>
      </c>
      <c r="N1340" t="b">
        <v>0</v>
      </c>
      <c r="O1340" t="s">
        <v>8273</v>
      </c>
      <c r="P1340" s="6">
        <f t="shared" si="80"/>
        <v>3.3033333333333332</v>
      </c>
      <c r="Q1340" s="8">
        <f t="shared" si="81"/>
        <v>66.066666666666663</v>
      </c>
      <c r="R1340" s="11" t="s">
        <v>8319</v>
      </c>
      <c r="S1340" s="12" t="s">
        <v>8321</v>
      </c>
      <c r="T1340" s="20">
        <f t="shared" si="82"/>
        <v>42188.803622685184</v>
      </c>
      <c r="U1340" s="20">
        <f t="shared" si="83"/>
        <v>42218.803622685184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s">
        <v>8220</v>
      </c>
      <c r="N1341" t="b">
        <v>0</v>
      </c>
      <c r="O1341" t="s">
        <v>8273</v>
      </c>
      <c r="P1341" s="6">
        <f t="shared" si="80"/>
        <v>6.6339999999999995</v>
      </c>
      <c r="Q1341" s="8">
        <f t="shared" si="81"/>
        <v>89.648648648648646</v>
      </c>
      <c r="R1341" s="11" t="s">
        <v>8319</v>
      </c>
      <c r="S1341" s="12" t="s">
        <v>8321</v>
      </c>
      <c r="T1341" s="20">
        <f t="shared" si="82"/>
        <v>41936.647164351853</v>
      </c>
      <c r="U1341" s="20">
        <f t="shared" si="83"/>
        <v>41981.688831018517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s">
        <v>8220</v>
      </c>
      <c r="N1342" t="b">
        <v>0</v>
      </c>
      <c r="O1342" t="s">
        <v>8273</v>
      </c>
      <c r="P1342" s="6">
        <f t="shared" si="80"/>
        <v>0</v>
      </c>
      <c r="Q1342" s="8">
        <f t="shared" si="81"/>
        <v>0</v>
      </c>
      <c r="R1342" s="11" t="s">
        <v>8319</v>
      </c>
      <c r="S1342" s="12" t="s">
        <v>8321</v>
      </c>
      <c r="T1342" s="20">
        <f t="shared" si="82"/>
        <v>41836.595520833333</v>
      </c>
      <c r="U1342" s="20">
        <f t="shared" si="83"/>
        <v>41866.595520833333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s">
        <v>8220</v>
      </c>
      <c r="N1343" t="b">
        <v>0</v>
      </c>
      <c r="O1343" t="s">
        <v>8273</v>
      </c>
      <c r="P1343" s="6">
        <f t="shared" si="80"/>
        <v>70.36</v>
      </c>
      <c r="Q1343" s="8">
        <f t="shared" si="81"/>
        <v>382.39130434782606</v>
      </c>
      <c r="R1343" s="11" t="s">
        <v>8319</v>
      </c>
      <c r="S1343" s="12" t="s">
        <v>8321</v>
      </c>
      <c r="T1343" s="20">
        <f t="shared" si="82"/>
        <v>42612.624039351853</v>
      </c>
      <c r="U1343" s="20">
        <f t="shared" si="83"/>
        <v>42644.624039351853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s">
        <v>8220</v>
      </c>
      <c r="N1344" t="b">
        <v>0</v>
      </c>
      <c r="O1344" t="s">
        <v>8273</v>
      </c>
      <c r="P1344" s="6">
        <f t="shared" si="80"/>
        <v>0.2</v>
      </c>
      <c r="Q1344" s="8">
        <f t="shared" si="81"/>
        <v>100</v>
      </c>
      <c r="R1344" s="11" t="s">
        <v>8319</v>
      </c>
      <c r="S1344" s="12" t="s">
        <v>8321</v>
      </c>
      <c r="T1344" s="20">
        <f t="shared" si="82"/>
        <v>42172.816423611104</v>
      </c>
      <c r="U1344" s="20">
        <f t="shared" si="83"/>
        <v>42202.816423611104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s">
        <v>8220</v>
      </c>
      <c r="N1345" t="b">
        <v>0</v>
      </c>
      <c r="O1345" t="s">
        <v>8273</v>
      </c>
      <c r="P1345" s="6">
        <f t="shared" si="80"/>
        <v>102.298</v>
      </c>
      <c r="Q1345" s="8">
        <f t="shared" si="81"/>
        <v>158.35603715170279</v>
      </c>
      <c r="R1345" s="11" t="s">
        <v>8319</v>
      </c>
      <c r="S1345" s="12" t="s">
        <v>8321</v>
      </c>
      <c r="T1345" s="20">
        <f t="shared" si="82"/>
        <v>42542.526423611111</v>
      </c>
      <c r="U1345" s="20">
        <f t="shared" si="83"/>
        <v>42601.165972222225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s">
        <v>8219</v>
      </c>
      <c r="N1346" t="b">
        <v>1</v>
      </c>
      <c r="O1346" t="s">
        <v>8274</v>
      </c>
      <c r="P1346" s="6">
        <f t="shared" si="80"/>
        <v>377.73333333333335</v>
      </c>
      <c r="Q1346" s="8">
        <f t="shared" si="81"/>
        <v>40.762589928057551</v>
      </c>
      <c r="R1346" s="11" t="s">
        <v>8322</v>
      </c>
      <c r="S1346" s="12" t="s">
        <v>8323</v>
      </c>
      <c r="T1346" s="20">
        <f t="shared" si="82"/>
        <v>42522.789803240739</v>
      </c>
      <c r="U1346" s="20">
        <f t="shared" si="83"/>
        <v>42551.789803240739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s">
        <v>8219</v>
      </c>
      <c r="N1347" t="b">
        <v>1</v>
      </c>
      <c r="O1347" t="s">
        <v>8274</v>
      </c>
      <c r="P1347" s="6">
        <f t="shared" ref="P1347:P1410" si="84">E1347/D1347*100</f>
        <v>125</v>
      </c>
      <c r="Q1347" s="8">
        <f t="shared" ref="Q1347:Q1410" si="85">IFERROR(E1347/L1347,0)</f>
        <v>53.571428571428569</v>
      </c>
      <c r="R1347" s="11" t="s">
        <v>8322</v>
      </c>
      <c r="S1347" s="12" t="s">
        <v>8323</v>
      </c>
      <c r="T1347" s="20">
        <f t="shared" ref="T1347:T1410" si="86">(((J1347/60)/60)/24)+DATE(1970,1,1)</f>
        <v>41799.814340277779</v>
      </c>
      <c r="U1347" s="20">
        <f t="shared" ref="U1347:U1410" si="87">(((I1347/60)/60)/24)+DATE(1970,1,1)</f>
        <v>41834.814340277779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s">
        <v>8219</v>
      </c>
      <c r="N1348" t="b">
        <v>1</v>
      </c>
      <c r="O1348" t="s">
        <v>8274</v>
      </c>
      <c r="P1348" s="6">
        <f t="shared" si="84"/>
        <v>147.32653061224491</v>
      </c>
      <c r="Q1348" s="8">
        <f t="shared" si="85"/>
        <v>48.449664429530202</v>
      </c>
      <c r="R1348" s="11" t="s">
        <v>8322</v>
      </c>
      <c r="S1348" s="12" t="s">
        <v>8323</v>
      </c>
      <c r="T1348" s="20">
        <f t="shared" si="86"/>
        <v>41422.075821759259</v>
      </c>
      <c r="U1348" s="20">
        <f t="shared" si="87"/>
        <v>41452.075821759259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s">
        <v>8219</v>
      </c>
      <c r="N1349" t="b">
        <v>1</v>
      </c>
      <c r="O1349" t="s">
        <v>8274</v>
      </c>
      <c r="P1349" s="6">
        <f t="shared" si="84"/>
        <v>102.2</v>
      </c>
      <c r="Q1349" s="8">
        <f t="shared" si="85"/>
        <v>82.41935483870968</v>
      </c>
      <c r="R1349" s="11" t="s">
        <v>8322</v>
      </c>
      <c r="S1349" s="12" t="s">
        <v>8323</v>
      </c>
      <c r="T1349" s="20">
        <f t="shared" si="86"/>
        <v>42040.638020833328</v>
      </c>
      <c r="U1349" s="20">
        <f t="shared" si="87"/>
        <v>42070.638020833328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s">
        <v>8219</v>
      </c>
      <c r="N1350" t="b">
        <v>1</v>
      </c>
      <c r="O1350" t="s">
        <v>8274</v>
      </c>
      <c r="P1350" s="6">
        <f t="shared" si="84"/>
        <v>101.8723404255319</v>
      </c>
      <c r="Q1350" s="8">
        <f t="shared" si="85"/>
        <v>230.19230769230768</v>
      </c>
      <c r="R1350" s="11" t="s">
        <v>8322</v>
      </c>
      <c r="S1350" s="12" t="s">
        <v>8323</v>
      </c>
      <c r="T1350" s="20">
        <f t="shared" si="86"/>
        <v>41963.506168981476</v>
      </c>
      <c r="U1350" s="20">
        <f t="shared" si="87"/>
        <v>41991.506168981476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s">
        <v>8219</v>
      </c>
      <c r="N1351" t="b">
        <v>1</v>
      </c>
      <c r="O1351" t="s">
        <v>8274</v>
      </c>
      <c r="P1351" s="6">
        <f t="shared" si="84"/>
        <v>204.2</v>
      </c>
      <c r="Q1351" s="8">
        <f t="shared" si="85"/>
        <v>59.360465116279073</v>
      </c>
      <c r="R1351" s="11" t="s">
        <v>8322</v>
      </c>
      <c r="S1351" s="12" t="s">
        <v>8323</v>
      </c>
      <c r="T1351" s="20">
        <f t="shared" si="86"/>
        <v>42317.33258101852</v>
      </c>
      <c r="U1351" s="20">
        <f t="shared" si="87"/>
        <v>42354.290972222225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s">
        <v>8219</v>
      </c>
      <c r="N1352" t="b">
        <v>1</v>
      </c>
      <c r="O1352" t="s">
        <v>8274</v>
      </c>
      <c r="P1352" s="6">
        <f t="shared" si="84"/>
        <v>104.05</v>
      </c>
      <c r="Q1352" s="8">
        <f t="shared" si="85"/>
        <v>66.698717948717942</v>
      </c>
      <c r="R1352" s="11" t="s">
        <v>8322</v>
      </c>
      <c r="S1352" s="12" t="s">
        <v>8323</v>
      </c>
      <c r="T1352" s="20">
        <f t="shared" si="86"/>
        <v>42334.013124999998</v>
      </c>
      <c r="U1352" s="20">
        <f t="shared" si="87"/>
        <v>42364.013124999998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s">
        <v>8219</v>
      </c>
      <c r="N1353" t="b">
        <v>1</v>
      </c>
      <c r="O1353" t="s">
        <v>8274</v>
      </c>
      <c r="P1353" s="6">
        <f t="shared" si="84"/>
        <v>101.265</v>
      </c>
      <c r="Q1353" s="8">
        <f t="shared" si="85"/>
        <v>168.77500000000001</v>
      </c>
      <c r="R1353" s="11" t="s">
        <v>8322</v>
      </c>
      <c r="S1353" s="12" t="s">
        <v>8323</v>
      </c>
      <c r="T1353" s="20">
        <f t="shared" si="86"/>
        <v>42382.74009259259</v>
      </c>
      <c r="U1353" s="20">
        <f t="shared" si="87"/>
        <v>42412.74009259259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s">
        <v>8219</v>
      </c>
      <c r="N1354" t="b">
        <v>1</v>
      </c>
      <c r="O1354" t="s">
        <v>8274</v>
      </c>
      <c r="P1354" s="6">
        <f t="shared" si="84"/>
        <v>136.13999999999999</v>
      </c>
      <c r="Q1354" s="8">
        <f t="shared" si="85"/>
        <v>59.973568281938327</v>
      </c>
      <c r="R1354" s="11" t="s">
        <v>8322</v>
      </c>
      <c r="S1354" s="12" t="s">
        <v>8323</v>
      </c>
      <c r="T1354" s="20">
        <f t="shared" si="86"/>
        <v>42200.578310185185</v>
      </c>
      <c r="U1354" s="20">
        <f t="shared" si="87"/>
        <v>42252.165972222225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s">
        <v>8219</v>
      </c>
      <c r="N1355" t="b">
        <v>1</v>
      </c>
      <c r="O1355" t="s">
        <v>8274</v>
      </c>
      <c r="P1355" s="6">
        <f t="shared" si="84"/>
        <v>133.6</v>
      </c>
      <c r="Q1355" s="8">
        <f t="shared" si="85"/>
        <v>31.80952380952381</v>
      </c>
      <c r="R1355" s="11" t="s">
        <v>8322</v>
      </c>
      <c r="S1355" s="12" t="s">
        <v>8323</v>
      </c>
      <c r="T1355" s="20">
        <f t="shared" si="86"/>
        <v>41309.11791666667</v>
      </c>
      <c r="U1355" s="20">
        <f t="shared" si="87"/>
        <v>41344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s">
        <v>8219</v>
      </c>
      <c r="N1356" t="b">
        <v>1</v>
      </c>
      <c r="O1356" t="s">
        <v>8274</v>
      </c>
      <c r="P1356" s="6">
        <f t="shared" si="84"/>
        <v>130.25</v>
      </c>
      <c r="Q1356" s="8">
        <f t="shared" si="85"/>
        <v>24.421875</v>
      </c>
      <c r="R1356" s="11" t="s">
        <v>8322</v>
      </c>
      <c r="S1356" s="12" t="s">
        <v>8323</v>
      </c>
      <c r="T1356" s="20">
        <f t="shared" si="86"/>
        <v>42502.807627314818</v>
      </c>
      <c r="U1356" s="20">
        <f t="shared" si="87"/>
        <v>42532.807627314818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s">
        <v>8219</v>
      </c>
      <c r="N1357" t="b">
        <v>1</v>
      </c>
      <c r="O1357" t="s">
        <v>8274</v>
      </c>
      <c r="P1357" s="6">
        <f t="shared" si="84"/>
        <v>122.67999999999999</v>
      </c>
      <c r="Q1357" s="8">
        <f t="shared" si="85"/>
        <v>25.347107438016529</v>
      </c>
      <c r="R1357" s="11" t="s">
        <v>8322</v>
      </c>
      <c r="S1357" s="12" t="s">
        <v>8323</v>
      </c>
      <c r="T1357" s="20">
        <f t="shared" si="86"/>
        <v>41213.254687499997</v>
      </c>
      <c r="U1357" s="20">
        <f t="shared" si="87"/>
        <v>41243.416666666664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s">
        <v>8219</v>
      </c>
      <c r="N1358" t="b">
        <v>1</v>
      </c>
      <c r="O1358" t="s">
        <v>8274</v>
      </c>
      <c r="P1358" s="6">
        <f t="shared" si="84"/>
        <v>182.81058823529412</v>
      </c>
      <c r="Q1358" s="8">
        <f t="shared" si="85"/>
        <v>71.443218390804603</v>
      </c>
      <c r="R1358" s="11" t="s">
        <v>8322</v>
      </c>
      <c r="S1358" s="12" t="s">
        <v>8323</v>
      </c>
      <c r="T1358" s="20">
        <f t="shared" si="86"/>
        <v>41430.038888888892</v>
      </c>
      <c r="U1358" s="20">
        <f t="shared" si="87"/>
        <v>41460.038888888892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s">
        <v>8219</v>
      </c>
      <c r="N1359" t="b">
        <v>1</v>
      </c>
      <c r="O1359" t="s">
        <v>8274</v>
      </c>
      <c r="P1359" s="6">
        <f t="shared" si="84"/>
        <v>125.29999999999998</v>
      </c>
      <c r="Q1359" s="8">
        <f t="shared" si="85"/>
        <v>38.553846153846152</v>
      </c>
      <c r="R1359" s="11" t="s">
        <v>8322</v>
      </c>
      <c r="S1359" s="12" t="s">
        <v>8323</v>
      </c>
      <c r="T1359" s="20">
        <f t="shared" si="86"/>
        <v>41304.962233796294</v>
      </c>
      <c r="U1359" s="20">
        <f t="shared" si="87"/>
        <v>41334.249305555553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s">
        <v>8219</v>
      </c>
      <c r="N1360" t="b">
        <v>1</v>
      </c>
      <c r="O1360" t="s">
        <v>8274</v>
      </c>
      <c r="P1360" s="6">
        <f t="shared" si="84"/>
        <v>111.66666666666667</v>
      </c>
      <c r="Q1360" s="8">
        <f t="shared" si="85"/>
        <v>68.367346938775512</v>
      </c>
      <c r="R1360" s="11" t="s">
        <v>8322</v>
      </c>
      <c r="S1360" s="12" t="s">
        <v>8323</v>
      </c>
      <c r="T1360" s="20">
        <f t="shared" si="86"/>
        <v>40689.570868055554</v>
      </c>
      <c r="U1360" s="20">
        <f t="shared" si="87"/>
        <v>40719.570868055554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s">
        <v>8219</v>
      </c>
      <c r="N1361" t="b">
        <v>1</v>
      </c>
      <c r="O1361" t="s">
        <v>8274</v>
      </c>
      <c r="P1361" s="6">
        <f t="shared" si="84"/>
        <v>115.75757575757575</v>
      </c>
      <c r="Q1361" s="8">
        <f t="shared" si="85"/>
        <v>40.210526315789473</v>
      </c>
      <c r="R1361" s="11" t="s">
        <v>8322</v>
      </c>
      <c r="S1361" s="12" t="s">
        <v>8323</v>
      </c>
      <c r="T1361" s="20">
        <f t="shared" si="86"/>
        <v>40668.814699074072</v>
      </c>
      <c r="U1361" s="20">
        <f t="shared" si="87"/>
        <v>40730.814699074072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s">
        <v>8219</v>
      </c>
      <c r="N1362" t="b">
        <v>1</v>
      </c>
      <c r="O1362" t="s">
        <v>8274</v>
      </c>
      <c r="P1362" s="6">
        <f t="shared" si="84"/>
        <v>173.2</v>
      </c>
      <c r="Q1362" s="8">
        <f t="shared" si="85"/>
        <v>32.074074074074076</v>
      </c>
      <c r="R1362" s="11" t="s">
        <v>8322</v>
      </c>
      <c r="S1362" s="12" t="s">
        <v>8323</v>
      </c>
      <c r="T1362" s="20">
        <f t="shared" si="86"/>
        <v>41095.900694444441</v>
      </c>
      <c r="U1362" s="20">
        <f t="shared" si="87"/>
        <v>41123.900694444441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s">
        <v>8219</v>
      </c>
      <c r="N1363" t="b">
        <v>1</v>
      </c>
      <c r="O1363" t="s">
        <v>8274</v>
      </c>
      <c r="P1363" s="6">
        <f t="shared" si="84"/>
        <v>125.98333333333333</v>
      </c>
      <c r="Q1363" s="8">
        <f t="shared" si="85"/>
        <v>28.632575757575758</v>
      </c>
      <c r="R1363" s="11" t="s">
        <v>8322</v>
      </c>
      <c r="S1363" s="12" t="s">
        <v>8323</v>
      </c>
      <c r="T1363" s="20">
        <f t="shared" si="86"/>
        <v>41781.717268518521</v>
      </c>
      <c r="U1363" s="20">
        <f t="shared" si="87"/>
        <v>41811.717268518521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s">
        <v>8219</v>
      </c>
      <c r="N1364" t="b">
        <v>1</v>
      </c>
      <c r="O1364" t="s">
        <v>8274</v>
      </c>
      <c r="P1364" s="6">
        <f t="shared" si="84"/>
        <v>109.1</v>
      </c>
      <c r="Q1364" s="8">
        <f t="shared" si="85"/>
        <v>43.64</v>
      </c>
      <c r="R1364" s="11" t="s">
        <v>8322</v>
      </c>
      <c r="S1364" s="12" t="s">
        <v>8323</v>
      </c>
      <c r="T1364" s="20">
        <f t="shared" si="86"/>
        <v>41464.934386574074</v>
      </c>
      <c r="U1364" s="20">
        <f t="shared" si="87"/>
        <v>41524.934386574074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s">
        <v>8219</v>
      </c>
      <c r="N1365" t="b">
        <v>1</v>
      </c>
      <c r="O1365" t="s">
        <v>8274</v>
      </c>
      <c r="P1365" s="6">
        <f t="shared" si="84"/>
        <v>100</v>
      </c>
      <c r="Q1365" s="8">
        <f t="shared" si="85"/>
        <v>40</v>
      </c>
      <c r="R1365" s="11" t="s">
        <v>8322</v>
      </c>
      <c r="S1365" s="12" t="s">
        <v>8323</v>
      </c>
      <c r="T1365" s="20">
        <f t="shared" si="86"/>
        <v>42396.8440625</v>
      </c>
      <c r="U1365" s="20">
        <f t="shared" si="87"/>
        <v>42415.332638888889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s">
        <v>8219</v>
      </c>
      <c r="N1366" t="b">
        <v>1</v>
      </c>
      <c r="O1366" t="s">
        <v>8276</v>
      </c>
      <c r="P1366" s="6">
        <f t="shared" si="84"/>
        <v>118.64285714285714</v>
      </c>
      <c r="Q1366" s="8">
        <f t="shared" si="85"/>
        <v>346.04166666666669</v>
      </c>
      <c r="R1366" s="11" t="s">
        <v>8325</v>
      </c>
      <c r="S1366" s="12" t="s">
        <v>8326</v>
      </c>
      <c r="T1366" s="20">
        <f t="shared" si="86"/>
        <v>41951.695671296293</v>
      </c>
      <c r="U1366" s="20">
        <f t="shared" si="87"/>
        <v>42011.6956712963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s">
        <v>8219</v>
      </c>
      <c r="N1367" t="b">
        <v>1</v>
      </c>
      <c r="O1367" t="s">
        <v>8276</v>
      </c>
      <c r="P1367" s="6">
        <f t="shared" si="84"/>
        <v>100.26666666666667</v>
      </c>
      <c r="Q1367" s="8">
        <f t="shared" si="85"/>
        <v>81.739130434782609</v>
      </c>
      <c r="R1367" s="11" t="s">
        <v>8325</v>
      </c>
      <c r="S1367" s="12" t="s">
        <v>8326</v>
      </c>
      <c r="T1367" s="20">
        <f t="shared" si="86"/>
        <v>42049.733240740738</v>
      </c>
      <c r="U1367" s="20">
        <f t="shared" si="87"/>
        <v>42079.691574074073</v>
      </c>
    </row>
    <row r="1368" spans="1:2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s">
        <v>8219</v>
      </c>
      <c r="N1368" t="b">
        <v>1</v>
      </c>
      <c r="O1368" t="s">
        <v>8276</v>
      </c>
      <c r="P1368" s="6">
        <f t="shared" si="84"/>
        <v>126.48920000000001</v>
      </c>
      <c r="Q1368" s="8">
        <f t="shared" si="85"/>
        <v>64.535306122448986</v>
      </c>
      <c r="R1368" s="11" t="s">
        <v>8325</v>
      </c>
      <c r="S1368" s="12" t="s">
        <v>8326</v>
      </c>
      <c r="T1368" s="20">
        <f t="shared" si="86"/>
        <v>41924.996099537035</v>
      </c>
      <c r="U1368" s="20">
        <f t="shared" si="87"/>
        <v>41970.037766203706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s">
        <v>8219</v>
      </c>
      <c r="N1369" t="b">
        <v>1</v>
      </c>
      <c r="O1369" t="s">
        <v>8276</v>
      </c>
      <c r="P1369" s="6">
        <f t="shared" si="84"/>
        <v>114.26</v>
      </c>
      <c r="Q1369" s="8">
        <f t="shared" si="85"/>
        <v>63.477777777777774</v>
      </c>
      <c r="R1369" s="11" t="s">
        <v>8325</v>
      </c>
      <c r="S1369" s="12" t="s">
        <v>8326</v>
      </c>
      <c r="T1369" s="20">
        <f t="shared" si="86"/>
        <v>42292.002893518518</v>
      </c>
      <c r="U1369" s="20">
        <f t="shared" si="87"/>
        <v>42322.044560185182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s">
        <v>8219</v>
      </c>
      <c r="N1370" t="b">
        <v>1</v>
      </c>
      <c r="O1370" t="s">
        <v>8276</v>
      </c>
      <c r="P1370" s="6">
        <f t="shared" si="84"/>
        <v>110.7</v>
      </c>
      <c r="Q1370" s="8">
        <f t="shared" si="85"/>
        <v>63.620689655172413</v>
      </c>
      <c r="R1370" s="11" t="s">
        <v>8325</v>
      </c>
      <c r="S1370" s="12" t="s">
        <v>8326</v>
      </c>
      <c r="T1370" s="20">
        <f t="shared" si="86"/>
        <v>42146.190902777773</v>
      </c>
      <c r="U1370" s="20">
        <f t="shared" si="87"/>
        <v>42170.190902777773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s">
        <v>8219</v>
      </c>
      <c r="N1371" t="b">
        <v>1</v>
      </c>
      <c r="O1371" t="s">
        <v>8276</v>
      </c>
      <c r="P1371" s="6">
        <f t="shared" si="84"/>
        <v>105.34805315203954</v>
      </c>
      <c r="Q1371" s="8">
        <f t="shared" si="85"/>
        <v>83.967068965517228</v>
      </c>
      <c r="R1371" s="11" t="s">
        <v>8325</v>
      </c>
      <c r="S1371" s="12" t="s">
        <v>8326</v>
      </c>
      <c r="T1371" s="20">
        <f t="shared" si="86"/>
        <v>41710.594282407408</v>
      </c>
      <c r="U1371" s="20">
        <f t="shared" si="87"/>
        <v>41740.594282407408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s">
        <v>8219</v>
      </c>
      <c r="N1372" t="b">
        <v>1</v>
      </c>
      <c r="O1372" t="s">
        <v>8276</v>
      </c>
      <c r="P1372" s="6">
        <f t="shared" si="84"/>
        <v>103.66666666666666</v>
      </c>
      <c r="Q1372" s="8">
        <f t="shared" si="85"/>
        <v>77.75</v>
      </c>
      <c r="R1372" s="11" t="s">
        <v>8325</v>
      </c>
      <c r="S1372" s="12" t="s">
        <v>8326</v>
      </c>
      <c r="T1372" s="20">
        <f t="shared" si="86"/>
        <v>41548.00335648148</v>
      </c>
      <c r="U1372" s="20">
        <f t="shared" si="87"/>
        <v>41563.00335648148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s">
        <v>8219</v>
      </c>
      <c r="N1373" t="b">
        <v>1</v>
      </c>
      <c r="O1373" t="s">
        <v>8276</v>
      </c>
      <c r="P1373" s="6">
        <f t="shared" si="84"/>
        <v>107.08672667523933</v>
      </c>
      <c r="Q1373" s="8">
        <f t="shared" si="85"/>
        <v>107.07142857142857</v>
      </c>
      <c r="R1373" s="11" t="s">
        <v>8325</v>
      </c>
      <c r="S1373" s="12" t="s">
        <v>8326</v>
      </c>
      <c r="T1373" s="20">
        <f t="shared" si="86"/>
        <v>42101.758587962962</v>
      </c>
      <c r="U1373" s="20">
        <f t="shared" si="87"/>
        <v>42131.758587962962</v>
      </c>
    </row>
    <row r="1374" spans="1:2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s">
        <v>8219</v>
      </c>
      <c r="N1374" t="b">
        <v>1</v>
      </c>
      <c r="O1374" t="s">
        <v>8276</v>
      </c>
      <c r="P1374" s="6">
        <f t="shared" si="84"/>
        <v>124</v>
      </c>
      <c r="Q1374" s="8">
        <f t="shared" si="85"/>
        <v>38.75</v>
      </c>
      <c r="R1374" s="11" t="s">
        <v>8325</v>
      </c>
      <c r="S1374" s="12" t="s">
        <v>8326</v>
      </c>
      <c r="T1374" s="20">
        <f t="shared" si="86"/>
        <v>41072.739953703705</v>
      </c>
      <c r="U1374" s="20">
        <f t="shared" si="87"/>
        <v>41102.739953703705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s">
        <v>8219</v>
      </c>
      <c r="N1375" t="b">
        <v>1</v>
      </c>
      <c r="O1375" t="s">
        <v>8276</v>
      </c>
      <c r="P1375" s="6">
        <f t="shared" si="84"/>
        <v>105.01</v>
      </c>
      <c r="Q1375" s="8">
        <f t="shared" si="85"/>
        <v>201.94230769230768</v>
      </c>
      <c r="R1375" s="11" t="s">
        <v>8325</v>
      </c>
      <c r="S1375" s="12" t="s">
        <v>8326</v>
      </c>
      <c r="T1375" s="20">
        <f t="shared" si="86"/>
        <v>42704.95177083333</v>
      </c>
      <c r="U1375" s="20">
        <f t="shared" si="87"/>
        <v>42734.95177083333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s">
        <v>8219</v>
      </c>
      <c r="N1376" t="b">
        <v>1</v>
      </c>
      <c r="O1376" t="s">
        <v>8276</v>
      </c>
      <c r="P1376" s="6">
        <f t="shared" si="84"/>
        <v>189.46666666666667</v>
      </c>
      <c r="Q1376" s="8">
        <f t="shared" si="85"/>
        <v>43.060606060606062</v>
      </c>
      <c r="R1376" s="11" t="s">
        <v>8325</v>
      </c>
      <c r="S1376" s="12" t="s">
        <v>8326</v>
      </c>
      <c r="T1376" s="20">
        <f t="shared" si="86"/>
        <v>42424.161898148144</v>
      </c>
      <c r="U1376" s="20">
        <f t="shared" si="87"/>
        <v>42454.12023148148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s">
        <v>8219</v>
      </c>
      <c r="N1377" t="b">
        <v>1</v>
      </c>
      <c r="O1377" t="s">
        <v>8276</v>
      </c>
      <c r="P1377" s="6">
        <f t="shared" si="84"/>
        <v>171.32499999999999</v>
      </c>
      <c r="Q1377" s="8">
        <f t="shared" si="85"/>
        <v>62.871559633027523</v>
      </c>
      <c r="R1377" s="11" t="s">
        <v>8325</v>
      </c>
      <c r="S1377" s="12" t="s">
        <v>8326</v>
      </c>
      <c r="T1377" s="20">
        <f t="shared" si="86"/>
        <v>42720.066192129627</v>
      </c>
      <c r="U1377" s="20">
        <f t="shared" si="87"/>
        <v>42750.066192129627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s">
        <v>8219</v>
      </c>
      <c r="N1378" t="b">
        <v>1</v>
      </c>
      <c r="O1378" t="s">
        <v>8276</v>
      </c>
      <c r="P1378" s="6">
        <f t="shared" si="84"/>
        <v>252.48648648648651</v>
      </c>
      <c r="Q1378" s="8">
        <f t="shared" si="85"/>
        <v>55.607142857142854</v>
      </c>
      <c r="R1378" s="11" t="s">
        <v>8325</v>
      </c>
      <c r="S1378" s="12" t="s">
        <v>8326</v>
      </c>
      <c r="T1378" s="20">
        <f t="shared" si="86"/>
        <v>42677.669050925921</v>
      </c>
      <c r="U1378" s="20">
        <f t="shared" si="87"/>
        <v>42707.710717592592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s">
        <v>8219</v>
      </c>
      <c r="N1379" t="b">
        <v>1</v>
      </c>
      <c r="O1379" t="s">
        <v>8276</v>
      </c>
      <c r="P1379" s="6">
        <f t="shared" si="84"/>
        <v>116.15384615384616</v>
      </c>
      <c r="Q1379" s="8">
        <f t="shared" si="85"/>
        <v>48.70967741935484</v>
      </c>
      <c r="R1379" s="11" t="s">
        <v>8325</v>
      </c>
      <c r="S1379" s="12" t="s">
        <v>8326</v>
      </c>
      <c r="T1379" s="20">
        <f t="shared" si="86"/>
        <v>42747.219560185185</v>
      </c>
      <c r="U1379" s="20">
        <f t="shared" si="87"/>
        <v>42769.174305555556</v>
      </c>
    </row>
    <row r="1380" spans="1:2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s">
        <v>8219</v>
      </c>
      <c r="N1380" t="b">
        <v>1</v>
      </c>
      <c r="O1380" t="s">
        <v>8276</v>
      </c>
      <c r="P1380" s="6">
        <f t="shared" si="84"/>
        <v>203.35000000000002</v>
      </c>
      <c r="Q1380" s="8">
        <f t="shared" si="85"/>
        <v>30.578947368421051</v>
      </c>
      <c r="R1380" s="11" t="s">
        <v>8325</v>
      </c>
      <c r="S1380" s="12" t="s">
        <v>8326</v>
      </c>
      <c r="T1380" s="20">
        <f t="shared" si="86"/>
        <v>42568.759374999994</v>
      </c>
      <c r="U1380" s="20">
        <f t="shared" si="87"/>
        <v>42583.759374999994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s">
        <v>8219</v>
      </c>
      <c r="N1381" t="b">
        <v>1</v>
      </c>
      <c r="O1381" t="s">
        <v>8276</v>
      </c>
      <c r="P1381" s="6">
        <f t="shared" si="84"/>
        <v>111.60000000000001</v>
      </c>
      <c r="Q1381" s="8">
        <f t="shared" si="85"/>
        <v>73.907284768211923</v>
      </c>
      <c r="R1381" s="11" t="s">
        <v>8325</v>
      </c>
      <c r="S1381" s="12" t="s">
        <v>8326</v>
      </c>
      <c r="T1381" s="20">
        <f t="shared" si="86"/>
        <v>42130.491620370376</v>
      </c>
      <c r="U1381" s="20">
        <f t="shared" si="87"/>
        <v>42160.491620370376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s">
        <v>8219</v>
      </c>
      <c r="N1382" t="b">
        <v>1</v>
      </c>
      <c r="O1382" t="s">
        <v>8276</v>
      </c>
      <c r="P1382" s="6">
        <f t="shared" si="84"/>
        <v>424</v>
      </c>
      <c r="Q1382" s="8">
        <f t="shared" si="85"/>
        <v>21.2</v>
      </c>
      <c r="R1382" s="11" t="s">
        <v>8325</v>
      </c>
      <c r="S1382" s="12" t="s">
        <v>8326</v>
      </c>
      <c r="T1382" s="20">
        <f t="shared" si="86"/>
        <v>42141.762800925921</v>
      </c>
      <c r="U1382" s="20">
        <f t="shared" si="87"/>
        <v>42164.083333333328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s">
        <v>8219</v>
      </c>
      <c r="N1383" t="b">
        <v>1</v>
      </c>
      <c r="O1383" t="s">
        <v>8276</v>
      </c>
      <c r="P1383" s="6">
        <f t="shared" si="84"/>
        <v>107.1</v>
      </c>
      <c r="Q1383" s="8">
        <f t="shared" si="85"/>
        <v>73.356164383561648</v>
      </c>
      <c r="R1383" s="11" t="s">
        <v>8325</v>
      </c>
      <c r="S1383" s="12" t="s">
        <v>8326</v>
      </c>
      <c r="T1383" s="20">
        <f t="shared" si="86"/>
        <v>42703.214409722219</v>
      </c>
      <c r="U1383" s="20">
        <f t="shared" si="87"/>
        <v>42733.214409722219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s">
        <v>8219</v>
      </c>
      <c r="N1384" t="b">
        <v>1</v>
      </c>
      <c r="O1384" t="s">
        <v>8276</v>
      </c>
      <c r="P1384" s="6">
        <f t="shared" si="84"/>
        <v>104.3625</v>
      </c>
      <c r="Q1384" s="8">
        <f t="shared" si="85"/>
        <v>56.412162162162161</v>
      </c>
      <c r="R1384" s="11" t="s">
        <v>8325</v>
      </c>
      <c r="S1384" s="12" t="s">
        <v>8326</v>
      </c>
      <c r="T1384" s="20">
        <f t="shared" si="86"/>
        <v>41370.800185185188</v>
      </c>
      <c r="U1384" s="20">
        <f t="shared" si="87"/>
        <v>41400.800185185188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s">
        <v>8219</v>
      </c>
      <c r="N1385" t="b">
        <v>1</v>
      </c>
      <c r="O1385" t="s">
        <v>8276</v>
      </c>
      <c r="P1385" s="6">
        <f t="shared" si="84"/>
        <v>212.40909090909091</v>
      </c>
      <c r="Q1385" s="8">
        <f t="shared" si="85"/>
        <v>50.247311827956992</v>
      </c>
      <c r="R1385" s="11" t="s">
        <v>8325</v>
      </c>
      <c r="S1385" s="12" t="s">
        <v>8326</v>
      </c>
      <c r="T1385" s="20">
        <f t="shared" si="86"/>
        <v>42707.074976851851</v>
      </c>
      <c r="U1385" s="20">
        <f t="shared" si="87"/>
        <v>42727.074976851851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s">
        <v>8219</v>
      </c>
      <c r="N1386" t="b">
        <v>1</v>
      </c>
      <c r="O1386" t="s">
        <v>8276</v>
      </c>
      <c r="P1386" s="6">
        <f t="shared" si="84"/>
        <v>124.08571428571429</v>
      </c>
      <c r="Q1386" s="8">
        <f t="shared" si="85"/>
        <v>68.936507936507937</v>
      </c>
      <c r="R1386" s="11" t="s">
        <v>8325</v>
      </c>
      <c r="S1386" s="12" t="s">
        <v>8326</v>
      </c>
      <c r="T1386" s="20">
        <f t="shared" si="86"/>
        <v>42160.735208333332</v>
      </c>
      <c r="U1386" s="20">
        <f t="shared" si="87"/>
        <v>42190.735208333332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s">
        <v>8219</v>
      </c>
      <c r="N1387" t="b">
        <v>1</v>
      </c>
      <c r="O1387" t="s">
        <v>8276</v>
      </c>
      <c r="P1387" s="6">
        <f t="shared" si="84"/>
        <v>110.406125</v>
      </c>
      <c r="Q1387" s="8">
        <f t="shared" si="85"/>
        <v>65.914104477611943</v>
      </c>
      <c r="R1387" s="11" t="s">
        <v>8325</v>
      </c>
      <c r="S1387" s="12" t="s">
        <v>8326</v>
      </c>
      <c r="T1387" s="20">
        <f t="shared" si="86"/>
        <v>42433.688900462963</v>
      </c>
      <c r="U1387" s="20">
        <f t="shared" si="87"/>
        <v>42489.507638888885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s">
        <v>8219</v>
      </c>
      <c r="N1388" t="b">
        <v>1</v>
      </c>
      <c r="O1388" t="s">
        <v>8276</v>
      </c>
      <c r="P1388" s="6">
        <f t="shared" si="84"/>
        <v>218.75</v>
      </c>
      <c r="Q1388" s="8">
        <f t="shared" si="85"/>
        <v>62.5</v>
      </c>
      <c r="R1388" s="11" t="s">
        <v>8325</v>
      </c>
      <c r="S1388" s="12" t="s">
        <v>8326</v>
      </c>
      <c r="T1388" s="20">
        <f t="shared" si="86"/>
        <v>42184.646863425922</v>
      </c>
      <c r="U1388" s="20">
        <f t="shared" si="87"/>
        <v>42214.646863425922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s">
        <v>8219</v>
      </c>
      <c r="N1389" t="b">
        <v>1</v>
      </c>
      <c r="O1389" t="s">
        <v>8276</v>
      </c>
      <c r="P1389" s="6">
        <f t="shared" si="84"/>
        <v>136.625</v>
      </c>
      <c r="Q1389" s="8">
        <f t="shared" si="85"/>
        <v>70.064102564102569</v>
      </c>
      <c r="R1389" s="11" t="s">
        <v>8325</v>
      </c>
      <c r="S1389" s="12" t="s">
        <v>8326</v>
      </c>
      <c r="T1389" s="20">
        <f t="shared" si="86"/>
        <v>42126.92123842593</v>
      </c>
      <c r="U1389" s="20">
        <f t="shared" si="87"/>
        <v>42158.1875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s">
        <v>8219</v>
      </c>
      <c r="N1390" t="b">
        <v>1</v>
      </c>
      <c r="O1390" t="s">
        <v>8276</v>
      </c>
      <c r="P1390" s="6">
        <f t="shared" si="84"/>
        <v>134.8074</v>
      </c>
      <c r="Q1390" s="8">
        <f t="shared" si="85"/>
        <v>60.181874999999998</v>
      </c>
      <c r="R1390" s="11" t="s">
        <v>8325</v>
      </c>
      <c r="S1390" s="12" t="s">
        <v>8326</v>
      </c>
      <c r="T1390" s="20">
        <f t="shared" si="86"/>
        <v>42634.614780092597</v>
      </c>
      <c r="U1390" s="20">
        <f t="shared" si="87"/>
        <v>42660.676388888889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s">
        <v>8219</v>
      </c>
      <c r="N1391" t="b">
        <v>1</v>
      </c>
      <c r="O1391" t="s">
        <v>8276</v>
      </c>
      <c r="P1391" s="6">
        <f t="shared" si="84"/>
        <v>145.4</v>
      </c>
      <c r="Q1391" s="8">
        <f t="shared" si="85"/>
        <v>21.382352941176471</v>
      </c>
      <c r="R1391" s="11" t="s">
        <v>8325</v>
      </c>
      <c r="S1391" s="12" t="s">
        <v>8326</v>
      </c>
      <c r="T1391" s="20">
        <f t="shared" si="86"/>
        <v>42565.480983796297</v>
      </c>
      <c r="U1391" s="20">
        <f t="shared" si="87"/>
        <v>42595.480983796297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s">
        <v>8219</v>
      </c>
      <c r="N1392" t="b">
        <v>1</v>
      </c>
      <c r="O1392" t="s">
        <v>8276</v>
      </c>
      <c r="P1392" s="6">
        <f t="shared" si="84"/>
        <v>109.10714285714285</v>
      </c>
      <c r="Q1392" s="8">
        <f t="shared" si="85"/>
        <v>160.78947368421052</v>
      </c>
      <c r="R1392" s="11" t="s">
        <v>8325</v>
      </c>
      <c r="S1392" s="12" t="s">
        <v>8326</v>
      </c>
      <c r="T1392" s="20">
        <f t="shared" si="86"/>
        <v>42087.803310185183</v>
      </c>
      <c r="U1392" s="20">
        <f t="shared" si="87"/>
        <v>42121.716666666667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s">
        <v>8219</v>
      </c>
      <c r="N1393" t="b">
        <v>1</v>
      </c>
      <c r="O1393" t="s">
        <v>8276</v>
      </c>
      <c r="P1393" s="6">
        <f t="shared" si="84"/>
        <v>110.2</v>
      </c>
      <c r="Q1393" s="8">
        <f t="shared" si="85"/>
        <v>42.384615384615387</v>
      </c>
      <c r="R1393" s="11" t="s">
        <v>8325</v>
      </c>
      <c r="S1393" s="12" t="s">
        <v>8326</v>
      </c>
      <c r="T1393" s="20">
        <f t="shared" si="86"/>
        <v>42193.650671296295</v>
      </c>
      <c r="U1393" s="20">
        <f t="shared" si="87"/>
        <v>42238.207638888889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s">
        <v>8219</v>
      </c>
      <c r="N1394" t="b">
        <v>1</v>
      </c>
      <c r="O1394" t="s">
        <v>8276</v>
      </c>
      <c r="P1394" s="6">
        <f t="shared" si="84"/>
        <v>113.64000000000001</v>
      </c>
      <c r="Q1394" s="8">
        <f t="shared" si="85"/>
        <v>27.317307692307693</v>
      </c>
      <c r="R1394" s="11" t="s">
        <v>8325</v>
      </c>
      <c r="S1394" s="12" t="s">
        <v>8326</v>
      </c>
      <c r="T1394" s="20">
        <f t="shared" si="86"/>
        <v>42401.154930555553</v>
      </c>
      <c r="U1394" s="20">
        <f t="shared" si="87"/>
        <v>42432.154930555553</v>
      </c>
    </row>
    <row r="1395" spans="1:2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s">
        <v>8219</v>
      </c>
      <c r="N1395" t="b">
        <v>1</v>
      </c>
      <c r="O1395" t="s">
        <v>8276</v>
      </c>
      <c r="P1395" s="6">
        <f t="shared" si="84"/>
        <v>102.35000000000001</v>
      </c>
      <c r="Q1395" s="8">
        <f t="shared" si="85"/>
        <v>196.82692307692307</v>
      </c>
      <c r="R1395" s="11" t="s">
        <v>8325</v>
      </c>
      <c r="S1395" s="12" t="s">
        <v>8326</v>
      </c>
      <c r="T1395" s="20">
        <f t="shared" si="86"/>
        <v>42553.681979166664</v>
      </c>
      <c r="U1395" s="20">
        <f t="shared" si="87"/>
        <v>42583.681979166664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s">
        <v>8219</v>
      </c>
      <c r="N1396" t="b">
        <v>1</v>
      </c>
      <c r="O1396" t="s">
        <v>8276</v>
      </c>
      <c r="P1396" s="6">
        <f t="shared" si="84"/>
        <v>122.13333333333334</v>
      </c>
      <c r="Q1396" s="8">
        <f t="shared" si="85"/>
        <v>53.882352941176471</v>
      </c>
      <c r="R1396" s="11" t="s">
        <v>8325</v>
      </c>
      <c r="S1396" s="12" t="s">
        <v>8326</v>
      </c>
      <c r="T1396" s="20">
        <f t="shared" si="86"/>
        <v>42752.144976851851</v>
      </c>
      <c r="U1396" s="20">
        <f t="shared" si="87"/>
        <v>42795.125</v>
      </c>
    </row>
    <row r="1397" spans="1:2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s">
        <v>8219</v>
      </c>
      <c r="N1397" t="b">
        <v>1</v>
      </c>
      <c r="O1397" t="s">
        <v>8276</v>
      </c>
      <c r="P1397" s="6">
        <f t="shared" si="84"/>
        <v>111.88571428571427</v>
      </c>
      <c r="Q1397" s="8">
        <f t="shared" si="85"/>
        <v>47.756097560975611</v>
      </c>
      <c r="R1397" s="11" t="s">
        <v>8325</v>
      </c>
      <c r="S1397" s="12" t="s">
        <v>8326</v>
      </c>
      <c r="T1397" s="20">
        <f t="shared" si="86"/>
        <v>42719.90834490741</v>
      </c>
      <c r="U1397" s="20">
        <f t="shared" si="87"/>
        <v>42749.90834490741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s">
        <v>8219</v>
      </c>
      <c r="N1398" t="b">
        <v>1</v>
      </c>
      <c r="O1398" t="s">
        <v>8276</v>
      </c>
      <c r="P1398" s="6">
        <f t="shared" si="84"/>
        <v>107.3</v>
      </c>
      <c r="Q1398" s="8">
        <f t="shared" si="85"/>
        <v>88.191780821917803</v>
      </c>
      <c r="R1398" s="11" t="s">
        <v>8325</v>
      </c>
      <c r="S1398" s="12" t="s">
        <v>8326</v>
      </c>
      <c r="T1398" s="20">
        <f t="shared" si="86"/>
        <v>42018.99863425926</v>
      </c>
      <c r="U1398" s="20">
        <f t="shared" si="87"/>
        <v>42048.99863425926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s">
        <v>8219</v>
      </c>
      <c r="N1399" t="b">
        <v>1</v>
      </c>
      <c r="O1399" t="s">
        <v>8276</v>
      </c>
      <c r="P1399" s="6">
        <f t="shared" si="84"/>
        <v>113.85000000000001</v>
      </c>
      <c r="Q1399" s="8">
        <f t="shared" si="85"/>
        <v>72.056962025316452</v>
      </c>
      <c r="R1399" s="11" t="s">
        <v>8325</v>
      </c>
      <c r="S1399" s="12" t="s">
        <v>8326</v>
      </c>
      <c r="T1399" s="20">
        <f t="shared" si="86"/>
        <v>42640.917939814812</v>
      </c>
      <c r="U1399" s="20">
        <f t="shared" si="87"/>
        <v>42670.888194444444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s">
        <v>8219</v>
      </c>
      <c r="N1400" t="b">
        <v>1</v>
      </c>
      <c r="O1400" t="s">
        <v>8276</v>
      </c>
      <c r="P1400" s="6">
        <f t="shared" si="84"/>
        <v>109.68181818181819</v>
      </c>
      <c r="Q1400" s="8">
        <f t="shared" si="85"/>
        <v>74.246153846153845</v>
      </c>
      <c r="R1400" s="11" t="s">
        <v>8325</v>
      </c>
      <c r="S1400" s="12" t="s">
        <v>8326</v>
      </c>
      <c r="T1400" s="20">
        <f t="shared" si="86"/>
        <v>42526.874236111107</v>
      </c>
      <c r="U1400" s="20">
        <f t="shared" si="87"/>
        <v>42556.874236111107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s">
        <v>8219</v>
      </c>
      <c r="N1401" t="b">
        <v>1</v>
      </c>
      <c r="O1401" t="s">
        <v>8276</v>
      </c>
      <c r="P1401" s="6">
        <f t="shared" si="84"/>
        <v>126.14444444444443</v>
      </c>
      <c r="Q1401" s="8">
        <f t="shared" si="85"/>
        <v>61.701086956521742</v>
      </c>
      <c r="R1401" s="11" t="s">
        <v>8325</v>
      </c>
      <c r="S1401" s="12" t="s">
        <v>8326</v>
      </c>
      <c r="T1401" s="20">
        <f t="shared" si="86"/>
        <v>41889.004317129627</v>
      </c>
      <c r="U1401" s="20">
        <f t="shared" si="87"/>
        <v>41919.004317129627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s">
        <v>8219</v>
      </c>
      <c r="N1402" t="b">
        <v>1</v>
      </c>
      <c r="O1402" t="s">
        <v>8276</v>
      </c>
      <c r="P1402" s="6">
        <f t="shared" si="84"/>
        <v>167.42857142857144</v>
      </c>
      <c r="Q1402" s="8">
        <f t="shared" si="85"/>
        <v>17.235294117647058</v>
      </c>
      <c r="R1402" s="11" t="s">
        <v>8325</v>
      </c>
      <c r="S1402" s="12" t="s">
        <v>8326</v>
      </c>
      <c r="T1402" s="20">
        <f t="shared" si="86"/>
        <v>42498.341122685189</v>
      </c>
      <c r="U1402" s="20">
        <f t="shared" si="87"/>
        <v>42533.229166666672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s">
        <v>8219</v>
      </c>
      <c r="N1403" t="b">
        <v>1</v>
      </c>
      <c r="O1403" t="s">
        <v>8276</v>
      </c>
      <c r="P1403" s="6">
        <f t="shared" si="84"/>
        <v>496.52000000000004</v>
      </c>
      <c r="Q1403" s="8">
        <f t="shared" si="85"/>
        <v>51.720833333333331</v>
      </c>
      <c r="R1403" s="11" t="s">
        <v>8325</v>
      </c>
      <c r="S1403" s="12" t="s">
        <v>8326</v>
      </c>
      <c r="T1403" s="20">
        <f t="shared" si="86"/>
        <v>41399.99622685185</v>
      </c>
      <c r="U1403" s="20">
        <f t="shared" si="87"/>
        <v>41420.99622685185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s">
        <v>8219</v>
      </c>
      <c r="N1404" t="b">
        <v>1</v>
      </c>
      <c r="O1404" t="s">
        <v>8276</v>
      </c>
      <c r="P1404" s="6">
        <f t="shared" si="84"/>
        <v>109.16</v>
      </c>
      <c r="Q1404" s="8">
        <f t="shared" si="85"/>
        <v>24.150442477876105</v>
      </c>
      <c r="R1404" s="11" t="s">
        <v>8325</v>
      </c>
      <c r="S1404" s="12" t="s">
        <v>8326</v>
      </c>
      <c r="T1404" s="20">
        <f t="shared" si="86"/>
        <v>42065.053368055553</v>
      </c>
      <c r="U1404" s="20">
        <f t="shared" si="87"/>
        <v>42125.011701388896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s">
        <v>8219</v>
      </c>
      <c r="N1405" t="b">
        <v>1</v>
      </c>
      <c r="O1405" t="s">
        <v>8276</v>
      </c>
      <c r="P1405" s="6">
        <f t="shared" si="84"/>
        <v>102.57499999999999</v>
      </c>
      <c r="Q1405" s="8">
        <f t="shared" si="85"/>
        <v>62.166666666666664</v>
      </c>
      <c r="R1405" s="11" t="s">
        <v>8325</v>
      </c>
      <c r="S1405" s="12" t="s">
        <v>8326</v>
      </c>
      <c r="T1405" s="20">
        <f t="shared" si="86"/>
        <v>41451.062905092593</v>
      </c>
      <c r="U1405" s="20">
        <f t="shared" si="87"/>
        <v>41481.062905092593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s">
        <v>8221</v>
      </c>
      <c r="N1406" t="b">
        <v>0</v>
      </c>
      <c r="O1406" t="s">
        <v>8287</v>
      </c>
      <c r="P1406" s="6">
        <f t="shared" si="84"/>
        <v>1.6620689655172414</v>
      </c>
      <c r="Q1406" s="8">
        <f t="shared" si="85"/>
        <v>48.2</v>
      </c>
      <c r="R1406" s="11" t="s">
        <v>8322</v>
      </c>
      <c r="S1406" s="12" t="s">
        <v>8341</v>
      </c>
      <c r="T1406" s="20">
        <f t="shared" si="86"/>
        <v>42032.510243055556</v>
      </c>
      <c r="U1406" s="20">
        <f t="shared" si="87"/>
        <v>42057.510243055556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s">
        <v>8221</v>
      </c>
      <c r="N1407" t="b">
        <v>0</v>
      </c>
      <c r="O1407" t="s">
        <v>8287</v>
      </c>
      <c r="P1407" s="6">
        <f t="shared" si="84"/>
        <v>0.42</v>
      </c>
      <c r="Q1407" s="8">
        <f t="shared" si="85"/>
        <v>6.1764705882352944</v>
      </c>
      <c r="R1407" s="11" t="s">
        <v>8322</v>
      </c>
      <c r="S1407" s="12" t="s">
        <v>8341</v>
      </c>
      <c r="T1407" s="20">
        <f t="shared" si="86"/>
        <v>41941.680567129632</v>
      </c>
      <c r="U1407" s="20">
        <f t="shared" si="87"/>
        <v>41971.722233796296</v>
      </c>
    </row>
    <row r="1408" spans="1:2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s">
        <v>8221</v>
      </c>
      <c r="N1408" t="b">
        <v>0</v>
      </c>
      <c r="O1408" t="s">
        <v>8287</v>
      </c>
      <c r="P1408" s="6">
        <f t="shared" si="84"/>
        <v>0.125</v>
      </c>
      <c r="Q1408" s="8">
        <f t="shared" si="85"/>
        <v>5</v>
      </c>
      <c r="R1408" s="11" t="s">
        <v>8322</v>
      </c>
      <c r="S1408" s="12" t="s">
        <v>8341</v>
      </c>
      <c r="T1408" s="20">
        <f t="shared" si="86"/>
        <v>42297.432951388888</v>
      </c>
      <c r="U1408" s="20">
        <f t="shared" si="87"/>
        <v>42350.416666666672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s">
        <v>8221</v>
      </c>
      <c r="N1409" t="b">
        <v>0</v>
      </c>
      <c r="O1409" t="s">
        <v>8287</v>
      </c>
      <c r="P1409" s="6">
        <f t="shared" si="84"/>
        <v>0.5</v>
      </c>
      <c r="Q1409" s="8">
        <f t="shared" si="85"/>
        <v>7.5</v>
      </c>
      <c r="R1409" s="11" t="s">
        <v>8322</v>
      </c>
      <c r="S1409" s="12" t="s">
        <v>8341</v>
      </c>
      <c r="T1409" s="20">
        <f t="shared" si="86"/>
        <v>41838.536782407406</v>
      </c>
      <c r="U1409" s="20">
        <f t="shared" si="87"/>
        <v>41863.536782407406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s">
        <v>8221</v>
      </c>
      <c r="N1410" t="b">
        <v>0</v>
      </c>
      <c r="O1410" t="s">
        <v>8287</v>
      </c>
      <c r="P1410" s="6">
        <f t="shared" si="84"/>
        <v>7.1999999999999993</v>
      </c>
      <c r="Q1410" s="8">
        <f t="shared" si="85"/>
        <v>12</v>
      </c>
      <c r="R1410" s="11" t="s">
        <v>8322</v>
      </c>
      <c r="S1410" s="12" t="s">
        <v>8341</v>
      </c>
      <c r="T1410" s="20">
        <f t="shared" si="86"/>
        <v>42291.872175925921</v>
      </c>
      <c r="U1410" s="20">
        <f t="shared" si="87"/>
        <v>42321.913842592592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s">
        <v>8221</v>
      </c>
      <c r="N1411" t="b">
        <v>0</v>
      </c>
      <c r="O1411" t="s">
        <v>8287</v>
      </c>
      <c r="P1411" s="6">
        <f t="shared" ref="P1411:P1474" si="88">E1411/D1411*100</f>
        <v>0</v>
      </c>
      <c r="Q1411" s="8">
        <f t="shared" ref="Q1411:Q1474" si="89">IFERROR(E1411/L1411,0)</f>
        <v>0</v>
      </c>
      <c r="R1411" s="11" t="s">
        <v>8322</v>
      </c>
      <c r="S1411" s="12" t="s">
        <v>8341</v>
      </c>
      <c r="T1411" s="20">
        <f t="shared" ref="T1411:T1474" si="90">(((J1411/60)/60)/24)+DATE(1970,1,1)</f>
        <v>41945.133506944447</v>
      </c>
      <c r="U1411" s="20">
        <f t="shared" ref="U1411:U1474" si="91">(((I1411/60)/60)/24)+DATE(1970,1,1)</f>
        <v>42005.175173611111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s">
        <v>8221</v>
      </c>
      <c r="N1412" t="b">
        <v>0</v>
      </c>
      <c r="O1412" t="s">
        <v>8287</v>
      </c>
      <c r="P1412" s="6">
        <f t="shared" si="88"/>
        <v>1.6666666666666666E-2</v>
      </c>
      <c r="Q1412" s="8">
        <f t="shared" si="89"/>
        <v>1</v>
      </c>
      <c r="R1412" s="11" t="s">
        <v>8322</v>
      </c>
      <c r="S1412" s="12" t="s">
        <v>8341</v>
      </c>
      <c r="T1412" s="20">
        <f t="shared" si="90"/>
        <v>42479.318518518514</v>
      </c>
      <c r="U1412" s="20">
        <f t="shared" si="91"/>
        <v>42524.318518518514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s">
        <v>8221</v>
      </c>
      <c r="N1413" t="b">
        <v>0</v>
      </c>
      <c r="O1413" t="s">
        <v>8287</v>
      </c>
      <c r="P1413" s="6">
        <f t="shared" si="88"/>
        <v>0.23333333333333336</v>
      </c>
      <c r="Q1413" s="8">
        <f t="shared" si="89"/>
        <v>2.3333333333333335</v>
      </c>
      <c r="R1413" s="11" t="s">
        <v>8322</v>
      </c>
      <c r="S1413" s="12" t="s">
        <v>8341</v>
      </c>
      <c r="T1413" s="20">
        <f t="shared" si="90"/>
        <v>42013.059027777781</v>
      </c>
      <c r="U1413" s="20">
        <f t="shared" si="91"/>
        <v>42041.059027777781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s">
        <v>8221</v>
      </c>
      <c r="N1414" t="b">
        <v>0</v>
      </c>
      <c r="O1414" t="s">
        <v>8287</v>
      </c>
      <c r="P1414" s="6">
        <f t="shared" si="88"/>
        <v>4.5714285714285712</v>
      </c>
      <c r="Q1414" s="8">
        <f t="shared" si="89"/>
        <v>24.615384615384617</v>
      </c>
      <c r="R1414" s="11" t="s">
        <v>8322</v>
      </c>
      <c r="S1414" s="12" t="s">
        <v>8341</v>
      </c>
      <c r="T1414" s="20">
        <f t="shared" si="90"/>
        <v>41947.063645833332</v>
      </c>
      <c r="U1414" s="20">
        <f t="shared" si="91"/>
        <v>41977.063645833332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s">
        <v>8221</v>
      </c>
      <c r="N1415" t="b">
        <v>0</v>
      </c>
      <c r="O1415" t="s">
        <v>8287</v>
      </c>
      <c r="P1415" s="6">
        <f t="shared" si="88"/>
        <v>5</v>
      </c>
      <c r="Q1415" s="8">
        <f t="shared" si="89"/>
        <v>100</v>
      </c>
      <c r="R1415" s="11" t="s">
        <v>8322</v>
      </c>
      <c r="S1415" s="12" t="s">
        <v>8341</v>
      </c>
      <c r="T1415" s="20">
        <f t="shared" si="90"/>
        <v>42360.437152777777</v>
      </c>
      <c r="U1415" s="20">
        <f t="shared" si="91"/>
        <v>42420.437152777777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s">
        <v>8221</v>
      </c>
      <c r="N1416" t="b">
        <v>0</v>
      </c>
      <c r="O1416" t="s">
        <v>8287</v>
      </c>
      <c r="P1416" s="6">
        <f t="shared" si="88"/>
        <v>0.2</v>
      </c>
      <c r="Q1416" s="8">
        <f t="shared" si="89"/>
        <v>1</v>
      </c>
      <c r="R1416" s="11" t="s">
        <v>8322</v>
      </c>
      <c r="S1416" s="12" t="s">
        <v>8341</v>
      </c>
      <c r="T1416" s="20">
        <f t="shared" si="90"/>
        <v>42708.25309027778</v>
      </c>
      <c r="U1416" s="20">
        <f t="shared" si="91"/>
        <v>42738.25309027778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s">
        <v>8221</v>
      </c>
      <c r="N1417" t="b">
        <v>0</v>
      </c>
      <c r="O1417" t="s">
        <v>8287</v>
      </c>
      <c r="P1417" s="6">
        <f t="shared" si="88"/>
        <v>18.181818181818183</v>
      </c>
      <c r="Q1417" s="8">
        <f t="shared" si="89"/>
        <v>88.888888888888886</v>
      </c>
      <c r="R1417" s="11" t="s">
        <v>8322</v>
      </c>
      <c r="S1417" s="12" t="s">
        <v>8341</v>
      </c>
      <c r="T1417" s="20">
        <f t="shared" si="90"/>
        <v>42192.675821759258</v>
      </c>
      <c r="U1417" s="20">
        <f t="shared" si="91"/>
        <v>42232.675821759258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s">
        <v>8221</v>
      </c>
      <c r="N1418" t="b">
        <v>0</v>
      </c>
      <c r="O1418" t="s">
        <v>8287</v>
      </c>
      <c r="P1418" s="6">
        <f t="shared" si="88"/>
        <v>0</v>
      </c>
      <c r="Q1418" s="8">
        <f t="shared" si="89"/>
        <v>0</v>
      </c>
      <c r="R1418" s="11" t="s">
        <v>8322</v>
      </c>
      <c r="S1418" s="12" t="s">
        <v>8341</v>
      </c>
      <c r="T1418" s="20">
        <f t="shared" si="90"/>
        <v>42299.926145833335</v>
      </c>
      <c r="U1418" s="20">
        <f t="shared" si="91"/>
        <v>42329.967812499999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s">
        <v>8221</v>
      </c>
      <c r="N1419" t="b">
        <v>0</v>
      </c>
      <c r="O1419" t="s">
        <v>8287</v>
      </c>
      <c r="P1419" s="6">
        <f t="shared" si="88"/>
        <v>1.2222222222222223</v>
      </c>
      <c r="Q1419" s="8">
        <f t="shared" si="89"/>
        <v>27.5</v>
      </c>
      <c r="R1419" s="11" t="s">
        <v>8322</v>
      </c>
      <c r="S1419" s="12" t="s">
        <v>8341</v>
      </c>
      <c r="T1419" s="20">
        <f t="shared" si="90"/>
        <v>42232.15016203704</v>
      </c>
      <c r="U1419" s="20">
        <f t="shared" si="91"/>
        <v>42262.465972222228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s">
        <v>8221</v>
      </c>
      <c r="N1420" t="b">
        <v>0</v>
      </c>
      <c r="O1420" t="s">
        <v>8287</v>
      </c>
      <c r="P1420" s="6">
        <f t="shared" si="88"/>
        <v>0.2</v>
      </c>
      <c r="Q1420" s="8">
        <f t="shared" si="89"/>
        <v>6</v>
      </c>
      <c r="R1420" s="11" t="s">
        <v>8322</v>
      </c>
      <c r="S1420" s="12" t="s">
        <v>8341</v>
      </c>
      <c r="T1420" s="20">
        <f t="shared" si="90"/>
        <v>42395.456412037034</v>
      </c>
      <c r="U1420" s="20">
        <f t="shared" si="91"/>
        <v>42425.456412037034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s">
        <v>8221</v>
      </c>
      <c r="N1421" t="b">
        <v>0</v>
      </c>
      <c r="O1421" t="s">
        <v>8287</v>
      </c>
      <c r="P1421" s="6">
        <f t="shared" si="88"/>
        <v>7.0634920634920633</v>
      </c>
      <c r="Q1421" s="8">
        <f t="shared" si="89"/>
        <v>44.5</v>
      </c>
      <c r="R1421" s="11" t="s">
        <v>8322</v>
      </c>
      <c r="S1421" s="12" t="s">
        <v>8341</v>
      </c>
      <c r="T1421" s="20">
        <f t="shared" si="90"/>
        <v>42622.456238425926</v>
      </c>
      <c r="U1421" s="20">
        <f t="shared" si="91"/>
        <v>42652.456238425926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s">
        <v>8221</v>
      </c>
      <c r="N1422" t="b">
        <v>0</v>
      </c>
      <c r="O1422" t="s">
        <v>8287</v>
      </c>
      <c r="P1422" s="6">
        <f t="shared" si="88"/>
        <v>2.7272727272727271</v>
      </c>
      <c r="Q1422" s="8">
        <f t="shared" si="89"/>
        <v>1</v>
      </c>
      <c r="R1422" s="11" t="s">
        <v>8322</v>
      </c>
      <c r="S1422" s="12" t="s">
        <v>8341</v>
      </c>
      <c r="T1422" s="20">
        <f t="shared" si="90"/>
        <v>42524.667662037042</v>
      </c>
      <c r="U1422" s="20">
        <f t="shared" si="91"/>
        <v>42549.667662037042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s">
        <v>8221</v>
      </c>
      <c r="N1423" t="b">
        <v>0</v>
      </c>
      <c r="O1423" t="s">
        <v>8287</v>
      </c>
      <c r="P1423" s="6">
        <f t="shared" si="88"/>
        <v>0.1</v>
      </c>
      <c r="Q1423" s="8">
        <f t="shared" si="89"/>
        <v>100</v>
      </c>
      <c r="R1423" s="11" t="s">
        <v>8322</v>
      </c>
      <c r="S1423" s="12" t="s">
        <v>8341</v>
      </c>
      <c r="T1423" s="20">
        <f t="shared" si="90"/>
        <v>42013.915613425925</v>
      </c>
      <c r="U1423" s="20">
        <f t="shared" si="91"/>
        <v>42043.915613425925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s">
        <v>8221</v>
      </c>
      <c r="N1424" t="b">
        <v>0</v>
      </c>
      <c r="O1424" t="s">
        <v>8287</v>
      </c>
      <c r="P1424" s="6">
        <f t="shared" si="88"/>
        <v>0.104</v>
      </c>
      <c r="Q1424" s="8">
        <f t="shared" si="89"/>
        <v>13</v>
      </c>
      <c r="R1424" s="11" t="s">
        <v>8322</v>
      </c>
      <c r="S1424" s="12" t="s">
        <v>8341</v>
      </c>
      <c r="T1424" s="20">
        <f t="shared" si="90"/>
        <v>42604.239629629628</v>
      </c>
      <c r="U1424" s="20">
        <f t="shared" si="91"/>
        <v>42634.239629629628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s">
        <v>8221</v>
      </c>
      <c r="N1425" t="b">
        <v>0</v>
      </c>
      <c r="O1425" t="s">
        <v>8287</v>
      </c>
      <c r="P1425" s="6">
        <f t="shared" si="88"/>
        <v>0.33333333333333337</v>
      </c>
      <c r="Q1425" s="8">
        <f t="shared" si="89"/>
        <v>100</v>
      </c>
      <c r="R1425" s="11" t="s">
        <v>8322</v>
      </c>
      <c r="S1425" s="12" t="s">
        <v>8341</v>
      </c>
      <c r="T1425" s="20">
        <f t="shared" si="90"/>
        <v>42340.360312500001</v>
      </c>
      <c r="U1425" s="20">
        <f t="shared" si="91"/>
        <v>42370.360312500001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s">
        <v>8221</v>
      </c>
      <c r="N1426" t="b">
        <v>0</v>
      </c>
      <c r="O1426" t="s">
        <v>8287</v>
      </c>
      <c r="P1426" s="6">
        <f t="shared" si="88"/>
        <v>20.36</v>
      </c>
      <c r="Q1426" s="8">
        <f t="shared" si="89"/>
        <v>109.07142857142857</v>
      </c>
      <c r="R1426" s="11" t="s">
        <v>8322</v>
      </c>
      <c r="S1426" s="12" t="s">
        <v>8341</v>
      </c>
      <c r="T1426" s="20">
        <f t="shared" si="90"/>
        <v>42676.717615740738</v>
      </c>
      <c r="U1426" s="20">
        <f t="shared" si="91"/>
        <v>42689.759282407409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s">
        <v>8221</v>
      </c>
      <c r="N1427" t="b">
        <v>0</v>
      </c>
      <c r="O1427" t="s">
        <v>8287</v>
      </c>
      <c r="P1427" s="6">
        <f t="shared" si="88"/>
        <v>0</v>
      </c>
      <c r="Q1427" s="8">
        <f t="shared" si="89"/>
        <v>0</v>
      </c>
      <c r="R1427" s="11" t="s">
        <v>8322</v>
      </c>
      <c r="S1427" s="12" t="s">
        <v>8341</v>
      </c>
      <c r="T1427" s="20">
        <f t="shared" si="90"/>
        <v>42093.131469907406</v>
      </c>
      <c r="U1427" s="20">
        <f t="shared" si="91"/>
        <v>42123.131469907406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s">
        <v>8221</v>
      </c>
      <c r="N1428" t="b">
        <v>0</v>
      </c>
      <c r="O1428" t="s">
        <v>8287</v>
      </c>
      <c r="P1428" s="6">
        <f t="shared" si="88"/>
        <v>0</v>
      </c>
      <c r="Q1428" s="8">
        <f t="shared" si="89"/>
        <v>0</v>
      </c>
      <c r="R1428" s="11" t="s">
        <v>8322</v>
      </c>
      <c r="S1428" s="12" t="s">
        <v>8341</v>
      </c>
      <c r="T1428" s="20">
        <f t="shared" si="90"/>
        <v>42180.390277777777</v>
      </c>
      <c r="U1428" s="20">
        <f t="shared" si="91"/>
        <v>42240.390277777777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s">
        <v>8221</v>
      </c>
      <c r="N1429" t="b">
        <v>0</v>
      </c>
      <c r="O1429" t="s">
        <v>8287</v>
      </c>
      <c r="P1429" s="6">
        <f t="shared" si="88"/>
        <v>8.3800000000000008</v>
      </c>
      <c r="Q1429" s="8">
        <f t="shared" si="89"/>
        <v>104.75</v>
      </c>
      <c r="R1429" s="11" t="s">
        <v>8322</v>
      </c>
      <c r="S1429" s="12" t="s">
        <v>8341</v>
      </c>
      <c r="T1429" s="20">
        <f t="shared" si="90"/>
        <v>42601.851678240739</v>
      </c>
      <c r="U1429" s="20">
        <f t="shared" si="91"/>
        <v>42631.851678240739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s">
        <v>8221</v>
      </c>
      <c r="N1430" t="b">
        <v>0</v>
      </c>
      <c r="O1430" t="s">
        <v>8287</v>
      </c>
      <c r="P1430" s="6">
        <f t="shared" si="88"/>
        <v>4.5</v>
      </c>
      <c r="Q1430" s="8">
        <f t="shared" si="89"/>
        <v>15</v>
      </c>
      <c r="R1430" s="11" t="s">
        <v>8322</v>
      </c>
      <c r="S1430" s="12" t="s">
        <v>8341</v>
      </c>
      <c r="T1430" s="20">
        <f t="shared" si="90"/>
        <v>42432.379826388889</v>
      </c>
      <c r="U1430" s="20">
        <f t="shared" si="91"/>
        <v>42462.338159722218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s">
        <v>8221</v>
      </c>
      <c r="N1431" t="b">
        <v>0</v>
      </c>
      <c r="O1431" t="s">
        <v>8287</v>
      </c>
      <c r="P1431" s="6">
        <f t="shared" si="88"/>
        <v>0</v>
      </c>
      <c r="Q1431" s="8">
        <f t="shared" si="89"/>
        <v>0</v>
      </c>
      <c r="R1431" s="11" t="s">
        <v>8322</v>
      </c>
      <c r="S1431" s="12" t="s">
        <v>8341</v>
      </c>
      <c r="T1431" s="20">
        <f t="shared" si="90"/>
        <v>42074.060671296291</v>
      </c>
      <c r="U1431" s="20">
        <f t="shared" si="91"/>
        <v>42104.060671296291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s">
        <v>8221</v>
      </c>
      <c r="N1432" t="b">
        <v>0</v>
      </c>
      <c r="O1432" t="s">
        <v>8287</v>
      </c>
      <c r="P1432" s="6">
        <f t="shared" si="88"/>
        <v>8.06</v>
      </c>
      <c r="Q1432" s="8">
        <f t="shared" si="89"/>
        <v>80.599999999999994</v>
      </c>
      <c r="R1432" s="11" t="s">
        <v>8322</v>
      </c>
      <c r="S1432" s="12" t="s">
        <v>8341</v>
      </c>
      <c r="T1432" s="20">
        <f t="shared" si="90"/>
        <v>41961.813518518517</v>
      </c>
      <c r="U1432" s="20">
        <f t="shared" si="91"/>
        <v>41992.813518518517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s">
        <v>8221</v>
      </c>
      <c r="N1433" t="b">
        <v>0</v>
      </c>
      <c r="O1433" t="s">
        <v>8287</v>
      </c>
      <c r="P1433" s="6">
        <f t="shared" si="88"/>
        <v>31.94705882352941</v>
      </c>
      <c r="Q1433" s="8">
        <f t="shared" si="89"/>
        <v>115.55319148936171</v>
      </c>
      <c r="R1433" s="11" t="s">
        <v>8322</v>
      </c>
      <c r="S1433" s="12" t="s">
        <v>8341</v>
      </c>
      <c r="T1433" s="20">
        <f t="shared" si="90"/>
        <v>42304.210833333331</v>
      </c>
      <c r="U1433" s="20">
        <f t="shared" si="91"/>
        <v>42334.252500000002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s">
        <v>8221</v>
      </c>
      <c r="N1434" t="b">
        <v>0</v>
      </c>
      <c r="O1434" t="s">
        <v>8287</v>
      </c>
      <c r="P1434" s="6">
        <f t="shared" si="88"/>
        <v>0</v>
      </c>
      <c r="Q1434" s="8">
        <f t="shared" si="89"/>
        <v>0</v>
      </c>
      <c r="R1434" s="11" t="s">
        <v>8322</v>
      </c>
      <c r="S1434" s="12" t="s">
        <v>8341</v>
      </c>
      <c r="T1434" s="20">
        <f t="shared" si="90"/>
        <v>42175.780416666668</v>
      </c>
      <c r="U1434" s="20">
        <f t="shared" si="91"/>
        <v>42205.780416666668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s">
        <v>8221</v>
      </c>
      <c r="N1435" t="b">
        <v>0</v>
      </c>
      <c r="O1435" t="s">
        <v>8287</v>
      </c>
      <c r="P1435" s="6">
        <f t="shared" si="88"/>
        <v>6.708333333333333</v>
      </c>
      <c r="Q1435" s="8">
        <f t="shared" si="89"/>
        <v>80.5</v>
      </c>
      <c r="R1435" s="11" t="s">
        <v>8322</v>
      </c>
      <c r="S1435" s="12" t="s">
        <v>8341</v>
      </c>
      <c r="T1435" s="20">
        <f t="shared" si="90"/>
        <v>42673.625868055555</v>
      </c>
      <c r="U1435" s="20">
        <f t="shared" si="91"/>
        <v>42714.458333333328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s">
        <v>8221</v>
      </c>
      <c r="N1436" t="b">
        <v>0</v>
      </c>
      <c r="O1436" t="s">
        <v>8287</v>
      </c>
      <c r="P1436" s="6">
        <f t="shared" si="88"/>
        <v>9.9878048780487809</v>
      </c>
      <c r="Q1436" s="8">
        <f t="shared" si="89"/>
        <v>744.5454545454545</v>
      </c>
      <c r="R1436" s="11" t="s">
        <v>8322</v>
      </c>
      <c r="S1436" s="12" t="s">
        <v>8341</v>
      </c>
      <c r="T1436" s="20">
        <f t="shared" si="90"/>
        <v>42142.767106481479</v>
      </c>
      <c r="U1436" s="20">
        <f t="shared" si="91"/>
        <v>42163.625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s">
        <v>8221</v>
      </c>
      <c r="N1437" t="b">
        <v>0</v>
      </c>
      <c r="O1437" t="s">
        <v>8287</v>
      </c>
      <c r="P1437" s="6">
        <f t="shared" si="88"/>
        <v>0.1</v>
      </c>
      <c r="Q1437" s="8">
        <f t="shared" si="89"/>
        <v>7.5</v>
      </c>
      <c r="R1437" s="11" t="s">
        <v>8322</v>
      </c>
      <c r="S1437" s="12" t="s">
        <v>8341</v>
      </c>
      <c r="T1437" s="20">
        <f t="shared" si="90"/>
        <v>42258.780324074076</v>
      </c>
      <c r="U1437" s="20">
        <f t="shared" si="91"/>
        <v>42288.780324074076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s">
        <v>8221</v>
      </c>
      <c r="N1438" t="b">
        <v>0</v>
      </c>
      <c r="O1438" t="s">
        <v>8287</v>
      </c>
      <c r="P1438" s="6">
        <f t="shared" si="88"/>
        <v>0.77</v>
      </c>
      <c r="Q1438" s="8">
        <f t="shared" si="89"/>
        <v>38.5</v>
      </c>
      <c r="R1438" s="11" t="s">
        <v>8322</v>
      </c>
      <c r="S1438" s="12" t="s">
        <v>8341</v>
      </c>
      <c r="T1438" s="20">
        <f t="shared" si="90"/>
        <v>42391.35019675926</v>
      </c>
      <c r="U1438" s="20">
        <f t="shared" si="91"/>
        <v>42421.35019675926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s">
        <v>8221</v>
      </c>
      <c r="N1439" t="b">
        <v>0</v>
      </c>
      <c r="O1439" t="s">
        <v>8287</v>
      </c>
      <c r="P1439" s="6">
        <f t="shared" si="88"/>
        <v>26.900000000000002</v>
      </c>
      <c r="Q1439" s="8">
        <f t="shared" si="89"/>
        <v>36.68181818181818</v>
      </c>
      <c r="R1439" s="11" t="s">
        <v>8322</v>
      </c>
      <c r="S1439" s="12" t="s">
        <v>8341</v>
      </c>
      <c r="T1439" s="20">
        <f t="shared" si="90"/>
        <v>41796.531701388885</v>
      </c>
      <c r="U1439" s="20">
        <f t="shared" si="91"/>
        <v>41833.207638888889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s">
        <v>8221</v>
      </c>
      <c r="N1440" t="b">
        <v>0</v>
      </c>
      <c r="O1440" t="s">
        <v>8287</v>
      </c>
      <c r="P1440" s="6">
        <f t="shared" si="88"/>
        <v>3</v>
      </c>
      <c r="Q1440" s="8">
        <f t="shared" si="89"/>
        <v>75</v>
      </c>
      <c r="R1440" s="11" t="s">
        <v>8322</v>
      </c>
      <c r="S1440" s="12" t="s">
        <v>8341</v>
      </c>
      <c r="T1440" s="20">
        <f t="shared" si="90"/>
        <v>42457.871516203704</v>
      </c>
      <c r="U1440" s="20">
        <f t="shared" si="91"/>
        <v>42487.579861111109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s">
        <v>8221</v>
      </c>
      <c r="N1441" t="b">
        <v>0</v>
      </c>
      <c r="O1441" t="s">
        <v>8287</v>
      </c>
      <c r="P1441" s="6">
        <f t="shared" si="88"/>
        <v>6.6055045871559637</v>
      </c>
      <c r="Q1441" s="8">
        <f t="shared" si="89"/>
        <v>30</v>
      </c>
      <c r="R1441" s="11" t="s">
        <v>8322</v>
      </c>
      <c r="S1441" s="12" t="s">
        <v>8341</v>
      </c>
      <c r="T1441" s="20">
        <f t="shared" si="90"/>
        <v>42040.829872685179</v>
      </c>
      <c r="U1441" s="20">
        <f t="shared" si="91"/>
        <v>42070.829872685179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s">
        <v>8221</v>
      </c>
      <c r="N1442" t="b">
        <v>0</v>
      </c>
      <c r="O1442" t="s">
        <v>8287</v>
      </c>
      <c r="P1442" s="6">
        <f t="shared" si="88"/>
        <v>7.6923076923076927E-3</v>
      </c>
      <c r="Q1442" s="8">
        <f t="shared" si="89"/>
        <v>1</v>
      </c>
      <c r="R1442" s="11" t="s">
        <v>8322</v>
      </c>
      <c r="S1442" s="12" t="s">
        <v>8341</v>
      </c>
      <c r="T1442" s="20">
        <f t="shared" si="90"/>
        <v>42486.748414351852</v>
      </c>
      <c r="U1442" s="20">
        <f t="shared" si="91"/>
        <v>42516.748414351852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s">
        <v>8221</v>
      </c>
      <c r="N1443" t="b">
        <v>0</v>
      </c>
      <c r="O1443" t="s">
        <v>8287</v>
      </c>
      <c r="P1443" s="6">
        <f t="shared" si="88"/>
        <v>1.1222222222222222</v>
      </c>
      <c r="Q1443" s="8">
        <f t="shared" si="89"/>
        <v>673.33333333333337</v>
      </c>
      <c r="R1443" s="11" t="s">
        <v>8322</v>
      </c>
      <c r="S1443" s="12" t="s">
        <v>8341</v>
      </c>
      <c r="T1443" s="20">
        <f t="shared" si="90"/>
        <v>42198.765844907408</v>
      </c>
      <c r="U1443" s="20">
        <f t="shared" si="91"/>
        <v>42258.765844907408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s">
        <v>8221</v>
      </c>
      <c r="N1444" t="b">
        <v>0</v>
      </c>
      <c r="O1444" t="s">
        <v>8287</v>
      </c>
      <c r="P1444" s="6">
        <f t="shared" si="88"/>
        <v>0</v>
      </c>
      <c r="Q1444" s="8">
        <f t="shared" si="89"/>
        <v>0</v>
      </c>
      <c r="R1444" s="11" t="s">
        <v>8322</v>
      </c>
      <c r="S1444" s="12" t="s">
        <v>8341</v>
      </c>
      <c r="T1444" s="20">
        <f t="shared" si="90"/>
        <v>42485.64534722222</v>
      </c>
      <c r="U1444" s="20">
        <f t="shared" si="91"/>
        <v>42515.64534722222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s">
        <v>8221</v>
      </c>
      <c r="N1445" t="b">
        <v>0</v>
      </c>
      <c r="O1445" t="s">
        <v>8287</v>
      </c>
      <c r="P1445" s="6">
        <f t="shared" si="88"/>
        <v>0</v>
      </c>
      <c r="Q1445" s="8">
        <f t="shared" si="89"/>
        <v>0</v>
      </c>
      <c r="R1445" s="11" t="s">
        <v>8322</v>
      </c>
      <c r="S1445" s="12" t="s">
        <v>8341</v>
      </c>
      <c r="T1445" s="20">
        <f t="shared" si="90"/>
        <v>42707.926030092596</v>
      </c>
      <c r="U1445" s="20">
        <f t="shared" si="91"/>
        <v>42737.926030092596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s">
        <v>8221</v>
      </c>
      <c r="N1446" t="b">
        <v>0</v>
      </c>
      <c r="O1446" t="s">
        <v>8287</v>
      </c>
      <c r="P1446" s="6">
        <f t="shared" si="88"/>
        <v>0</v>
      </c>
      <c r="Q1446" s="8">
        <f t="shared" si="89"/>
        <v>0</v>
      </c>
      <c r="R1446" s="11" t="s">
        <v>8322</v>
      </c>
      <c r="S1446" s="12" t="s">
        <v>8341</v>
      </c>
      <c r="T1446" s="20">
        <f t="shared" si="90"/>
        <v>42199.873402777783</v>
      </c>
      <c r="U1446" s="20">
        <f t="shared" si="91"/>
        <v>42259.873402777783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s">
        <v>8221</v>
      </c>
      <c r="N1447" t="b">
        <v>0</v>
      </c>
      <c r="O1447" t="s">
        <v>8287</v>
      </c>
      <c r="P1447" s="6">
        <f t="shared" si="88"/>
        <v>0</v>
      </c>
      <c r="Q1447" s="8">
        <f t="shared" si="89"/>
        <v>0</v>
      </c>
      <c r="R1447" s="11" t="s">
        <v>8322</v>
      </c>
      <c r="S1447" s="12" t="s">
        <v>8341</v>
      </c>
      <c r="T1447" s="20">
        <f t="shared" si="90"/>
        <v>42139.542303240742</v>
      </c>
      <c r="U1447" s="20">
        <f t="shared" si="91"/>
        <v>42169.542303240742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s">
        <v>8221</v>
      </c>
      <c r="N1448" t="b">
        <v>0</v>
      </c>
      <c r="O1448" t="s">
        <v>8287</v>
      </c>
      <c r="P1448" s="6">
        <f t="shared" si="88"/>
        <v>0</v>
      </c>
      <c r="Q1448" s="8">
        <f t="shared" si="89"/>
        <v>0</v>
      </c>
      <c r="R1448" s="11" t="s">
        <v>8322</v>
      </c>
      <c r="S1448" s="12" t="s">
        <v>8341</v>
      </c>
      <c r="T1448" s="20">
        <f t="shared" si="90"/>
        <v>42461.447662037041</v>
      </c>
      <c r="U1448" s="20">
        <f t="shared" si="91"/>
        <v>42481.447662037041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s">
        <v>8221</v>
      </c>
      <c r="N1449" t="b">
        <v>0</v>
      </c>
      <c r="O1449" t="s">
        <v>8287</v>
      </c>
      <c r="P1449" s="6">
        <f t="shared" si="88"/>
        <v>1.4999999999999999E-2</v>
      </c>
      <c r="Q1449" s="8">
        <f t="shared" si="89"/>
        <v>25</v>
      </c>
      <c r="R1449" s="11" t="s">
        <v>8322</v>
      </c>
      <c r="S1449" s="12" t="s">
        <v>8341</v>
      </c>
      <c r="T1449" s="20">
        <f t="shared" si="90"/>
        <v>42529.730717592596</v>
      </c>
      <c r="U1449" s="20">
        <f t="shared" si="91"/>
        <v>42559.730717592596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s">
        <v>8221</v>
      </c>
      <c r="N1450" t="b">
        <v>0</v>
      </c>
      <c r="O1450" t="s">
        <v>8287</v>
      </c>
      <c r="P1450" s="6">
        <f t="shared" si="88"/>
        <v>0</v>
      </c>
      <c r="Q1450" s="8">
        <f t="shared" si="89"/>
        <v>0</v>
      </c>
      <c r="R1450" s="11" t="s">
        <v>8322</v>
      </c>
      <c r="S1450" s="12" t="s">
        <v>8341</v>
      </c>
      <c r="T1450" s="20">
        <f t="shared" si="90"/>
        <v>42115.936550925922</v>
      </c>
      <c r="U1450" s="20">
        <f t="shared" si="91"/>
        <v>42146.225694444445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s">
        <v>8221</v>
      </c>
      <c r="N1451" t="b">
        <v>0</v>
      </c>
      <c r="O1451" t="s">
        <v>8287</v>
      </c>
      <c r="P1451" s="6">
        <f t="shared" si="88"/>
        <v>0</v>
      </c>
      <c r="Q1451" s="8">
        <f t="shared" si="89"/>
        <v>0</v>
      </c>
      <c r="R1451" s="11" t="s">
        <v>8322</v>
      </c>
      <c r="S1451" s="12" t="s">
        <v>8341</v>
      </c>
      <c r="T1451" s="20">
        <f t="shared" si="90"/>
        <v>42086.811400462961</v>
      </c>
      <c r="U1451" s="20">
        <f t="shared" si="91"/>
        <v>42134.811400462961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s">
        <v>8221</v>
      </c>
      <c r="N1452" t="b">
        <v>0</v>
      </c>
      <c r="O1452" t="s">
        <v>8287</v>
      </c>
      <c r="P1452" s="6">
        <f t="shared" si="88"/>
        <v>1E-3</v>
      </c>
      <c r="Q1452" s="8">
        <f t="shared" si="89"/>
        <v>1</v>
      </c>
      <c r="R1452" s="11" t="s">
        <v>8322</v>
      </c>
      <c r="S1452" s="12" t="s">
        <v>8341</v>
      </c>
      <c r="T1452" s="20">
        <f t="shared" si="90"/>
        <v>42390.171261574069</v>
      </c>
      <c r="U1452" s="20">
        <f t="shared" si="91"/>
        <v>42420.171261574069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s">
        <v>8220</v>
      </c>
      <c r="N1453" t="b">
        <v>0</v>
      </c>
      <c r="O1453" t="s">
        <v>8287</v>
      </c>
      <c r="P1453" s="6">
        <f t="shared" si="88"/>
        <v>1.0554089709762533E-2</v>
      </c>
      <c r="Q1453" s="8">
        <f t="shared" si="89"/>
        <v>1</v>
      </c>
      <c r="R1453" s="11" t="s">
        <v>8322</v>
      </c>
      <c r="S1453" s="12" t="s">
        <v>8341</v>
      </c>
      <c r="T1453" s="20">
        <f t="shared" si="90"/>
        <v>41931.959016203706</v>
      </c>
      <c r="U1453" s="20">
        <f t="shared" si="91"/>
        <v>41962.00068287037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s">
        <v>8220</v>
      </c>
      <c r="N1454" t="b">
        <v>0</v>
      </c>
      <c r="O1454" t="s">
        <v>8287</v>
      </c>
      <c r="P1454" s="6">
        <f t="shared" si="88"/>
        <v>0</v>
      </c>
      <c r="Q1454" s="8">
        <f t="shared" si="89"/>
        <v>0</v>
      </c>
      <c r="R1454" s="11" t="s">
        <v>8322</v>
      </c>
      <c r="S1454" s="12" t="s">
        <v>8341</v>
      </c>
      <c r="T1454" s="20">
        <f t="shared" si="90"/>
        <v>41818.703275462962</v>
      </c>
      <c r="U1454" s="20">
        <f t="shared" si="91"/>
        <v>41848.703275462962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s">
        <v>8220</v>
      </c>
      <c r="N1455" t="b">
        <v>0</v>
      </c>
      <c r="O1455" t="s">
        <v>8287</v>
      </c>
      <c r="P1455" s="6">
        <f t="shared" si="88"/>
        <v>0</v>
      </c>
      <c r="Q1455" s="8">
        <f t="shared" si="89"/>
        <v>0</v>
      </c>
      <c r="R1455" s="11" t="s">
        <v>8322</v>
      </c>
      <c r="S1455" s="12" t="s">
        <v>8341</v>
      </c>
      <c r="T1455" s="20">
        <f t="shared" si="90"/>
        <v>42795.696145833332</v>
      </c>
      <c r="U1455" s="20">
        <f t="shared" si="91"/>
        <v>42840.654479166667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s">
        <v>8220</v>
      </c>
      <c r="N1456" t="b">
        <v>0</v>
      </c>
      <c r="O1456" t="s">
        <v>8287</v>
      </c>
      <c r="P1456" s="6">
        <f t="shared" si="88"/>
        <v>0.85714285714285721</v>
      </c>
      <c r="Q1456" s="8">
        <f t="shared" si="89"/>
        <v>15</v>
      </c>
      <c r="R1456" s="11" t="s">
        <v>8322</v>
      </c>
      <c r="S1456" s="12" t="s">
        <v>8341</v>
      </c>
      <c r="T1456" s="20">
        <f t="shared" si="90"/>
        <v>42463.866666666669</v>
      </c>
      <c r="U1456" s="20">
        <f t="shared" si="91"/>
        <v>42484.915972222225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s">
        <v>8220</v>
      </c>
      <c r="N1457" t="b">
        <v>0</v>
      </c>
      <c r="O1457" t="s">
        <v>8287</v>
      </c>
      <c r="P1457" s="6">
        <f t="shared" si="88"/>
        <v>10.5</v>
      </c>
      <c r="Q1457" s="8">
        <f t="shared" si="89"/>
        <v>225</v>
      </c>
      <c r="R1457" s="11" t="s">
        <v>8322</v>
      </c>
      <c r="S1457" s="12" t="s">
        <v>8341</v>
      </c>
      <c r="T1457" s="20">
        <f t="shared" si="90"/>
        <v>41832.672685185185</v>
      </c>
      <c r="U1457" s="20">
        <f t="shared" si="91"/>
        <v>41887.568749999999</v>
      </c>
    </row>
    <row r="1458" spans="1:2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s">
        <v>8220</v>
      </c>
      <c r="N1458" t="b">
        <v>0</v>
      </c>
      <c r="O1458" t="s">
        <v>8287</v>
      </c>
      <c r="P1458" s="6">
        <f t="shared" si="88"/>
        <v>2.9000000000000004</v>
      </c>
      <c r="Q1458" s="8">
        <f t="shared" si="89"/>
        <v>48.333333333333336</v>
      </c>
      <c r="R1458" s="11" t="s">
        <v>8322</v>
      </c>
      <c r="S1458" s="12" t="s">
        <v>8341</v>
      </c>
      <c r="T1458" s="20">
        <f t="shared" si="90"/>
        <v>42708.668576388889</v>
      </c>
      <c r="U1458" s="20">
        <f t="shared" si="91"/>
        <v>42738.668576388889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s">
        <v>8220</v>
      </c>
      <c r="N1459" t="b">
        <v>0</v>
      </c>
      <c r="O1459" t="s">
        <v>8287</v>
      </c>
      <c r="P1459" s="6">
        <f t="shared" si="88"/>
        <v>0</v>
      </c>
      <c r="Q1459" s="8">
        <f t="shared" si="89"/>
        <v>0</v>
      </c>
      <c r="R1459" s="11" t="s">
        <v>8322</v>
      </c>
      <c r="S1459" s="12" t="s">
        <v>8341</v>
      </c>
      <c r="T1459" s="20">
        <f t="shared" si="90"/>
        <v>42289.89634259259</v>
      </c>
      <c r="U1459" s="20">
        <f t="shared" si="91"/>
        <v>42319.938009259262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s">
        <v>8220</v>
      </c>
      <c r="N1460" t="b">
        <v>0</v>
      </c>
      <c r="O1460" t="s">
        <v>8287</v>
      </c>
      <c r="P1460" s="6">
        <f t="shared" si="88"/>
        <v>0</v>
      </c>
      <c r="Q1460" s="8">
        <f t="shared" si="89"/>
        <v>0</v>
      </c>
      <c r="R1460" s="11" t="s">
        <v>8322</v>
      </c>
      <c r="S1460" s="12" t="s">
        <v>8341</v>
      </c>
      <c r="T1460" s="20">
        <f t="shared" si="90"/>
        <v>41831.705555555556</v>
      </c>
      <c r="U1460" s="20">
        <f t="shared" si="91"/>
        <v>41862.166666666664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s">
        <v>8220</v>
      </c>
      <c r="N1461" t="b">
        <v>0</v>
      </c>
      <c r="O1461" t="s">
        <v>8287</v>
      </c>
      <c r="P1461" s="6">
        <f t="shared" si="88"/>
        <v>0</v>
      </c>
      <c r="Q1461" s="8">
        <f t="shared" si="89"/>
        <v>0</v>
      </c>
      <c r="R1461" s="11" t="s">
        <v>8322</v>
      </c>
      <c r="S1461" s="12" t="s">
        <v>8341</v>
      </c>
      <c r="T1461" s="20">
        <f t="shared" si="90"/>
        <v>42312.204814814817</v>
      </c>
      <c r="U1461" s="20">
        <f t="shared" si="91"/>
        <v>42340.725694444445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s">
        <v>8220</v>
      </c>
      <c r="N1462" t="b">
        <v>0</v>
      </c>
      <c r="O1462" t="s">
        <v>8287</v>
      </c>
      <c r="P1462" s="6">
        <f t="shared" si="88"/>
        <v>0</v>
      </c>
      <c r="Q1462" s="8">
        <f t="shared" si="89"/>
        <v>0</v>
      </c>
      <c r="R1462" s="11" t="s">
        <v>8322</v>
      </c>
      <c r="S1462" s="12" t="s">
        <v>8341</v>
      </c>
      <c r="T1462" s="20">
        <f t="shared" si="90"/>
        <v>41915.896967592591</v>
      </c>
      <c r="U1462" s="20">
        <f t="shared" si="91"/>
        <v>41973.989583333328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s">
        <v>8219</v>
      </c>
      <c r="N1463" t="b">
        <v>1</v>
      </c>
      <c r="O1463" t="s">
        <v>8288</v>
      </c>
      <c r="P1463" s="6">
        <f t="shared" si="88"/>
        <v>101.24459999999999</v>
      </c>
      <c r="Q1463" s="8">
        <f t="shared" si="89"/>
        <v>44.66673529411765</v>
      </c>
      <c r="R1463" s="11" t="s">
        <v>8322</v>
      </c>
      <c r="S1463" s="12" t="s">
        <v>8342</v>
      </c>
      <c r="T1463" s="20">
        <f t="shared" si="90"/>
        <v>41899.645300925928</v>
      </c>
      <c r="U1463" s="20">
        <f t="shared" si="91"/>
        <v>41933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s">
        <v>8219</v>
      </c>
      <c r="N1464" t="b">
        <v>1</v>
      </c>
      <c r="O1464" t="s">
        <v>8288</v>
      </c>
      <c r="P1464" s="6">
        <f t="shared" si="88"/>
        <v>108.5175</v>
      </c>
      <c r="Q1464" s="8">
        <f t="shared" si="89"/>
        <v>28.937999999999999</v>
      </c>
      <c r="R1464" s="11" t="s">
        <v>8322</v>
      </c>
      <c r="S1464" s="12" t="s">
        <v>8342</v>
      </c>
      <c r="T1464" s="20">
        <f t="shared" si="90"/>
        <v>41344.662858796299</v>
      </c>
      <c r="U1464" s="20">
        <f t="shared" si="91"/>
        <v>41374.662858796299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s">
        <v>8219</v>
      </c>
      <c r="N1465" t="b">
        <v>1</v>
      </c>
      <c r="O1465" t="s">
        <v>8288</v>
      </c>
      <c r="P1465" s="6">
        <f t="shared" si="88"/>
        <v>147.66666666666666</v>
      </c>
      <c r="Q1465" s="8">
        <f t="shared" si="89"/>
        <v>35.44</v>
      </c>
      <c r="R1465" s="11" t="s">
        <v>8322</v>
      </c>
      <c r="S1465" s="12" t="s">
        <v>8342</v>
      </c>
      <c r="T1465" s="20">
        <f t="shared" si="90"/>
        <v>41326.911319444444</v>
      </c>
      <c r="U1465" s="20">
        <f t="shared" si="91"/>
        <v>41371.869652777779</v>
      </c>
    </row>
    <row r="1466" spans="1:2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s">
        <v>8219</v>
      </c>
      <c r="N1466" t="b">
        <v>1</v>
      </c>
      <c r="O1466" t="s">
        <v>8288</v>
      </c>
      <c r="P1466" s="6">
        <f t="shared" si="88"/>
        <v>163.19999999999999</v>
      </c>
      <c r="Q1466" s="8">
        <f t="shared" si="89"/>
        <v>34.871794871794869</v>
      </c>
      <c r="R1466" s="11" t="s">
        <v>8322</v>
      </c>
      <c r="S1466" s="12" t="s">
        <v>8342</v>
      </c>
      <c r="T1466" s="20">
        <f t="shared" si="90"/>
        <v>41291.661550925928</v>
      </c>
      <c r="U1466" s="20">
        <f t="shared" si="91"/>
        <v>41321.661550925928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s">
        <v>8219</v>
      </c>
      <c r="N1467" t="b">
        <v>1</v>
      </c>
      <c r="O1467" t="s">
        <v>8288</v>
      </c>
      <c r="P1467" s="6">
        <f t="shared" si="88"/>
        <v>456.41449999999998</v>
      </c>
      <c r="Q1467" s="8">
        <f t="shared" si="89"/>
        <v>52.622732513451197</v>
      </c>
      <c r="R1467" s="11" t="s">
        <v>8322</v>
      </c>
      <c r="S1467" s="12" t="s">
        <v>8342</v>
      </c>
      <c r="T1467" s="20">
        <f t="shared" si="90"/>
        <v>40959.734398148146</v>
      </c>
      <c r="U1467" s="20">
        <f t="shared" si="91"/>
        <v>40990.125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s">
        <v>8219</v>
      </c>
      <c r="N1468" t="b">
        <v>1</v>
      </c>
      <c r="O1468" t="s">
        <v>8288</v>
      </c>
      <c r="P1468" s="6">
        <f t="shared" si="88"/>
        <v>107.87731249999999</v>
      </c>
      <c r="Q1468" s="8">
        <f t="shared" si="89"/>
        <v>69.598266129032254</v>
      </c>
      <c r="R1468" s="11" t="s">
        <v>8322</v>
      </c>
      <c r="S1468" s="12" t="s">
        <v>8342</v>
      </c>
      <c r="T1468" s="20">
        <f t="shared" si="90"/>
        <v>42340.172060185185</v>
      </c>
      <c r="U1468" s="20">
        <f t="shared" si="91"/>
        <v>42381.208333333328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s">
        <v>8219</v>
      </c>
      <c r="N1469" t="b">
        <v>1</v>
      </c>
      <c r="O1469" t="s">
        <v>8288</v>
      </c>
      <c r="P1469" s="6">
        <f t="shared" si="88"/>
        <v>115.08</v>
      </c>
      <c r="Q1469" s="8">
        <f t="shared" si="89"/>
        <v>76.72</v>
      </c>
      <c r="R1469" s="11" t="s">
        <v>8322</v>
      </c>
      <c r="S1469" s="12" t="s">
        <v>8342</v>
      </c>
      <c r="T1469" s="20">
        <f t="shared" si="90"/>
        <v>40933.80190972222</v>
      </c>
      <c r="U1469" s="20">
        <f t="shared" si="91"/>
        <v>40993.760243055556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s">
        <v>8219</v>
      </c>
      <c r="N1470" t="b">
        <v>1</v>
      </c>
      <c r="O1470" t="s">
        <v>8288</v>
      </c>
      <c r="P1470" s="6">
        <f t="shared" si="88"/>
        <v>102.36842105263158</v>
      </c>
      <c r="Q1470" s="8">
        <f t="shared" si="89"/>
        <v>33.191126279863482</v>
      </c>
      <c r="R1470" s="11" t="s">
        <v>8322</v>
      </c>
      <c r="S1470" s="12" t="s">
        <v>8342</v>
      </c>
      <c r="T1470" s="20">
        <f t="shared" si="90"/>
        <v>40646.014456018522</v>
      </c>
      <c r="U1470" s="20">
        <f t="shared" si="91"/>
        <v>40706.014456018522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s">
        <v>8219</v>
      </c>
      <c r="N1471" t="b">
        <v>1</v>
      </c>
      <c r="O1471" t="s">
        <v>8288</v>
      </c>
      <c r="P1471" s="6">
        <f t="shared" si="88"/>
        <v>108.42485875706214</v>
      </c>
      <c r="Q1471" s="8">
        <f t="shared" si="89"/>
        <v>149.46417445482865</v>
      </c>
      <c r="R1471" s="11" t="s">
        <v>8322</v>
      </c>
      <c r="S1471" s="12" t="s">
        <v>8342</v>
      </c>
      <c r="T1471" s="20">
        <f t="shared" si="90"/>
        <v>41290.598483796297</v>
      </c>
      <c r="U1471" s="20">
        <f t="shared" si="91"/>
        <v>41320.598483796297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s">
        <v>8219</v>
      </c>
      <c r="N1472" t="b">
        <v>1</v>
      </c>
      <c r="O1472" t="s">
        <v>8288</v>
      </c>
      <c r="P1472" s="6">
        <f t="shared" si="88"/>
        <v>125.13333333333334</v>
      </c>
      <c r="Q1472" s="8">
        <f t="shared" si="89"/>
        <v>23.172839506172838</v>
      </c>
      <c r="R1472" s="11" t="s">
        <v>8322</v>
      </c>
      <c r="S1472" s="12" t="s">
        <v>8342</v>
      </c>
      <c r="T1472" s="20">
        <f t="shared" si="90"/>
        <v>41250.827118055553</v>
      </c>
      <c r="U1472" s="20">
        <f t="shared" si="91"/>
        <v>41271.827118055553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s">
        <v>8219</v>
      </c>
      <c r="N1473" t="b">
        <v>1</v>
      </c>
      <c r="O1473" t="s">
        <v>8288</v>
      </c>
      <c r="P1473" s="6">
        <f t="shared" si="88"/>
        <v>103.840625</v>
      </c>
      <c r="Q1473" s="8">
        <f t="shared" si="89"/>
        <v>96.877551020408163</v>
      </c>
      <c r="R1473" s="11" t="s">
        <v>8322</v>
      </c>
      <c r="S1473" s="12" t="s">
        <v>8342</v>
      </c>
      <c r="T1473" s="20">
        <f t="shared" si="90"/>
        <v>42073.957569444443</v>
      </c>
      <c r="U1473" s="20">
        <f t="shared" si="91"/>
        <v>42103.957569444443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s">
        <v>8219</v>
      </c>
      <c r="N1474" t="b">
        <v>1</v>
      </c>
      <c r="O1474" t="s">
        <v>8288</v>
      </c>
      <c r="P1474" s="6">
        <f t="shared" si="88"/>
        <v>138.70400000000001</v>
      </c>
      <c r="Q1474" s="8">
        <f t="shared" si="89"/>
        <v>103.20238095238095</v>
      </c>
      <c r="R1474" s="11" t="s">
        <v>8322</v>
      </c>
      <c r="S1474" s="12" t="s">
        <v>8342</v>
      </c>
      <c r="T1474" s="20">
        <f t="shared" si="90"/>
        <v>41533.542858796296</v>
      </c>
      <c r="U1474" s="20">
        <f t="shared" si="91"/>
        <v>41563.542858796296</v>
      </c>
    </row>
    <row r="1475" spans="1:2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s">
        <v>8219</v>
      </c>
      <c r="N1475" t="b">
        <v>1</v>
      </c>
      <c r="O1475" t="s">
        <v>8288</v>
      </c>
      <c r="P1475" s="6">
        <f t="shared" ref="P1475:P1538" si="92">E1475/D1475*100</f>
        <v>120.51600000000001</v>
      </c>
      <c r="Q1475" s="8">
        <f t="shared" ref="Q1475:Q1538" si="93">IFERROR(E1475/L1475,0)</f>
        <v>38.462553191489363</v>
      </c>
      <c r="R1475" s="11" t="s">
        <v>8322</v>
      </c>
      <c r="S1475" s="12" t="s">
        <v>8342</v>
      </c>
      <c r="T1475" s="20">
        <f t="shared" ref="T1475:T1538" si="94">(((J1475/60)/60)/24)+DATE(1970,1,1)</f>
        <v>40939.979618055557</v>
      </c>
      <c r="U1475" s="20">
        <f t="shared" ref="U1475:U1538" si="95">(((I1475/60)/60)/24)+DATE(1970,1,1)</f>
        <v>40969.979618055557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s">
        <v>8219</v>
      </c>
      <c r="N1476" t="b">
        <v>1</v>
      </c>
      <c r="O1476" t="s">
        <v>8288</v>
      </c>
      <c r="P1476" s="6">
        <f t="shared" si="92"/>
        <v>112.26666666666667</v>
      </c>
      <c r="Q1476" s="8">
        <f t="shared" si="93"/>
        <v>44.315789473684212</v>
      </c>
      <c r="R1476" s="11" t="s">
        <v>8322</v>
      </c>
      <c r="S1476" s="12" t="s">
        <v>8342</v>
      </c>
      <c r="T1476" s="20">
        <f t="shared" si="94"/>
        <v>41500.727916666663</v>
      </c>
      <c r="U1476" s="20">
        <f t="shared" si="95"/>
        <v>41530.727916666663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s">
        <v>8219</v>
      </c>
      <c r="N1477" t="b">
        <v>1</v>
      </c>
      <c r="O1477" t="s">
        <v>8288</v>
      </c>
      <c r="P1477" s="6">
        <f t="shared" si="92"/>
        <v>188.66966666666667</v>
      </c>
      <c r="Q1477" s="8">
        <f t="shared" si="93"/>
        <v>64.173356009070289</v>
      </c>
      <c r="R1477" s="11" t="s">
        <v>8322</v>
      </c>
      <c r="S1477" s="12" t="s">
        <v>8342</v>
      </c>
      <c r="T1477" s="20">
        <f t="shared" si="94"/>
        <v>41960.722951388889</v>
      </c>
      <c r="U1477" s="20">
        <f t="shared" si="95"/>
        <v>41993.207638888889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s">
        <v>8219</v>
      </c>
      <c r="N1478" t="b">
        <v>1</v>
      </c>
      <c r="O1478" t="s">
        <v>8288</v>
      </c>
      <c r="P1478" s="6">
        <f t="shared" si="92"/>
        <v>661.55466666666666</v>
      </c>
      <c r="Q1478" s="8">
        <f t="shared" si="93"/>
        <v>43.333275109170302</v>
      </c>
      <c r="R1478" s="11" t="s">
        <v>8322</v>
      </c>
      <c r="S1478" s="12" t="s">
        <v>8342</v>
      </c>
      <c r="T1478" s="20">
        <f t="shared" si="94"/>
        <v>40766.041921296295</v>
      </c>
      <c r="U1478" s="20">
        <f t="shared" si="95"/>
        <v>40796.041921296295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s">
        <v>8219</v>
      </c>
      <c r="N1479" t="b">
        <v>1</v>
      </c>
      <c r="O1479" t="s">
        <v>8288</v>
      </c>
      <c r="P1479" s="6">
        <f t="shared" si="92"/>
        <v>111.31</v>
      </c>
      <c r="Q1479" s="8">
        <f t="shared" si="93"/>
        <v>90.495934959349597</v>
      </c>
      <c r="R1479" s="11" t="s">
        <v>8322</v>
      </c>
      <c r="S1479" s="12" t="s">
        <v>8342</v>
      </c>
      <c r="T1479" s="20">
        <f t="shared" si="94"/>
        <v>40840.615787037037</v>
      </c>
      <c r="U1479" s="20">
        <f t="shared" si="95"/>
        <v>40900.125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s">
        <v>8219</v>
      </c>
      <c r="N1480" t="b">
        <v>1</v>
      </c>
      <c r="O1480" t="s">
        <v>8288</v>
      </c>
      <c r="P1480" s="6">
        <f t="shared" si="92"/>
        <v>1181.6142199999999</v>
      </c>
      <c r="Q1480" s="8">
        <f t="shared" si="93"/>
        <v>29.187190495010373</v>
      </c>
      <c r="R1480" s="11" t="s">
        <v>8322</v>
      </c>
      <c r="S1480" s="12" t="s">
        <v>8342</v>
      </c>
      <c r="T1480" s="20">
        <f t="shared" si="94"/>
        <v>41394.871678240743</v>
      </c>
      <c r="U1480" s="20">
        <f t="shared" si="95"/>
        <v>41408.871678240743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s">
        <v>8219</v>
      </c>
      <c r="N1481" t="b">
        <v>1</v>
      </c>
      <c r="O1481" t="s">
        <v>8288</v>
      </c>
      <c r="P1481" s="6">
        <f t="shared" si="92"/>
        <v>137.375</v>
      </c>
      <c r="Q1481" s="8">
        <f t="shared" si="93"/>
        <v>30.95774647887324</v>
      </c>
      <c r="R1481" s="11" t="s">
        <v>8322</v>
      </c>
      <c r="S1481" s="12" t="s">
        <v>8342</v>
      </c>
      <c r="T1481" s="20">
        <f t="shared" si="94"/>
        <v>41754.745243055557</v>
      </c>
      <c r="U1481" s="20">
        <f t="shared" si="95"/>
        <v>41769.165972222225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s">
        <v>8219</v>
      </c>
      <c r="N1482" t="b">
        <v>1</v>
      </c>
      <c r="O1482" t="s">
        <v>8288</v>
      </c>
      <c r="P1482" s="6">
        <f t="shared" si="92"/>
        <v>117.04040000000001</v>
      </c>
      <c r="Q1482" s="8">
        <f t="shared" si="93"/>
        <v>92.157795275590544</v>
      </c>
      <c r="R1482" s="11" t="s">
        <v>8322</v>
      </c>
      <c r="S1482" s="12" t="s">
        <v>8342</v>
      </c>
      <c r="T1482" s="20">
        <f t="shared" si="94"/>
        <v>41464.934016203704</v>
      </c>
      <c r="U1482" s="20">
        <f t="shared" si="95"/>
        <v>41481.708333333336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s">
        <v>8221</v>
      </c>
      <c r="N1483" t="b">
        <v>0</v>
      </c>
      <c r="O1483" t="s">
        <v>8275</v>
      </c>
      <c r="P1483" s="6">
        <f t="shared" si="92"/>
        <v>2.1</v>
      </c>
      <c r="Q1483" s="8">
        <f t="shared" si="93"/>
        <v>17.5</v>
      </c>
      <c r="R1483" s="11" t="s">
        <v>8322</v>
      </c>
      <c r="S1483" s="12" t="s">
        <v>8324</v>
      </c>
      <c r="T1483" s="20">
        <f t="shared" si="94"/>
        <v>41550.922974537039</v>
      </c>
      <c r="U1483" s="20">
        <f t="shared" si="95"/>
        <v>41580.922974537039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s">
        <v>8221</v>
      </c>
      <c r="N1484" t="b">
        <v>0</v>
      </c>
      <c r="O1484" t="s">
        <v>8275</v>
      </c>
      <c r="P1484" s="6">
        <f t="shared" si="92"/>
        <v>0.1</v>
      </c>
      <c r="Q1484" s="8">
        <f t="shared" si="93"/>
        <v>5</v>
      </c>
      <c r="R1484" s="11" t="s">
        <v>8322</v>
      </c>
      <c r="S1484" s="12" t="s">
        <v>8324</v>
      </c>
      <c r="T1484" s="20">
        <f t="shared" si="94"/>
        <v>41136.85805555556</v>
      </c>
      <c r="U1484" s="20">
        <f t="shared" si="95"/>
        <v>41159.32708333333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s">
        <v>8221</v>
      </c>
      <c r="N1485" t="b">
        <v>0</v>
      </c>
      <c r="O1485" t="s">
        <v>8275</v>
      </c>
      <c r="P1485" s="6">
        <f t="shared" si="92"/>
        <v>0.7142857142857143</v>
      </c>
      <c r="Q1485" s="8">
        <f t="shared" si="93"/>
        <v>25</v>
      </c>
      <c r="R1485" s="11" t="s">
        <v>8322</v>
      </c>
      <c r="S1485" s="12" t="s">
        <v>8324</v>
      </c>
      <c r="T1485" s="20">
        <f t="shared" si="94"/>
        <v>42548.192997685182</v>
      </c>
      <c r="U1485" s="20">
        <f t="shared" si="95"/>
        <v>42573.192997685182</v>
      </c>
    </row>
    <row r="1486" spans="1:2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s">
        <v>8221</v>
      </c>
      <c r="N1486" t="b">
        <v>0</v>
      </c>
      <c r="O1486" t="s">
        <v>8275</v>
      </c>
      <c r="P1486" s="6">
        <f t="shared" si="92"/>
        <v>0</v>
      </c>
      <c r="Q1486" s="8">
        <f t="shared" si="93"/>
        <v>0</v>
      </c>
      <c r="R1486" s="11" t="s">
        <v>8322</v>
      </c>
      <c r="S1486" s="12" t="s">
        <v>8324</v>
      </c>
      <c r="T1486" s="20">
        <f t="shared" si="94"/>
        <v>41053.200960648144</v>
      </c>
      <c r="U1486" s="20">
        <f t="shared" si="95"/>
        <v>41111.618750000001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s">
        <v>8221</v>
      </c>
      <c r="N1487" t="b">
        <v>0</v>
      </c>
      <c r="O1487" t="s">
        <v>8275</v>
      </c>
      <c r="P1487" s="6">
        <f t="shared" si="92"/>
        <v>2.2388059701492535</v>
      </c>
      <c r="Q1487" s="8">
        <f t="shared" si="93"/>
        <v>50</v>
      </c>
      <c r="R1487" s="11" t="s">
        <v>8322</v>
      </c>
      <c r="S1487" s="12" t="s">
        <v>8324</v>
      </c>
      <c r="T1487" s="20">
        <f t="shared" si="94"/>
        <v>42130.795983796299</v>
      </c>
      <c r="U1487" s="20">
        <f t="shared" si="95"/>
        <v>42175.795983796299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s">
        <v>8221</v>
      </c>
      <c r="N1488" t="b">
        <v>0</v>
      </c>
      <c r="O1488" t="s">
        <v>8275</v>
      </c>
      <c r="P1488" s="6">
        <f t="shared" si="92"/>
        <v>0.24</v>
      </c>
      <c r="Q1488" s="8">
        <f t="shared" si="93"/>
        <v>16</v>
      </c>
      <c r="R1488" s="11" t="s">
        <v>8322</v>
      </c>
      <c r="S1488" s="12" t="s">
        <v>8324</v>
      </c>
      <c r="T1488" s="20">
        <f t="shared" si="94"/>
        <v>42032.168530092589</v>
      </c>
      <c r="U1488" s="20">
        <f t="shared" si="95"/>
        <v>42062.168530092589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s">
        <v>8221</v>
      </c>
      <c r="N1489" t="b">
        <v>0</v>
      </c>
      <c r="O1489" t="s">
        <v>8275</v>
      </c>
      <c r="P1489" s="6">
        <f t="shared" si="92"/>
        <v>0</v>
      </c>
      <c r="Q1489" s="8">
        <f t="shared" si="93"/>
        <v>0</v>
      </c>
      <c r="R1489" s="11" t="s">
        <v>8322</v>
      </c>
      <c r="S1489" s="12" t="s">
        <v>8324</v>
      </c>
      <c r="T1489" s="20">
        <f t="shared" si="94"/>
        <v>42554.917488425926</v>
      </c>
      <c r="U1489" s="20">
        <f t="shared" si="95"/>
        <v>42584.917488425926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s">
        <v>8221</v>
      </c>
      <c r="N1490" t="b">
        <v>0</v>
      </c>
      <c r="O1490" t="s">
        <v>8275</v>
      </c>
      <c r="P1490" s="6">
        <f t="shared" si="92"/>
        <v>2.4</v>
      </c>
      <c r="Q1490" s="8">
        <f t="shared" si="93"/>
        <v>60</v>
      </c>
      <c r="R1490" s="11" t="s">
        <v>8322</v>
      </c>
      <c r="S1490" s="12" t="s">
        <v>8324</v>
      </c>
      <c r="T1490" s="20">
        <f t="shared" si="94"/>
        <v>41614.563194444447</v>
      </c>
      <c r="U1490" s="20">
        <f t="shared" si="95"/>
        <v>41644.563194444447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s">
        <v>8221</v>
      </c>
      <c r="N1491" t="b">
        <v>0</v>
      </c>
      <c r="O1491" t="s">
        <v>8275</v>
      </c>
      <c r="P1491" s="6">
        <f t="shared" si="92"/>
        <v>0</v>
      </c>
      <c r="Q1491" s="8">
        <f t="shared" si="93"/>
        <v>0</v>
      </c>
      <c r="R1491" s="11" t="s">
        <v>8322</v>
      </c>
      <c r="S1491" s="12" t="s">
        <v>8324</v>
      </c>
      <c r="T1491" s="20">
        <f t="shared" si="94"/>
        <v>41198.611712962964</v>
      </c>
      <c r="U1491" s="20">
        <f t="shared" si="95"/>
        <v>41228.653379629628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s">
        <v>8221</v>
      </c>
      <c r="N1492" t="b">
        <v>0</v>
      </c>
      <c r="O1492" t="s">
        <v>8275</v>
      </c>
      <c r="P1492" s="6">
        <f t="shared" si="92"/>
        <v>30.862068965517242</v>
      </c>
      <c r="Q1492" s="8">
        <f t="shared" si="93"/>
        <v>47.10526315789474</v>
      </c>
      <c r="R1492" s="11" t="s">
        <v>8322</v>
      </c>
      <c r="S1492" s="12" t="s">
        <v>8324</v>
      </c>
      <c r="T1492" s="20">
        <f t="shared" si="94"/>
        <v>41520.561041666668</v>
      </c>
      <c r="U1492" s="20">
        <f t="shared" si="95"/>
        <v>41549.561041666668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s">
        <v>8221</v>
      </c>
      <c r="N1493" t="b">
        <v>0</v>
      </c>
      <c r="O1493" t="s">
        <v>8275</v>
      </c>
      <c r="P1493" s="6">
        <f t="shared" si="92"/>
        <v>8.3333333333333321</v>
      </c>
      <c r="Q1493" s="8">
        <f t="shared" si="93"/>
        <v>100</v>
      </c>
      <c r="R1493" s="11" t="s">
        <v>8322</v>
      </c>
      <c r="S1493" s="12" t="s">
        <v>8324</v>
      </c>
      <c r="T1493" s="20">
        <f t="shared" si="94"/>
        <v>41991.713460648149</v>
      </c>
      <c r="U1493" s="20">
        <f t="shared" si="95"/>
        <v>42050.651388888888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s">
        <v>8221</v>
      </c>
      <c r="N1494" t="b">
        <v>0</v>
      </c>
      <c r="O1494" t="s">
        <v>8275</v>
      </c>
      <c r="P1494" s="6">
        <f t="shared" si="92"/>
        <v>0.75</v>
      </c>
      <c r="Q1494" s="8">
        <f t="shared" si="93"/>
        <v>15</v>
      </c>
      <c r="R1494" s="11" t="s">
        <v>8322</v>
      </c>
      <c r="S1494" s="12" t="s">
        <v>8324</v>
      </c>
      <c r="T1494" s="20">
        <f t="shared" si="94"/>
        <v>40682.884791666671</v>
      </c>
      <c r="U1494" s="20">
        <f t="shared" si="95"/>
        <v>40712.884791666671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s">
        <v>8221</v>
      </c>
      <c r="N1495" t="b">
        <v>0</v>
      </c>
      <c r="O1495" t="s">
        <v>8275</v>
      </c>
      <c r="P1495" s="6">
        <f t="shared" si="92"/>
        <v>0</v>
      </c>
      <c r="Q1495" s="8">
        <f t="shared" si="93"/>
        <v>0</v>
      </c>
      <c r="R1495" s="11" t="s">
        <v>8322</v>
      </c>
      <c r="S1495" s="12" t="s">
        <v>8324</v>
      </c>
      <c r="T1495" s="20">
        <f t="shared" si="94"/>
        <v>41411.866608796299</v>
      </c>
      <c r="U1495" s="20">
        <f t="shared" si="95"/>
        <v>41441.866608796299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s">
        <v>8221</v>
      </c>
      <c r="N1496" t="b">
        <v>0</v>
      </c>
      <c r="O1496" t="s">
        <v>8275</v>
      </c>
      <c r="P1496" s="6">
        <f t="shared" si="92"/>
        <v>8.9</v>
      </c>
      <c r="Q1496" s="8">
        <f t="shared" si="93"/>
        <v>40.454545454545453</v>
      </c>
      <c r="R1496" s="11" t="s">
        <v>8322</v>
      </c>
      <c r="S1496" s="12" t="s">
        <v>8324</v>
      </c>
      <c r="T1496" s="20">
        <f t="shared" si="94"/>
        <v>42067.722372685181</v>
      </c>
      <c r="U1496" s="20">
        <f t="shared" si="95"/>
        <v>42097.651388888888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s">
        <v>8221</v>
      </c>
      <c r="N1497" t="b">
        <v>0</v>
      </c>
      <c r="O1497" t="s">
        <v>8275</v>
      </c>
      <c r="P1497" s="6">
        <f t="shared" si="92"/>
        <v>0</v>
      </c>
      <c r="Q1497" s="8">
        <f t="shared" si="93"/>
        <v>0</v>
      </c>
      <c r="R1497" s="11" t="s">
        <v>8322</v>
      </c>
      <c r="S1497" s="12" t="s">
        <v>8324</v>
      </c>
      <c r="T1497" s="20">
        <f t="shared" si="94"/>
        <v>40752.789710648147</v>
      </c>
      <c r="U1497" s="20">
        <f t="shared" si="95"/>
        <v>40782.789710648147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s">
        <v>8221</v>
      </c>
      <c r="N1498" t="b">
        <v>0</v>
      </c>
      <c r="O1498" t="s">
        <v>8275</v>
      </c>
      <c r="P1498" s="6">
        <f t="shared" si="92"/>
        <v>0</v>
      </c>
      <c r="Q1498" s="8">
        <f t="shared" si="93"/>
        <v>0</v>
      </c>
      <c r="R1498" s="11" t="s">
        <v>8322</v>
      </c>
      <c r="S1498" s="12" t="s">
        <v>8324</v>
      </c>
      <c r="T1498" s="20">
        <f t="shared" si="94"/>
        <v>41838.475219907406</v>
      </c>
      <c r="U1498" s="20">
        <f t="shared" si="95"/>
        <v>41898.475219907406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s">
        <v>8221</v>
      </c>
      <c r="N1499" t="b">
        <v>0</v>
      </c>
      <c r="O1499" t="s">
        <v>8275</v>
      </c>
      <c r="P1499" s="6">
        <f t="shared" si="92"/>
        <v>6.6666666666666671E-3</v>
      </c>
      <c r="Q1499" s="8">
        <f t="shared" si="93"/>
        <v>1</v>
      </c>
      <c r="R1499" s="11" t="s">
        <v>8322</v>
      </c>
      <c r="S1499" s="12" t="s">
        <v>8324</v>
      </c>
      <c r="T1499" s="20">
        <f t="shared" si="94"/>
        <v>41444.64261574074</v>
      </c>
      <c r="U1499" s="20">
        <f t="shared" si="95"/>
        <v>41486.821527777778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s">
        <v>8221</v>
      </c>
      <c r="N1500" t="b">
        <v>0</v>
      </c>
      <c r="O1500" t="s">
        <v>8275</v>
      </c>
      <c r="P1500" s="6">
        <f t="shared" si="92"/>
        <v>1.9</v>
      </c>
      <c r="Q1500" s="8">
        <f t="shared" si="93"/>
        <v>19</v>
      </c>
      <c r="R1500" s="11" t="s">
        <v>8322</v>
      </c>
      <c r="S1500" s="12" t="s">
        <v>8324</v>
      </c>
      <c r="T1500" s="20">
        <f t="shared" si="94"/>
        <v>41840.983541666668</v>
      </c>
      <c r="U1500" s="20">
        <f t="shared" si="95"/>
        <v>41885.983541666668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s">
        <v>8221</v>
      </c>
      <c r="N1501" t="b">
        <v>0</v>
      </c>
      <c r="O1501" t="s">
        <v>8275</v>
      </c>
      <c r="P1501" s="6">
        <f t="shared" si="92"/>
        <v>0.25</v>
      </c>
      <c r="Q1501" s="8">
        <f t="shared" si="93"/>
        <v>5</v>
      </c>
      <c r="R1501" s="11" t="s">
        <v>8322</v>
      </c>
      <c r="S1501" s="12" t="s">
        <v>8324</v>
      </c>
      <c r="T1501" s="20">
        <f t="shared" si="94"/>
        <v>42527.007326388892</v>
      </c>
      <c r="U1501" s="20">
        <f t="shared" si="95"/>
        <v>42587.007326388892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s">
        <v>8221</v>
      </c>
      <c r="N1502" t="b">
        <v>0</v>
      </c>
      <c r="O1502" t="s">
        <v>8275</v>
      </c>
      <c r="P1502" s="6">
        <f t="shared" si="92"/>
        <v>25.035714285714285</v>
      </c>
      <c r="Q1502" s="8">
        <f t="shared" si="93"/>
        <v>46.733333333333334</v>
      </c>
      <c r="R1502" s="11" t="s">
        <v>8322</v>
      </c>
      <c r="S1502" s="12" t="s">
        <v>8324</v>
      </c>
      <c r="T1502" s="20">
        <f t="shared" si="94"/>
        <v>41365.904594907406</v>
      </c>
      <c r="U1502" s="20">
        <f t="shared" si="95"/>
        <v>41395.904594907406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s">
        <v>8219</v>
      </c>
      <c r="N1503" t="b">
        <v>1</v>
      </c>
      <c r="O1503" t="s">
        <v>8285</v>
      </c>
      <c r="P1503" s="6">
        <f t="shared" si="92"/>
        <v>166.33076923076925</v>
      </c>
      <c r="Q1503" s="8">
        <f t="shared" si="93"/>
        <v>97.731073446327684</v>
      </c>
      <c r="R1503" s="11" t="s">
        <v>8338</v>
      </c>
      <c r="S1503" s="12" t="s">
        <v>8339</v>
      </c>
      <c r="T1503" s="20">
        <f t="shared" si="94"/>
        <v>42163.583599537036</v>
      </c>
      <c r="U1503" s="20">
        <f t="shared" si="95"/>
        <v>42193.583599537036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s">
        <v>8219</v>
      </c>
      <c r="N1504" t="b">
        <v>1</v>
      </c>
      <c r="O1504" t="s">
        <v>8285</v>
      </c>
      <c r="P1504" s="6">
        <f t="shared" si="92"/>
        <v>101.44545454545455</v>
      </c>
      <c r="Q1504" s="8">
        <f t="shared" si="93"/>
        <v>67.835866261398181</v>
      </c>
      <c r="R1504" s="11" t="s">
        <v>8338</v>
      </c>
      <c r="S1504" s="12" t="s">
        <v>8339</v>
      </c>
      <c r="T1504" s="20">
        <f t="shared" si="94"/>
        <v>42426.542592592596</v>
      </c>
      <c r="U1504" s="20">
        <f t="shared" si="95"/>
        <v>42454.916666666672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s">
        <v>8219</v>
      </c>
      <c r="N1505" t="b">
        <v>1</v>
      </c>
      <c r="O1505" t="s">
        <v>8285</v>
      </c>
      <c r="P1505" s="6">
        <f t="shared" si="92"/>
        <v>107.89146666666667</v>
      </c>
      <c r="Q1505" s="8">
        <f t="shared" si="93"/>
        <v>56.98492957746479</v>
      </c>
      <c r="R1505" s="11" t="s">
        <v>8338</v>
      </c>
      <c r="S1505" s="12" t="s">
        <v>8339</v>
      </c>
      <c r="T1505" s="20">
        <f t="shared" si="94"/>
        <v>42606.347233796296</v>
      </c>
      <c r="U1505" s="20">
        <f t="shared" si="95"/>
        <v>42666.347233796296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s">
        <v>8219</v>
      </c>
      <c r="N1506" t="b">
        <v>1</v>
      </c>
      <c r="O1506" t="s">
        <v>8285</v>
      </c>
      <c r="P1506" s="6">
        <f t="shared" si="92"/>
        <v>277.93846153846158</v>
      </c>
      <c r="Q1506" s="8">
        <f t="shared" si="93"/>
        <v>67.159851301115239</v>
      </c>
      <c r="R1506" s="11" t="s">
        <v>8338</v>
      </c>
      <c r="S1506" s="12" t="s">
        <v>8339</v>
      </c>
      <c r="T1506" s="20">
        <f t="shared" si="94"/>
        <v>41772.657685185186</v>
      </c>
      <c r="U1506" s="20">
        <f t="shared" si="95"/>
        <v>41800.356249999997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s">
        <v>8219</v>
      </c>
      <c r="N1507" t="b">
        <v>1</v>
      </c>
      <c r="O1507" t="s">
        <v>8285</v>
      </c>
      <c r="P1507" s="6">
        <f t="shared" si="92"/>
        <v>103.58125</v>
      </c>
      <c r="Q1507" s="8">
        <f t="shared" si="93"/>
        <v>48.037681159420288</v>
      </c>
      <c r="R1507" s="11" t="s">
        <v>8338</v>
      </c>
      <c r="S1507" s="12" t="s">
        <v>8339</v>
      </c>
      <c r="T1507" s="20">
        <f t="shared" si="94"/>
        <v>42414.44332175926</v>
      </c>
      <c r="U1507" s="20">
        <f t="shared" si="95"/>
        <v>42451.834027777775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s">
        <v>8219</v>
      </c>
      <c r="N1508" t="b">
        <v>1</v>
      </c>
      <c r="O1508" t="s">
        <v>8285</v>
      </c>
      <c r="P1508" s="6">
        <f t="shared" si="92"/>
        <v>111.4</v>
      </c>
      <c r="Q1508" s="8">
        <f t="shared" si="93"/>
        <v>38.860465116279073</v>
      </c>
      <c r="R1508" s="11" t="s">
        <v>8338</v>
      </c>
      <c r="S1508" s="12" t="s">
        <v>8339</v>
      </c>
      <c r="T1508" s="20">
        <f t="shared" si="94"/>
        <v>41814.785925925928</v>
      </c>
      <c r="U1508" s="20">
        <f t="shared" si="95"/>
        <v>41844.785925925928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s">
        <v>8219</v>
      </c>
      <c r="N1509" t="b">
        <v>1</v>
      </c>
      <c r="O1509" t="s">
        <v>8285</v>
      </c>
      <c r="P1509" s="6">
        <f t="shared" si="92"/>
        <v>215</v>
      </c>
      <c r="Q1509" s="8">
        <f t="shared" si="93"/>
        <v>78.181818181818187</v>
      </c>
      <c r="R1509" s="11" t="s">
        <v>8338</v>
      </c>
      <c r="S1509" s="12" t="s">
        <v>8339</v>
      </c>
      <c r="T1509" s="20">
        <f t="shared" si="94"/>
        <v>40254.450335648151</v>
      </c>
      <c r="U1509" s="20">
        <f t="shared" si="95"/>
        <v>40313.340277777781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s">
        <v>8219</v>
      </c>
      <c r="N1510" t="b">
        <v>1</v>
      </c>
      <c r="O1510" t="s">
        <v>8285</v>
      </c>
      <c r="P1510" s="6">
        <f t="shared" si="92"/>
        <v>110.76216216216217</v>
      </c>
      <c r="Q1510" s="8">
        <f t="shared" si="93"/>
        <v>97.113744075829388</v>
      </c>
      <c r="R1510" s="11" t="s">
        <v>8338</v>
      </c>
      <c r="S1510" s="12" t="s">
        <v>8339</v>
      </c>
      <c r="T1510" s="20">
        <f t="shared" si="94"/>
        <v>41786.614363425928</v>
      </c>
      <c r="U1510" s="20">
        <f t="shared" si="95"/>
        <v>41817.614363425928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s">
        <v>8219</v>
      </c>
      <c r="N1511" t="b">
        <v>1</v>
      </c>
      <c r="O1511" t="s">
        <v>8285</v>
      </c>
      <c r="P1511" s="6">
        <f t="shared" si="92"/>
        <v>123.64125714285714</v>
      </c>
      <c r="Q1511" s="8">
        <f t="shared" si="93"/>
        <v>110.39397959183674</v>
      </c>
      <c r="R1511" s="11" t="s">
        <v>8338</v>
      </c>
      <c r="S1511" s="12" t="s">
        <v>8339</v>
      </c>
      <c r="T1511" s="20">
        <f t="shared" si="94"/>
        <v>42751.533391203702</v>
      </c>
      <c r="U1511" s="20">
        <f t="shared" si="95"/>
        <v>42780.957638888889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s">
        <v>8219</v>
      </c>
      <c r="N1512" t="b">
        <v>1</v>
      </c>
      <c r="O1512" t="s">
        <v>8285</v>
      </c>
      <c r="P1512" s="6">
        <f t="shared" si="92"/>
        <v>101.03500000000001</v>
      </c>
      <c r="Q1512" s="8">
        <f t="shared" si="93"/>
        <v>39.91506172839506</v>
      </c>
      <c r="R1512" s="11" t="s">
        <v>8338</v>
      </c>
      <c r="S1512" s="12" t="s">
        <v>8339</v>
      </c>
      <c r="T1512" s="20">
        <f t="shared" si="94"/>
        <v>41809.385162037033</v>
      </c>
      <c r="U1512" s="20">
        <f t="shared" si="95"/>
        <v>41839.385162037033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s">
        <v>8219</v>
      </c>
      <c r="N1513" t="b">
        <v>1</v>
      </c>
      <c r="O1513" t="s">
        <v>8285</v>
      </c>
      <c r="P1513" s="6">
        <f t="shared" si="92"/>
        <v>111.79285714285714</v>
      </c>
      <c r="Q1513" s="8">
        <f t="shared" si="93"/>
        <v>75.975728155339809</v>
      </c>
      <c r="R1513" s="11" t="s">
        <v>8338</v>
      </c>
      <c r="S1513" s="12" t="s">
        <v>8339</v>
      </c>
      <c r="T1513" s="20">
        <f t="shared" si="94"/>
        <v>42296.583379629628</v>
      </c>
      <c r="U1513" s="20">
        <f t="shared" si="95"/>
        <v>42326.625046296293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s">
        <v>8219</v>
      </c>
      <c r="N1514" t="b">
        <v>1</v>
      </c>
      <c r="O1514" t="s">
        <v>8285</v>
      </c>
      <c r="P1514" s="6">
        <f t="shared" si="92"/>
        <v>558.7714285714286</v>
      </c>
      <c r="Q1514" s="8">
        <f t="shared" si="93"/>
        <v>58.379104477611939</v>
      </c>
      <c r="R1514" s="11" t="s">
        <v>8338</v>
      </c>
      <c r="S1514" s="12" t="s">
        <v>8339</v>
      </c>
      <c r="T1514" s="20">
        <f t="shared" si="94"/>
        <v>42741.684479166666</v>
      </c>
      <c r="U1514" s="20">
        <f t="shared" si="95"/>
        <v>42771.684479166666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s">
        <v>8219</v>
      </c>
      <c r="N1515" t="b">
        <v>1</v>
      </c>
      <c r="O1515" t="s">
        <v>8285</v>
      </c>
      <c r="P1515" s="6">
        <f t="shared" si="92"/>
        <v>150.01875000000001</v>
      </c>
      <c r="Q1515" s="8">
        <f t="shared" si="93"/>
        <v>55.82093023255814</v>
      </c>
      <c r="R1515" s="11" t="s">
        <v>8338</v>
      </c>
      <c r="S1515" s="12" t="s">
        <v>8339</v>
      </c>
      <c r="T1515" s="20">
        <f t="shared" si="94"/>
        <v>41806.637337962966</v>
      </c>
      <c r="U1515" s="20">
        <f t="shared" si="95"/>
        <v>41836.637337962966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s">
        <v>8219</v>
      </c>
      <c r="N1516" t="b">
        <v>1</v>
      </c>
      <c r="O1516" t="s">
        <v>8285</v>
      </c>
      <c r="P1516" s="6">
        <f t="shared" si="92"/>
        <v>106.476</v>
      </c>
      <c r="Q1516" s="8">
        <f t="shared" si="93"/>
        <v>151.24431818181819</v>
      </c>
      <c r="R1516" s="11" t="s">
        <v>8338</v>
      </c>
      <c r="S1516" s="12" t="s">
        <v>8339</v>
      </c>
      <c r="T1516" s="20">
        <f t="shared" si="94"/>
        <v>42234.597685185188</v>
      </c>
      <c r="U1516" s="20">
        <f t="shared" si="95"/>
        <v>42274.597685185188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s">
        <v>8219</v>
      </c>
      <c r="N1517" t="b">
        <v>1</v>
      </c>
      <c r="O1517" t="s">
        <v>8285</v>
      </c>
      <c r="P1517" s="6">
        <f t="shared" si="92"/>
        <v>157.18899999999999</v>
      </c>
      <c r="Q1517" s="8">
        <f t="shared" si="93"/>
        <v>849.67027027027029</v>
      </c>
      <c r="R1517" s="11" t="s">
        <v>8338</v>
      </c>
      <c r="S1517" s="12" t="s">
        <v>8339</v>
      </c>
      <c r="T1517" s="20">
        <f t="shared" si="94"/>
        <v>42415.253437499996</v>
      </c>
      <c r="U1517" s="20">
        <f t="shared" si="95"/>
        <v>42445.211770833332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s">
        <v>8219</v>
      </c>
      <c r="N1518" t="b">
        <v>1</v>
      </c>
      <c r="O1518" t="s">
        <v>8285</v>
      </c>
      <c r="P1518" s="6">
        <f t="shared" si="92"/>
        <v>108.65882352941176</v>
      </c>
      <c r="Q1518" s="8">
        <f t="shared" si="93"/>
        <v>159.24137931034483</v>
      </c>
      <c r="R1518" s="11" t="s">
        <v>8338</v>
      </c>
      <c r="S1518" s="12" t="s">
        <v>8339</v>
      </c>
      <c r="T1518" s="20">
        <f t="shared" si="94"/>
        <v>42619.466342592597</v>
      </c>
      <c r="U1518" s="20">
        <f t="shared" si="95"/>
        <v>42649.583333333328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s">
        <v>8219</v>
      </c>
      <c r="N1519" t="b">
        <v>1</v>
      </c>
      <c r="O1519" t="s">
        <v>8285</v>
      </c>
      <c r="P1519" s="6">
        <f t="shared" si="92"/>
        <v>161.97999999999999</v>
      </c>
      <c r="Q1519" s="8">
        <f t="shared" si="93"/>
        <v>39.507317073170732</v>
      </c>
      <c r="R1519" s="11" t="s">
        <v>8338</v>
      </c>
      <c r="S1519" s="12" t="s">
        <v>8339</v>
      </c>
      <c r="T1519" s="20">
        <f t="shared" si="94"/>
        <v>41948.56658564815</v>
      </c>
      <c r="U1519" s="20">
        <f t="shared" si="95"/>
        <v>41979.25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s">
        <v>8219</v>
      </c>
      <c r="N1520" t="b">
        <v>1</v>
      </c>
      <c r="O1520" t="s">
        <v>8285</v>
      </c>
      <c r="P1520" s="6">
        <f t="shared" si="92"/>
        <v>205.36666666666665</v>
      </c>
      <c r="Q1520" s="8">
        <f t="shared" si="93"/>
        <v>130.52966101694915</v>
      </c>
      <c r="R1520" s="11" t="s">
        <v>8338</v>
      </c>
      <c r="S1520" s="12" t="s">
        <v>8339</v>
      </c>
      <c r="T1520" s="20">
        <f t="shared" si="94"/>
        <v>41760.8200462963</v>
      </c>
      <c r="U1520" s="20">
        <f t="shared" si="95"/>
        <v>41790.8200462963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s">
        <v>8219</v>
      </c>
      <c r="N1521" t="b">
        <v>1</v>
      </c>
      <c r="O1521" t="s">
        <v>8285</v>
      </c>
      <c r="P1521" s="6">
        <f t="shared" si="92"/>
        <v>103.36388888888889</v>
      </c>
      <c r="Q1521" s="8">
        <f t="shared" si="93"/>
        <v>64.156896551724131</v>
      </c>
      <c r="R1521" s="11" t="s">
        <v>8338</v>
      </c>
      <c r="S1521" s="12" t="s">
        <v>8339</v>
      </c>
      <c r="T1521" s="20">
        <f t="shared" si="94"/>
        <v>41782.741701388892</v>
      </c>
      <c r="U1521" s="20">
        <f t="shared" si="95"/>
        <v>41810.915972222225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s">
        <v>8219</v>
      </c>
      <c r="N1522" t="b">
        <v>1</v>
      </c>
      <c r="O1522" t="s">
        <v>8285</v>
      </c>
      <c r="P1522" s="6">
        <f t="shared" si="92"/>
        <v>103.47222222222223</v>
      </c>
      <c r="Q1522" s="8">
        <f t="shared" si="93"/>
        <v>111.52694610778443</v>
      </c>
      <c r="R1522" s="11" t="s">
        <v>8338</v>
      </c>
      <c r="S1522" s="12" t="s">
        <v>8339</v>
      </c>
      <c r="T1522" s="20">
        <f t="shared" si="94"/>
        <v>41955.857789351852</v>
      </c>
      <c r="U1522" s="20">
        <f t="shared" si="95"/>
        <v>41992.166666666672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s">
        <v>8219</v>
      </c>
      <c r="N1523" t="b">
        <v>1</v>
      </c>
      <c r="O1523" t="s">
        <v>8285</v>
      </c>
      <c r="P1523" s="6">
        <f t="shared" si="92"/>
        <v>106.81333333333333</v>
      </c>
      <c r="Q1523" s="8">
        <f t="shared" si="93"/>
        <v>170.44680851063831</v>
      </c>
      <c r="R1523" s="11" t="s">
        <v>8338</v>
      </c>
      <c r="S1523" s="12" t="s">
        <v>8339</v>
      </c>
      <c r="T1523" s="20">
        <f t="shared" si="94"/>
        <v>42493.167719907404</v>
      </c>
      <c r="U1523" s="20">
        <f t="shared" si="95"/>
        <v>42528.167719907404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s">
        <v>8219</v>
      </c>
      <c r="N1524" t="b">
        <v>1</v>
      </c>
      <c r="O1524" t="s">
        <v>8285</v>
      </c>
      <c r="P1524" s="6">
        <f t="shared" si="92"/>
        <v>138.96574712643678</v>
      </c>
      <c r="Q1524" s="8">
        <f t="shared" si="93"/>
        <v>133.7391592920354</v>
      </c>
      <c r="R1524" s="11" t="s">
        <v>8338</v>
      </c>
      <c r="S1524" s="12" t="s">
        <v>8339</v>
      </c>
      <c r="T1524" s="20">
        <f t="shared" si="94"/>
        <v>41899.830312500002</v>
      </c>
      <c r="U1524" s="20">
        <f t="shared" si="95"/>
        <v>41929.830312500002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s">
        <v>8219</v>
      </c>
      <c r="N1525" t="b">
        <v>1</v>
      </c>
      <c r="O1525" t="s">
        <v>8285</v>
      </c>
      <c r="P1525" s="6">
        <f t="shared" si="92"/>
        <v>124.84324324324325</v>
      </c>
      <c r="Q1525" s="8">
        <f t="shared" si="93"/>
        <v>95.834024896265561</v>
      </c>
      <c r="R1525" s="11" t="s">
        <v>8338</v>
      </c>
      <c r="S1525" s="12" t="s">
        <v>8339</v>
      </c>
      <c r="T1525" s="20">
        <f t="shared" si="94"/>
        <v>41964.751342592594</v>
      </c>
      <c r="U1525" s="20">
        <f t="shared" si="95"/>
        <v>41996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s">
        <v>8219</v>
      </c>
      <c r="N1526" t="b">
        <v>1</v>
      </c>
      <c r="O1526" t="s">
        <v>8285</v>
      </c>
      <c r="P1526" s="6">
        <f t="shared" si="92"/>
        <v>206.99999999999997</v>
      </c>
      <c r="Q1526" s="8">
        <f t="shared" si="93"/>
        <v>221.78571428571428</v>
      </c>
      <c r="R1526" s="11" t="s">
        <v>8338</v>
      </c>
      <c r="S1526" s="12" t="s">
        <v>8339</v>
      </c>
      <c r="T1526" s="20">
        <f t="shared" si="94"/>
        <v>42756.501041666663</v>
      </c>
      <c r="U1526" s="20">
        <f t="shared" si="95"/>
        <v>42786.501041666663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s">
        <v>8219</v>
      </c>
      <c r="N1527" t="b">
        <v>1</v>
      </c>
      <c r="O1527" t="s">
        <v>8285</v>
      </c>
      <c r="P1527" s="6">
        <f t="shared" si="92"/>
        <v>174.00576923076923</v>
      </c>
      <c r="Q1527" s="8">
        <f t="shared" si="93"/>
        <v>32.315357142857138</v>
      </c>
      <c r="R1527" s="11" t="s">
        <v>8338</v>
      </c>
      <c r="S1527" s="12" t="s">
        <v>8339</v>
      </c>
      <c r="T1527" s="20">
        <f t="shared" si="94"/>
        <v>42570.702986111108</v>
      </c>
      <c r="U1527" s="20">
        <f t="shared" si="95"/>
        <v>42600.702986111108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s">
        <v>8219</v>
      </c>
      <c r="N1528" t="b">
        <v>1</v>
      </c>
      <c r="O1528" t="s">
        <v>8285</v>
      </c>
      <c r="P1528" s="6">
        <f t="shared" si="92"/>
        <v>120.32608695652173</v>
      </c>
      <c r="Q1528" s="8">
        <f t="shared" si="93"/>
        <v>98.839285714285708</v>
      </c>
      <c r="R1528" s="11" t="s">
        <v>8338</v>
      </c>
      <c r="S1528" s="12" t="s">
        <v>8339</v>
      </c>
      <c r="T1528" s="20">
        <f t="shared" si="94"/>
        <v>42339.276006944448</v>
      </c>
      <c r="U1528" s="20">
        <f t="shared" si="95"/>
        <v>42388.276006944448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s">
        <v>8219</v>
      </c>
      <c r="N1529" t="b">
        <v>1</v>
      </c>
      <c r="O1529" t="s">
        <v>8285</v>
      </c>
      <c r="P1529" s="6">
        <f t="shared" si="92"/>
        <v>110.44428571428573</v>
      </c>
      <c r="Q1529" s="8">
        <f t="shared" si="93"/>
        <v>55.222142857142863</v>
      </c>
      <c r="R1529" s="11" t="s">
        <v>8338</v>
      </c>
      <c r="S1529" s="12" t="s">
        <v>8339</v>
      </c>
      <c r="T1529" s="20">
        <f t="shared" si="94"/>
        <v>42780.600532407407</v>
      </c>
      <c r="U1529" s="20">
        <f t="shared" si="95"/>
        <v>42808.558865740735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s">
        <v>8219</v>
      </c>
      <c r="N1530" t="b">
        <v>1</v>
      </c>
      <c r="O1530" t="s">
        <v>8285</v>
      </c>
      <c r="P1530" s="6">
        <f t="shared" si="92"/>
        <v>281.56666666666666</v>
      </c>
      <c r="Q1530" s="8">
        <f t="shared" si="93"/>
        <v>52.793750000000003</v>
      </c>
      <c r="R1530" s="11" t="s">
        <v>8338</v>
      </c>
      <c r="S1530" s="12" t="s">
        <v>8339</v>
      </c>
      <c r="T1530" s="20">
        <f t="shared" si="94"/>
        <v>42736.732893518521</v>
      </c>
      <c r="U1530" s="20">
        <f t="shared" si="95"/>
        <v>42767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s">
        <v>8219</v>
      </c>
      <c r="N1531" t="b">
        <v>1</v>
      </c>
      <c r="O1531" t="s">
        <v>8285</v>
      </c>
      <c r="P1531" s="6">
        <f t="shared" si="92"/>
        <v>100.67894736842105</v>
      </c>
      <c r="Q1531" s="8">
        <f t="shared" si="93"/>
        <v>135.66666666666666</v>
      </c>
      <c r="R1531" s="11" t="s">
        <v>8338</v>
      </c>
      <c r="S1531" s="12" t="s">
        <v>8339</v>
      </c>
      <c r="T1531" s="20">
        <f t="shared" si="94"/>
        <v>42052.628703703704</v>
      </c>
      <c r="U1531" s="20">
        <f t="shared" si="95"/>
        <v>42082.587037037039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s">
        <v>8219</v>
      </c>
      <c r="N1532" t="b">
        <v>1</v>
      </c>
      <c r="O1532" t="s">
        <v>8285</v>
      </c>
      <c r="P1532" s="6">
        <f t="shared" si="92"/>
        <v>134.82571428571427</v>
      </c>
      <c r="Q1532" s="8">
        <f t="shared" si="93"/>
        <v>53.991990846681922</v>
      </c>
      <c r="R1532" s="11" t="s">
        <v>8338</v>
      </c>
      <c r="S1532" s="12" t="s">
        <v>8339</v>
      </c>
      <c r="T1532" s="20">
        <f t="shared" si="94"/>
        <v>42275.767303240747</v>
      </c>
      <c r="U1532" s="20">
        <f t="shared" si="95"/>
        <v>42300.767303240747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s">
        <v>8219</v>
      </c>
      <c r="N1533" t="b">
        <v>1</v>
      </c>
      <c r="O1533" t="s">
        <v>8285</v>
      </c>
      <c r="P1533" s="6">
        <f t="shared" si="92"/>
        <v>175.95744680851064</v>
      </c>
      <c r="Q1533" s="8">
        <f t="shared" si="93"/>
        <v>56.643835616438359</v>
      </c>
      <c r="R1533" s="11" t="s">
        <v>8338</v>
      </c>
      <c r="S1533" s="12" t="s">
        <v>8339</v>
      </c>
      <c r="T1533" s="20">
        <f t="shared" si="94"/>
        <v>41941.802384259259</v>
      </c>
      <c r="U1533" s="20">
        <f t="shared" si="95"/>
        <v>41974.125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s">
        <v>8219</v>
      </c>
      <c r="N1534" t="b">
        <v>1</v>
      </c>
      <c r="O1534" t="s">
        <v>8285</v>
      </c>
      <c r="P1534" s="6">
        <f t="shared" si="92"/>
        <v>484.02000000000004</v>
      </c>
      <c r="Q1534" s="8">
        <f t="shared" si="93"/>
        <v>82.316326530612244</v>
      </c>
      <c r="R1534" s="11" t="s">
        <v>8338</v>
      </c>
      <c r="S1534" s="12" t="s">
        <v>8339</v>
      </c>
      <c r="T1534" s="20">
        <f t="shared" si="94"/>
        <v>42391.475289351853</v>
      </c>
      <c r="U1534" s="20">
        <f t="shared" si="95"/>
        <v>42415.625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s">
        <v>8219</v>
      </c>
      <c r="N1535" t="b">
        <v>1</v>
      </c>
      <c r="O1535" t="s">
        <v>8285</v>
      </c>
      <c r="P1535" s="6">
        <f t="shared" si="92"/>
        <v>145.14000000000001</v>
      </c>
      <c r="Q1535" s="8">
        <f t="shared" si="93"/>
        <v>88.26081081081081</v>
      </c>
      <c r="R1535" s="11" t="s">
        <v>8338</v>
      </c>
      <c r="S1535" s="12" t="s">
        <v>8339</v>
      </c>
      <c r="T1535" s="20">
        <f t="shared" si="94"/>
        <v>42443.00204861111</v>
      </c>
      <c r="U1535" s="20">
        <f t="shared" si="95"/>
        <v>42492.165972222225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s">
        <v>8219</v>
      </c>
      <c r="N1536" t="b">
        <v>1</v>
      </c>
      <c r="O1536" t="s">
        <v>8285</v>
      </c>
      <c r="P1536" s="6">
        <f t="shared" si="92"/>
        <v>417.73333333333335</v>
      </c>
      <c r="Q1536" s="8">
        <f t="shared" si="93"/>
        <v>84.905149051490511</v>
      </c>
      <c r="R1536" s="11" t="s">
        <v>8338</v>
      </c>
      <c r="S1536" s="12" t="s">
        <v>8339</v>
      </c>
      <c r="T1536" s="20">
        <f t="shared" si="94"/>
        <v>42221.67432870371</v>
      </c>
      <c r="U1536" s="20">
        <f t="shared" si="95"/>
        <v>42251.67432870371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s">
        <v>8219</v>
      </c>
      <c r="N1537" t="b">
        <v>1</v>
      </c>
      <c r="O1537" t="s">
        <v>8285</v>
      </c>
      <c r="P1537" s="6">
        <f t="shared" si="92"/>
        <v>132.42499999999998</v>
      </c>
      <c r="Q1537" s="8">
        <f t="shared" si="93"/>
        <v>48.154545454545456</v>
      </c>
      <c r="R1537" s="11" t="s">
        <v>8338</v>
      </c>
      <c r="S1537" s="12" t="s">
        <v>8339</v>
      </c>
      <c r="T1537" s="20">
        <f t="shared" si="94"/>
        <v>42484.829062500001</v>
      </c>
      <c r="U1537" s="20">
        <f t="shared" si="95"/>
        <v>42513.916666666672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s">
        <v>8219</v>
      </c>
      <c r="N1538" t="b">
        <v>1</v>
      </c>
      <c r="O1538" t="s">
        <v>8285</v>
      </c>
      <c r="P1538" s="6">
        <f t="shared" si="92"/>
        <v>250.30841666666666</v>
      </c>
      <c r="Q1538" s="8">
        <f t="shared" si="93"/>
        <v>66.015406593406595</v>
      </c>
      <c r="R1538" s="11" t="s">
        <v>8338</v>
      </c>
      <c r="S1538" s="12" t="s">
        <v>8339</v>
      </c>
      <c r="T1538" s="20">
        <f t="shared" si="94"/>
        <v>42213.802199074074</v>
      </c>
      <c r="U1538" s="20">
        <f t="shared" si="95"/>
        <v>42243.802199074074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s">
        <v>8219</v>
      </c>
      <c r="N1539" t="b">
        <v>1</v>
      </c>
      <c r="O1539" t="s">
        <v>8285</v>
      </c>
      <c r="P1539" s="6">
        <f t="shared" ref="P1539:P1602" si="96">E1539/D1539*100</f>
        <v>179.9</v>
      </c>
      <c r="Q1539" s="8">
        <f t="shared" ref="Q1539:Q1602" si="97">IFERROR(E1539/L1539,0)</f>
        <v>96.375</v>
      </c>
      <c r="R1539" s="11" t="s">
        <v>8338</v>
      </c>
      <c r="S1539" s="12" t="s">
        <v>8339</v>
      </c>
      <c r="T1539" s="20">
        <f t="shared" ref="T1539:T1602" si="98">(((J1539/60)/60)/24)+DATE(1970,1,1)</f>
        <v>42552.315127314811</v>
      </c>
      <c r="U1539" s="20">
        <f t="shared" ref="U1539:U1602" si="99">(((I1539/60)/60)/24)+DATE(1970,1,1)</f>
        <v>42588.75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s">
        <v>8219</v>
      </c>
      <c r="N1540" t="b">
        <v>1</v>
      </c>
      <c r="O1540" t="s">
        <v>8285</v>
      </c>
      <c r="P1540" s="6">
        <f t="shared" si="96"/>
        <v>102.62857142857142</v>
      </c>
      <c r="Q1540" s="8">
        <f t="shared" si="97"/>
        <v>156.17391304347825</v>
      </c>
      <c r="R1540" s="11" t="s">
        <v>8338</v>
      </c>
      <c r="S1540" s="12" t="s">
        <v>8339</v>
      </c>
      <c r="T1540" s="20">
        <f t="shared" si="98"/>
        <v>41981.782060185185</v>
      </c>
      <c r="U1540" s="20">
        <f t="shared" si="99"/>
        <v>42026.782060185185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s">
        <v>8219</v>
      </c>
      <c r="N1541" t="b">
        <v>1</v>
      </c>
      <c r="O1541" t="s">
        <v>8285</v>
      </c>
      <c r="P1541" s="6">
        <f t="shared" si="96"/>
        <v>135.98609999999999</v>
      </c>
      <c r="Q1541" s="8">
        <f t="shared" si="97"/>
        <v>95.764859154929582</v>
      </c>
      <c r="R1541" s="11" t="s">
        <v>8338</v>
      </c>
      <c r="S1541" s="12" t="s">
        <v>8339</v>
      </c>
      <c r="T1541" s="20">
        <f t="shared" si="98"/>
        <v>42705.919201388882</v>
      </c>
      <c r="U1541" s="20">
        <f t="shared" si="99"/>
        <v>42738.919201388882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s">
        <v>8219</v>
      </c>
      <c r="N1542" t="b">
        <v>1</v>
      </c>
      <c r="O1542" t="s">
        <v>8285</v>
      </c>
      <c r="P1542" s="6">
        <f t="shared" si="96"/>
        <v>117.86666666666667</v>
      </c>
      <c r="Q1542" s="8">
        <f t="shared" si="97"/>
        <v>180.40816326530611</v>
      </c>
      <c r="R1542" s="11" t="s">
        <v>8338</v>
      </c>
      <c r="S1542" s="12" t="s">
        <v>8339</v>
      </c>
      <c r="T1542" s="20">
        <f t="shared" si="98"/>
        <v>41939.00712962963</v>
      </c>
      <c r="U1542" s="20">
        <f t="shared" si="99"/>
        <v>41969.052083333328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s">
        <v>8221</v>
      </c>
      <c r="N1543" t="b">
        <v>0</v>
      </c>
      <c r="O1543" t="s">
        <v>8289</v>
      </c>
      <c r="P1543" s="6">
        <f t="shared" si="96"/>
        <v>3.3333333333333333E-2</v>
      </c>
      <c r="Q1543" s="8">
        <f t="shared" si="97"/>
        <v>3</v>
      </c>
      <c r="R1543" s="11" t="s">
        <v>8338</v>
      </c>
      <c r="S1543" s="12" t="s">
        <v>8343</v>
      </c>
      <c r="T1543" s="20">
        <f t="shared" si="98"/>
        <v>41974.712245370371</v>
      </c>
      <c r="U1543" s="20">
        <f t="shared" si="99"/>
        <v>42004.712245370371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s">
        <v>8221</v>
      </c>
      <c r="N1544" t="b">
        <v>0</v>
      </c>
      <c r="O1544" t="s">
        <v>8289</v>
      </c>
      <c r="P1544" s="6">
        <f t="shared" si="96"/>
        <v>4</v>
      </c>
      <c r="Q1544" s="8">
        <f t="shared" si="97"/>
        <v>20</v>
      </c>
      <c r="R1544" s="11" t="s">
        <v>8338</v>
      </c>
      <c r="S1544" s="12" t="s">
        <v>8343</v>
      </c>
      <c r="T1544" s="20">
        <f t="shared" si="98"/>
        <v>42170.996527777781</v>
      </c>
      <c r="U1544" s="20">
        <f t="shared" si="99"/>
        <v>42185.996527777781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s">
        <v>8221</v>
      </c>
      <c r="N1545" t="b">
        <v>0</v>
      </c>
      <c r="O1545" t="s">
        <v>8289</v>
      </c>
      <c r="P1545" s="6">
        <f t="shared" si="96"/>
        <v>0.44444444444444442</v>
      </c>
      <c r="Q1545" s="8">
        <f t="shared" si="97"/>
        <v>10</v>
      </c>
      <c r="R1545" s="11" t="s">
        <v>8338</v>
      </c>
      <c r="S1545" s="12" t="s">
        <v>8343</v>
      </c>
      <c r="T1545" s="20">
        <f t="shared" si="98"/>
        <v>41935.509652777779</v>
      </c>
      <c r="U1545" s="20">
        <f t="shared" si="99"/>
        <v>41965.551319444443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s">
        <v>8221</v>
      </c>
      <c r="N1546" t="b">
        <v>0</v>
      </c>
      <c r="O1546" t="s">
        <v>8289</v>
      </c>
      <c r="P1546" s="6">
        <f t="shared" si="96"/>
        <v>0</v>
      </c>
      <c r="Q1546" s="8">
        <f t="shared" si="97"/>
        <v>0</v>
      </c>
      <c r="R1546" s="11" t="s">
        <v>8338</v>
      </c>
      <c r="S1546" s="12" t="s">
        <v>8343</v>
      </c>
      <c r="T1546" s="20">
        <f t="shared" si="98"/>
        <v>42053.051203703704</v>
      </c>
      <c r="U1546" s="20">
        <f t="shared" si="99"/>
        <v>42095.012499999997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s">
        <v>8221</v>
      </c>
      <c r="N1547" t="b">
        <v>0</v>
      </c>
      <c r="O1547" t="s">
        <v>8289</v>
      </c>
      <c r="P1547" s="6">
        <f t="shared" si="96"/>
        <v>3.3333333333333333E-2</v>
      </c>
      <c r="Q1547" s="8">
        <f t="shared" si="97"/>
        <v>1</v>
      </c>
      <c r="R1547" s="11" t="s">
        <v>8338</v>
      </c>
      <c r="S1547" s="12" t="s">
        <v>8343</v>
      </c>
      <c r="T1547" s="20">
        <f t="shared" si="98"/>
        <v>42031.884652777779</v>
      </c>
      <c r="U1547" s="20">
        <f t="shared" si="99"/>
        <v>42065.886111111111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s">
        <v>8221</v>
      </c>
      <c r="N1548" t="b">
        <v>0</v>
      </c>
      <c r="O1548" t="s">
        <v>8289</v>
      </c>
      <c r="P1548" s="6">
        <f t="shared" si="96"/>
        <v>28.9</v>
      </c>
      <c r="Q1548" s="8">
        <f t="shared" si="97"/>
        <v>26.272727272727273</v>
      </c>
      <c r="R1548" s="11" t="s">
        <v>8338</v>
      </c>
      <c r="S1548" s="12" t="s">
        <v>8343</v>
      </c>
      <c r="T1548" s="20">
        <f t="shared" si="98"/>
        <v>41839.212951388887</v>
      </c>
      <c r="U1548" s="20">
        <f t="shared" si="99"/>
        <v>41899.212951388887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s">
        <v>8221</v>
      </c>
      <c r="N1549" t="b">
        <v>0</v>
      </c>
      <c r="O1549" t="s">
        <v>8289</v>
      </c>
      <c r="P1549" s="6">
        <f t="shared" si="96"/>
        <v>0</v>
      </c>
      <c r="Q1549" s="8">
        <f t="shared" si="97"/>
        <v>0</v>
      </c>
      <c r="R1549" s="11" t="s">
        <v>8338</v>
      </c>
      <c r="S1549" s="12" t="s">
        <v>8343</v>
      </c>
      <c r="T1549" s="20">
        <f t="shared" si="98"/>
        <v>42782.426875000005</v>
      </c>
      <c r="U1549" s="20">
        <f t="shared" si="99"/>
        <v>42789.426875000005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s">
        <v>8221</v>
      </c>
      <c r="N1550" t="b">
        <v>0</v>
      </c>
      <c r="O1550" t="s">
        <v>8289</v>
      </c>
      <c r="P1550" s="6">
        <f t="shared" si="96"/>
        <v>8.5714285714285712</v>
      </c>
      <c r="Q1550" s="8">
        <f t="shared" si="97"/>
        <v>60</v>
      </c>
      <c r="R1550" s="11" t="s">
        <v>8338</v>
      </c>
      <c r="S1550" s="12" t="s">
        <v>8343</v>
      </c>
      <c r="T1550" s="20">
        <f t="shared" si="98"/>
        <v>42286.88217592593</v>
      </c>
      <c r="U1550" s="20">
        <f t="shared" si="99"/>
        <v>42316.923842592587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s">
        <v>8221</v>
      </c>
      <c r="N1551" t="b">
        <v>0</v>
      </c>
      <c r="O1551" t="s">
        <v>8289</v>
      </c>
      <c r="P1551" s="6">
        <f t="shared" si="96"/>
        <v>34</v>
      </c>
      <c r="Q1551" s="8">
        <f t="shared" si="97"/>
        <v>28.333333333333332</v>
      </c>
      <c r="R1551" s="11" t="s">
        <v>8338</v>
      </c>
      <c r="S1551" s="12" t="s">
        <v>8343</v>
      </c>
      <c r="T1551" s="20">
        <f t="shared" si="98"/>
        <v>42281.136099537034</v>
      </c>
      <c r="U1551" s="20">
        <f t="shared" si="99"/>
        <v>42311.177766203706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s">
        <v>8221</v>
      </c>
      <c r="N1552" t="b">
        <v>0</v>
      </c>
      <c r="O1552" t="s">
        <v>8289</v>
      </c>
      <c r="P1552" s="6">
        <f t="shared" si="96"/>
        <v>13.466666666666665</v>
      </c>
      <c r="Q1552" s="8">
        <f t="shared" si="97"/>
        <v>14.428571428571429</v>
      </c>
      <c r="R1552" s="11" t="s">
        <v>8338</v>
      </c>
      <c r="S1552" s="12" t="s">
        <v>8343</v>
      </c>
      <c r="T1552" s="20">
        <f t="shared" si="98"/>
        <v>42472.449467592596</v>
      </c>
      <c r="U1552" s="20">
        <f t="shared" si="99"/>
        <v>42502.449467592596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s">
        <v>8221</v>
      </c>
      <c r="N1553" t="b">
        <v>0</v>
      </c>
      <c r="O1553" t="s">
        <v>8289</v>
      </c>
      <c r="P1553" s="6">
        <f t="shared" si="96"/>
        <v>0</v>
      </c>
      <c r="Q1553" s="8">
        <f t="shared" si="97"/>
        <v>0</v>
      </c>
      <c r="R1553" s="11" t="s">
        <v>8338</v>
      </c>
      <c r="S1553" s="12" t="s">
        <v>8343</v>
      </c>
      <c r="T1553" s="20">
        <f t="shared" si="98"/>
        <v>42121.824525462958</v>
      </c>
      <c r="U1553" s="20">
        <f t="shared" si="99"/>
        <v>42151.824525462958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s">
        <v>8221</v>
      </c>
      <c r="N1554" t="b">
        <v>0</v>
      </c>
      <c r="O1554" t="s">
        <v>8289</v>
      </c>
      <c r="P1554" s="6">
        <f t="shared" si="96"/>
        <v>49.186046511627907</v>
      </c>
      <c r="Q1554" s="8">
        <f t="shared" si="97"/>
        <v>132.1875</v>
      </c>
      <c r="R1554" s="11" t="s">
        <v>8338</v>
      </c>
      <c r="S1554" s="12" t="s">
        <v>8343</v>
      </c>
      <c r="T1554" s="20">
        <f t="shared" si="98"/>
        <v>41892.688750000001</v>
      </c>
      <c r="U1554" s="20">
        <f t="shared" si="99"/>
        <v>41913.165972222225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s">
        <v>8221</v>
      </c>
      <c r="N1555" t="b">
        <v>0</v>
      </c>
      <c r="O1555" t="s">
        <v>8289</v>
      </c>
      <c r="P1555" s="6">
        <f t="shared" si="96"/>
        <v>0</v>
      </c>
      <c r="Q1555" s="8">
        <f t="shared" si="97"/>
        <v>0</v>
      </c>
      <c r="R1555" s="11" t="s">
        <v>8338</v>
      </c>
      <c r="S1555" s="12" t="s">
        <v>8343</v>
      </c>
      <c r="T1555" s="20">
        <f t="shared" si="98"/>
        <v>42219.282951388886</v>
      </c>
      <c r="U1555" s="20">
        <f t="shared" si="99"/>
        <v>42249.282951388886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s">
        <v>8221</v>
      </c>
      <c r="N1556" t="b">
        <v>0</v>
      </c>
      <c r="O1556" t="s">
        <v>8289</v>
      </c>
      <c r="P1556" s="6">
        <f t="shared" si="96"/>
        <v>0</v>
      </c>
      <c r="Q1556" s="8">
        <f t="shared" si="97"/>
        <v>0</v>
      </c>
      <c r="R1556" s="11" t="s">
        <v>8338</v>
      </c>
      <c r="S1556" s="12" t="s">
        <v>8343</v>
      </c>
      <c r="T1556" s="20">
        <f t="shared" si="98"/>
        <v>42188.252199074079</v>
      </c>
      <c r="U1556" s="20">
        <f t="shared" si="99"/>
        <v>42218.252199074079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s">
        <v>8221</v>
      </c>
      <c r="N1557" t="b">
        <v>0</v>
      </c>
      <c r="O1557" t="s">
        <v>8289</v>
      </c>
      <c r="P1557" s="6">
        <f t="shared" si="96"/>
        <v>0</v>
      </c>
      <c r="Q1557" s="8">
        <f t="shared" si="97"/>
        <v>0</v>
      </c>
      <c r="R1557" s="11" t="s">
        <v>8338</v>
      </c>
      <c r="S1557" s="12" t="s">
        <v>8343</v>
      </c>
      <c r="T1557" s="20">
        <f t="shared" si="98"/>
        <v>42241.613796296297</v>
      </c>
      <c r="U1557" s="20">
        <f t="shared" si="99"/>
        <v>42264.708333333328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s">
        <v>8221</v>
      </c>
      <c r="N1558" t="b">
        <v>0</v>
      </c>
      <c r="O1558" t="s">
        <v>8289</v>
      </c>
      <c r="P1558" s="6">
        <f t="shared" si="96"/>
        <v>45.133333333333333</v>
      </c>
      <c r="Q1558" s="8">
        <f t="shared" si="97"/>
        <v>56.416666666666664</v>
      </c>
      <c r="R1558" s="11" t="s">
        <v>8338</v>
      </c>
      <c r="S1558" s="12" t="s">
        <v>8343</v>
      </c>
      <c r="T1558" s="20">
        <f t="shared" si="98"/>
        <v>42525.153055555551</v>
      </c>
      <c r="U1558" s="20">
        <f t="shared" si="99"/>
        <v>42555.153055555551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s">
        <v>8221</v>
      </c>
      <c r="N1559" t="b">
        <v>0</v>
      </c>
      <c r="O1559" t="s">
        <v>8289</v>
      </c>
      <c r="P1559" s="6">
        <f t="shared" si="96"/>
        <v>4</v>
      </c>
      <c r="Q1559" s="8">
        <f t="shared" si="97"/>
        <v>100</v>
      </c>
      <c r="R1559" s="11" t="s">
        <v>8338</v>
      </c>
      <c r="S1559" s="12" t="s">
        <v>8343</v>
      </c>
      <c r="T1559" s="20">
        <f t="shared" si="98"/>
        <v>41871.65315972222</v>
      </c>
      <c r="U1559" s="20">
        <f t="shared" si="99"/>
        <v>41902.65315972222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s">
        <v>8221</v>
      </c>
      <c r="N1560" t="b">
        <v>0</v>
      </c>
      <c r="O1560" t="s">
        <v>8289</v>
      </c>
      <c r="P1560" s="6">
        <f t="shared" si="96"/>
        <v>4.666666666666667</v>
      </c>
      <c r="Q1560" s="8">
        <f t="shared" si="97"/>
        <v>11.666666666666666</v>
      </c>
      <c r="R1560" s="11" t="s">
        <v>8338</v>
      </c>
      <c r="S1560" s="12" t="s">
        <v>8343</v>
      </c>
      <c r="T1560" s="20">
        <f t="shared" si="98"/>
        <v>42185.397673611107</v>
      </c>
      <c r="U1560" s="20">
        <f t="shared" si="99"/>
        <v>42244.508333333331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s">
        <v>8221</v>
      </c>
      <c r="N1561" t="b">
        <v>0</v>
      </c>
      <c r="O1561" t="s">
        <v>8289</v>
      </c>
      <c r="P1561" s="6">
        <f t="shared" si="96"/>
        <v>0.33333333333333337</v>
      </c>
      <c r="Q1561" s="8">
        <f t="shared" si="97"/>
        <v>50</v>
      </c>
      <c r="R1561" s="11" t="s">
        <v>8338</v>
      </c>
      <c r="S1561" s="12" t="s">
        <v>8343</v>
      </c>
      <c r="T1561" s="20">
        <f t="shared" si="98"/>
        <v>42108.05322916666</v>
      </c>
      <c r="U1561" s="20">
        <f t="shared" si="99"/>
        <v>42123.05322916666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s">
        <v>8221</v>
      </c>
      <c r="N1562" t="b">
        <v>0</v>
      </c>
      <c r="O1562" t="s">
        <v>8289</v>
      </c>
      <c r="P1562" s="6">
        <f t="shared" si="96"/>
        <v>3.7600000000000002</v>
      </c>
      <c r="Q1562" s="8">
        <f t="shared" si="97"/>
        <v>23.5</v>
      </c>
      <c r="R1562" s="11" t="s">
        <v>8338</v>
      </c>
      <c r="S1562" s="12" t="s">
        <v>8343</v>
      </c>
      <c r="T1562" s="20">
        <f t="shared" si="98"/>
        <v>41936.020752314813</v>
      </c>
      <c r="U1562" s="20">
        <f t="shared" si="99"/>
        <v>41956.062418981484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s">
        <v>8220</v>
      </c>
      <c r="N1563" t="b">
        <v>0</v>
      </c>
      <c r="O1563" t="s">
        <v>8290</v>
      </c>
      <c r="P1563" s="6">
        <f t="shared" si="96"/>
        <v>0.67</v>
      </c>
      <c r="Q1563" s="8">
        <f t="shared" si="97"/>
        <v>67</v>
      </c>
      <c r="R1563" s="11" t="s">
        <v>8322</v>
      </c>
      <c r="S1563" s="12" t="s">
        <v>8344</v>
      </c>
      <c r="T1563" s="20">
        <f t="shared" si="98"/>
        <v>41555.041701388887</v>
      </c>
      <c r="U1563" s="20">
        <f t="shared" si="99"/>
        <v>41585.083368055559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s">
        <v>8220</v>
      </c>
      <c r="N1564" t="b">
        <v>0</v>
      </c>
      <c r="O1564" t="s">
        <v>8290</v>
      </c>
      <c r="P1564" s="6">
        <f t="shared" si="96"/>
        <v>0</v>
      </c>
      <c r="Q1564" s="8">
        <f t="shared" si="97"/>
        <v>0</v>
      </c>
      <c r="R1564" s="11" t="s">
        <v>8322</v>
      </c>
      <c r="S1564" s="12" t="s">
        <v>8344</v>
      </c>
      <c r="T1564" s="20">
        <f t="shared" si="98"/>
        <v>40079.566157407404</v>
      </c>
      <c r="U1564" s="20">
        <f t="shared" si="99"/>
        <v>40149.034722222219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s">
        <v>8220</v>
      </c>
      <c r="N1565" t="b">
        <v>0</v>
      </c>
      <c r="O1565" t="s">
        <v>8290</v>
      </c>
      <c r="P1565" s="6">
        <f t="shared" si="96"/>
        <v>1.4166666666666665</v>
      </c>
      <c r="Q1565" s="8">
        <f t="shared" si="97"/>
        <v>42.5</v>
      </c>
      <c r="R1565" s="11" t="s">
        <v>8322</v>
      </c>
      <c r="S1565" s="12" t="s">
        <v>8344</v>
      </c>
      <c r="T1565" s="20">
        <f t="shared" si="98"/>
        <v>41652.742488425924</v>
      </c>
      <c r="U1565" s="20">
        <f t="shared" si="99"/>
        <v>41712.700821759259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s">
        <v>8220</v>
      </c>
      <c r="N1566" t="b">
        <v>0</v>
      </c>
      <c r="O1566" t="s">
        <v>8290</v>
      </c>
      <c r="P1566" s="6">
        <f t="shared" si="96"/>
        <v>0.1</v>
      </c>
      <c r="Q1566" s="8">
        <f t="shared" si="97"/>
        <v>10</v>
      </c>
      <c r="R1566" s="11" t="s">
        <v>8322</v>
      </c>
      <c r="S1566" s="12" t="s">
        <v>8344</v>
      </c>
      <c r="T1566" s="20">
        <f t="shared" si="98"/>
        <v>42121.367002314815</v>
      </c>
      <c r="U1566" s="20">
        <f t="shared" si="99"/>
        <v>42152.836805555555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s">
        <v>8220</v>
      </c>
      <c r="N1567" t="b">
        <v>0</v>
      </c>
      <c r="O1567" t="s">
        <v>8290</v>
      </c>
      <c r="P1567" s="6">
        <f t="shared" si="96"/>
        <v>2.5</v>
      </c>
      <c r="Q1567" s="8">
        <f t="shared" si="97"/>
        <v>100</v>
      </c>
      <c r="R1567" s="11" t="s">
        <v>8322</v>
      </c>
      <c r="S1567" s="12" t="s">
        <v>8344</v>
      </c>
      <c r="T1567" s="20">
        <f t="shared" si="98"/>
        <v>40672.729872685188</v>
      </c>
      <c r="U1567" s="20">
        <f t="shared" si="99"/>
        <v>40702.729872685188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s">
        <v>8220</v>
      </c>
      <c r="N1568" t="b">
        <v>0</v>
      </c>
      <c r="O1568" t="s">
        <v>8290</v>
      </c>
      <c r="P1568" s="6">
        <f t="shared" si="96"/>
        <v>21.25</v>
      </c>
      <c r="Q1568" s="8">
        <f t="shared" si="97"/>
        <v>108.05084745762711</v>
      </c>
      <c r="R1568" s="11" t="s">
        <v>8322</v>
      </c>
      <c r="S1568" s="12" t="s">
        <v>8344</v>
      </c>
      <c r="T1568" s="20">
        <f t="shared" si="98"/>
        <v>42549.916712962964</v>
      </c>
      <c r="U1568" s="20">
        <f t="shared" si="99"/>
        <v>42578.916666666672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s">
        <v>8220</v>
      </c>
      <c r="N1569" t="b">
        <v>0</v>
      </c>
      <c r="O1569" t="s">
        <v>8290</v>
      </c>
      <c r="P1569" s="6">
        <f t="shared" si="96"/>
        <v>4.117647058823529</v>
      </c>
      <c r="Q1569" s="8">
        <f t="shared" si="97"/>
        <v>26.923076923076923</v>
      </c>
      <c r="R1569" s="11" t="s">
        <v>8322</v>
      </c>
      <c r="S1569" s="12" t="s">
        <v>8344</v>
      </c>
      <c r="T1569" s="20">
        <f t="shared" si="98"/>
        <v>41671.936863425923</v>
      </c>
      <c r="U1569" s="20">
        <f t="shared" si="99"/>
        <v>41687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s">
        <v>8220</v>
      </c>
      <c r="N1570" t="b">
        <v>0</v>
      </c>
      <c r="O1570" t="s">
        <v>8290</v>
      </c>
      <c r="P1570" s="6">
        <f t="shared" si="96"/>
        <v>13.639999999999999</v>
      </c>
      <c r="Q1570" s="8">
        <f t="shared" si="97"/>
        <v>155</v>
      </c>
      <c r="R1570" s="11" t="s">
        <v>8322</v>
      </c>
      <c r="S1570" s="12" t="s">
        <v>8344</v>
      </c>
      <c r="T1570" s="20">
        <f t="shared" si="98"/>
        <v>41962.062326388885</v>
      </c>
      <c r="U1570" s="20">
        <f t="shared" si="99"/>
        <v>41997.062326388885</v>
      </c>
    </row>
    <row r="1571" spans="1:2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s">
        <v>8220</v>
      </c>
      <c r="N1571" t="b">
        <v>0</v>
      </c>
      <c r="O1571" t="s">
        <v>8290</v>
      </c>
      <c r="P1571" s="6">
        <f t="shared" si="96"/>
        <v>0</v>
      </c>
      <c r="Q1571" s="8">
        <f t="shared" si="97"/>
        <v>0</v>
      </c>
      <c r="R1571" s="11" t="s">
        <v>8322</v>
      </c>
      <c r="S1571" s="12" t="s">
        <v>8344</v>
      </c>
      <c r="T1571" s="20">
        <f t="shared" si="98"/>
        <v>41389.679560185185</v>
      </c>
      <c r="U1571" s="20">
        <f t="shared" si="99"/>
        <v>41419.679560185185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s">
        <v>8220</v>
      </c>
      <c r="N1572" t="b">
        <v>0</v>
      </c>
      <c r="O1572" t="s">
        <v>8290</v>
      </c>
      <c r="P1572" s="6">
        <f t="shared" si="96"/>
        <v>41.4</v>
      </c>
      <c r="Q1572" s="8">
        <f t="shared" si="97"/>
        <v>47.769230769230766</v>
      </c>
      <c r="R1572" s="11" t="s">
        <v>8322</v>
      </c>
      <c r="S1572" s="12" t="s">
        <v>8344</v>
      </c>
      <c r="T1572" s="20">
        <f t="shared" si="98"/>
        <v>42438.813449074078</v>
      </c>
      <c r="U1572" s="20">
        <f t="shared" si="99"/>
        <v>42468.771782407406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s">
        <v>8220</v>
      </c>
      <c r="N1573" t="b">
        <v>0</v>
      </c>
      <c r="O1573" t="s">
        <v>8290</v>
      </c>
      <c r="P1573" s="6">
        <f t="shared" si="96"/>
        <v>0.66115702479338845</v>
      </c>
      <c r="Q1573" s="8">
        <f t="shared" si="97"/>
        <v>20</v>
      </c>
      <c r="R1573" s="11" t="s">
        <v>8322</v>
      </c>
      <c r="S1573" s="12" t="s">
        <v>8344</v>
      </c>
      <c r="T1573" s="20">
        <f t="shared" si="98"/>
        <v>42144.769479166673</v>
      </c>
      <c r="U1573" s="20">
        <f t="shared" si="99"/>
        <v>42174.769479166673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s">
        <v>8220</v>
      </c>
      <c r="N1574" t="b">
        <v>0</v>
      </c>
      <c r="O1574" t="s">
        <v>8290</v>
      </c>
      <c r="P1574" s="6">
        <f t="shared" si="96"/>
        <v>5</v>
      </c>
      <c r="Q1574" s="8">
        <f t="shared" si="97"/>
        <v>41.666666666666664</v>
      </c>
      <c r="R1574" s="11" t="s">
        <v>8322</v>
      </c>
      <c r="S1574" s="12" t="s">
        <v>8344</v>
      </c>
      <c r="T1574" s="20">
        <f t="shared" si="98"/>
        <v>42404.033090277779</v>
      </c>
      <c r="U1574" s="20">
        <f t="shared" si="99"/>
        <v>42428.999305555553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s">
        <v>8220</v>
      </c>
      <c r="N1575" t="b">
        <v>0</v>
      </c>
      <c r="O1575" t="s">
        <v>8290</v>
      </c>
      <c r="P1575" s="6">
        <f t="shared" si="96"/>
        <v>2.4777777777777779</v>
      </c>
      <c r="Q1575" s="8">
        <f t="shared" si="97"/>
        <v>74.333333333333329</v>
      </c>
      <c r="R1575" s="11" t="s">
        <v>8322</v>
      </c>
      <c r="S1575" s="12" t="s">
        <v>8344</v>
      </c>
      <c r="T1575" s="20">
        <f t="shared" si="98"/>
        <v>42786.000023148154</v>
      </c>
      <c r="U1575" s="20">
        <f t="shared" si="99"/>
        <v>42826.165972222225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s">
        <v>8220</v>
      </c>
      <c r="N1576" t="b">
        <v>0</v>
      </c>
      <c r="O1576" t="s">
        <v>8290</v>
      </c>
      <c r="P1576" s="6">
        <f t="shared" si="96"/>
        <v>5.0599999999999996</v>
      </c>
      <c r="Q1576" s="8">
        <f t="shared" si="97"/>
        <v>84.333333333333329</v>
      </c>
      <c r="R1576" s="11" t="s">
        <v>8322</v>
      </c>
      <c r="S1576" s="12" t="s">
        <v>8344</v>
      </c>
      <c r="T1576" s="20">
        <f t="shared" si="98"/>
        <v>42017.927418981482</v>
      </c>
      <c r="U1576" s="20">
        <f t="shared" si="99"/>
        <v>42052.927418981482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s">
        <v>8220</v>
      </c>
      <c r="N1577" t="b">
        <v>0</v>
      </c>
      <c r="O1577" t="s">
        <v>8290</v>
      </c>
      <c r="P1577" s="6">
        <f t="shared" si="96"/>
        <v>22.91</v>
      </c>
      <c r="Q1577" s="8">
        <f t="shared" si="97"/>
        <v>65.457142857142856</v>
      </c>
      <c r="R1577" s="11" t="s">
        <v>8322</v>
      </c>
      <c r="S1577" s="12" t="s">
        <v>8344</v>
      </c>
      <c r="T1577" s="20">
        <f t="shared" si="98"/>
        <v>41799.524259259262</v>
      </c>
      <c r="U1577" s="20">
        <f t="shared" si="99"/>
        <v>41829.524259259262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s">
        <v>8220</v>
      </c>
      <c r="N1578" t="b">
        <v>0</v>
      </c>
      <c r="O1578" t="s">
        <v>8290</v>
      </c>
      <c r="P1578" s="6">
        <f t="shared" si="96"/>
        <v>13</v>
      </c>
      <c r="Q1578" s="8">
        <f t="shared" si="97"/>
        <v>65</v>
      </c>
      <c r="R1578" s="11" t="s">
        <v>8322</v>
      </c>
      <c r="S1578" s="12" t="s">
        <v>8344</v>
      </c>
      <c r="T1578" s="20">
        <f t="shared" si="98"/>
        <v>42140.879259259258</v>
      </c>
      <c r="U1578" s="20">
        <f t="shared" si="99"/>
        <v>42185.879259259258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s">
        <v>8220</v>
      </c>
      <c r="N1579" t="b">
        <v>0</v>
      </c>
      <c r="O1579" t="s">
        <v>8290</v>
      </c>
      <c r="P1579" s="6">
        <f t="shared" si="96"/>
        <v>0.54999999999999993</v>
      </c>
      <c r="Q1579" s="8">
        <f t="shared" si="97"/>
        <v>27.5</v>
      </c>
      <c r="R1579" s="11" t="s">
        <v>8322</v>
      </c>
      <c r="S1579" s="12" t="s">
        <v>8344</v>
      </c>
      <c r="T1579" s="20">
        <f t="shared" si="98"/>
        <v>41054.847777777781</v>
      </c>
      <c r="U1579" s="20">
        <f t="shared" si="99"/>
        <v>41114.847777777781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s">
        <v>8220</v>
      </c>
      <c r="N1580" t="b">
        <v>0</v>
      </c>
      <c r="O1580" t="s">
        <v>8290</v>
      </c>
      <c r="P1580" s="6">
        <f t="shared" si="96"/>
        <v>10.806536636794938</v>
      </c>
      <c r="Q1580" s="8">
        <f t="shared" si="97"/>
        <v>51.25</v>
      </c>
      <c r="R1580" s="11" t="s">
        <v>8322</v>
      </c>
      <c r="S1580" s="12" t="s">
        <v>8344</v>
      </c>
      <c r="T1580" s="20">
        <f t="shared" si="98"/>
        <v>40399.065868055557</v>
      </c>
      <c r="U1580" s="20">
        <f t="shared" si="99"/>
        <v>40423.083333333336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s">
        <v>8220</v>
      </c>
      <c r="N1581" t="b">
        <v>0</v>
      </c>
      <c r="O1581" t="s">
        <v>8290</v>
      </c>
      <c r="P1581" s="6">
        <f t="shared" si="96"/>
        <v>0.84008400840084008</v>
      </c>
      <c r="Q1581" s="8">
        <f t="shared" si="97"/>
        <v>14</v>
      </c>
      <c r="R1581" s="11" t="s">
        <v>8322</v>
      </c>
      <c r="S1581" s="12" t="s">
        <v>8344</v>
      </c>
      <c r="T1581" s="20">
        <f t="shared" si="98"/>
        <v>41481.996423611112</v>
      </c>
      <c r="U1581" s="20">
        <f t="shared" si="99"/>
        <v>41514.996423611112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s">
        <v>8220</v>
      </c>
      <c r="N1582" t="b">
        <v>0</v>
      </c>
      <c r="O1582" t="s">
        <v>8290</v>
      </c>
      <c r="P1582" s="6">
        <f t="shared" si="96"/>
        <v>0</v>
      </c>
      <c r="Q1582" s="8">
        <f t="shared" si="97"/>
        <v>0</v>
      </c>
      <c r="R1582" s="11" t="s">
        <v>8322</v>
      </c>
      <c r="S1582" s="12" t="s">
        <v>8344</v>
      </c>
      <c r="T1582" s="20">
        <f t="shared" si="98"/>
        <v>40990.050069444449</v>
      </c>
      <c r="U1582" s="20">
        <f t="shared" si="99"/>
        <v>41050.050069444449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s">
        <v>8221</v>
      </c>
      <c r="N1583" t="b">
        <v>0</v>
      </c>
      <c r="O1583" t="s">
        <v>8291</v>
      </c>
      <c r="P1583" s="6">
        <f t="shared" si="96"/>
        <v>0.5</v>
      </c>
      <c r="Q1583" s="8">
        <f t="shared" si="97"/>
        <v>5</v>
      </c>
      <c r="R1583" s="11" t="s">
        <v>8338</v>
      </c>
      <c r="S1583" s="12" t="s">
        <v>8345</v>
      </c>
      <c r="T1583" s="20">
        <f t="shared" si="98"/>
        <v>42325.448958333334</v>
      </c>
      <c r="U1583" s="20">
        <f t="shared" si="99"/>
        <v>42357.448958333334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s">
        <v>8221</v>
      </c>
      <c r="N1584" t="b">
        <v>0</v>
      </c>
      <c r="O1584" t="s">
        <v>8291</v>
      </c>
      <c r="P1584" s="6">
        <f t="shared" si="96"/>
        <v>9.3000000000000007</v>
      </c>
      <c r="Q1584" s="8">
        <f t="shared" si="97"/>
        <v>31</v>
      </c>
      <c r="R1584" s="11" t="s">
        <v>8338</v>
      </c>
      <c r="S1584" s="12" t="s">
        <v>8345</v>
      </c>
      <c r="T1584" s="20">
        <f t="shared" si="98"/>
        <v>42246.789965277778</v>
      </c>
      <c r="U1584" s="20">
        <f t="shared" si="99"/>
        <v>42303.888888888891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s">
        <v>8221</v>
      </c>
      <c r="N1585" t="b">
        <v>0</v>
      </c>
      <c r="O1585" t="s">
        <v>8291</v>
      </c>
      <c r="P1585" s="6">
        <f t="shared" si="96"/>
        <v>7.4999999999999997E-2</v>
      </c>
      <c r="Q1585" s="8">
        <f t="shared" si="97"/>
        <v>15</v>
      </c>
      <c r="R1585" s="11" t="s">
        <v>8338</v>
      </c>
      <c r="S1585" s="12" t="s">
        <v>8345</v>
      </c>
      <c r="T1585" s="20">
        <f t="shared" si="98"/>
        <v>41877.904988425929</v>
      </c>
      <c r="U1585" s="20">
        <f t="shared" si="99"/>
        <v>41907.904988425929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s">
        <v>8221</v>
      </c>
      <c r="N1586" t="b">
        <v>0</v>
      </c>
      <c r="O1586" t="s">
        <v>8291</v>
      </c>
      <c r="P1586" s="6">
        <f t="shared" si="96"/>
        <v>0</v>
      </c>
      <c r="Q1586" s="8">
        <f t="shared" si="97"/>
        <v>0</v>
      </c>
      <c r="R1586" s="11" t="s">
        <v>8338</v>
      </c>
      <c r="S1586" s="12" t="s">
        <v>8345</v>
      </c>
      <c r="T1586" s="20">
        <f t="shared" si="98"/>
        <v>41779.649317129632</v>
      </c>
      <c r="U1586" s="20">
        <f t="shared" si="99"/>
        <v>41789.649317129632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s">
        <v>8221</v>
      </c>
      <c r="N1587" t="b">
        <v>0</v>
      </c>
      <c r="O1587" t="s">
        <v>8291</v>
      </c>
      <c r="P1587" s="6">
        <f t="shared" si="96"/>
        <v>79</v>
      </c>
      <c r="Q1587" s="8">
        <f t="shared" si="97"/>
        <v>131.66666666666666</v>
      </c>
      <c r="R1587" s="11" t="s">
        <v>8338</v>
      </c>
      <c r="S1587" s="12" t="s">
        <v>8345</v>
      </c>
      <c r="T1587" s="20">
        <f t="shared" si="98"/>
        <v>42707.895462962959</v>
      </c>
      <c r="U1587" s="20">
        <f t="shared" si="99"/>
        <v>42729.458333333328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s">
        <v>8221</v>
      </c>
      <c r="N1588" t="b">
        <v>0</v>
      </c>
      <c r="O1588" t="s">
        <v>8291</v>
      </c>
      <c r="P1588" s="6">
        <f t="shared" si="96"/>
        <v>0</v>
      </c>
      <c r="Q1588" s="8">
        <f t="shared" si="97"/>
        <v>0</v>
      </c>
      <c r="R1588" s="11" t="s">
        <v>8338</v>
      </c>
      <c r="S1588" s="12" t="s">
        <v>8345</v>
      </c>
      <c r="T1588" s="20">
        <f t="shared" si="98"/>
        <v>42069.104421296302</v>
      </c>
      <c r="U1588" s="20">
        <f t="shared" si="99"/>
        <v>42099.062754629631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s">
        <v>8221</v>
      </c>
      <c r="N1589" t="b">
        <v>0</v>
      </c>
      <c r="O1589" t="s">
        <v>8291</v>
      </c>
      <c r="P1589" s="6">
        <f t="shared" si="96"/>
        <v>1.3333333333333334E-2</v>
      </c>
      <c r="Q1589" s="8">
        <f t="shared" si="97"/>
        <v>1</v>
      </c>
      <c r="R1589" s="11" t="s">
        <v>8338</v>
      </c>
      <c r="S1589" s="12" t="s">
        <v>8345</v>
      </c>
      <c r="T1589" s="20">
        <f t="shared" si="98"/>
        <v>41956.950983796298</v>
      </c>
      <c r="U1589" s="20">
        <f t="shared" si="99"/>
        <v>41986.950983796298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s">
        <v>8221</v>
      </c>
      <c r="N1590" t="b">
        <v>0</v>
      </c>
      <c r="O1590" t="s">
        <v>8291</v>
      </c>
      <c r="P1590" s="6">
        <f t="shared" si="96"/>
        <v>0</v>
      </c>
      <c r="Q1590" s="8">
        <f t="shared" si="97"/>
        <v>0</v>
      </c>
      <c r="R1590" s="11" t="s">
        <v>8338</v>
      </c>
      <c r="S1590" s="12" t="s">
        <v>8345</v>
      </c>
      <c r="T1590" s="20">
        <f t="shared" si="98"/>
        <v>42005.24998842593</v>
      </c>
      <c r="U1590" s="20">
        <f t="shared" si="99"/>
        <v>42035.841666666667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s">
        <v>8221</v>
      </c>
      <c r="N1591" t="b">
        <v>0</v>
      </c>
      <c r="O1591" t="s">
        <v>8291</v>
      </c>
      <c r="P1591" s="6">
        <f t="shared" si="96"/>
        <v>0</v>
      </c>
      <c r="Q1591" s="8">
        <f t="shared" si="97"/>
        <v>0</v>
      </c>
      <c r="R1591" s="11" t="s">
        <v>8338</v>
      </c>
      <c r="S1591" s="12" t="s">
        <v>8345</v>
      </c>
      <c r="T1591" s="20">
        <f t="shared" si="98"/>
        <v>42256.984791666662</v>
      </c>
      <c r="U1591" s="20">
        <f t="shared" si="99"/>
        <v>42286.984791666662</v>
      </c>
    </row>
    <row r="1592" spans="1:2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s">
        <v>8221</v>
      </c>
      <c r="N1592" t="b">
        <v>0</v>
      </c>
      <c r="O1592" t="s">
        <v>8291</v>
      </c>
      <c r="P1592" s="6">
        <f t="shared" si="96"/>
        <v>1.7000000000000002</v>
      </c>
      <c r="Q1592" s="8">
        <f t="shared" si="97"/>
        <v>510</v>
      </c>
      <c r="R1592" s="11" t="s">
        <v>8338</v>
      </c>
      <c r="S1592" s="12" t="s">
        <v>8345</v>
      </c>
      <c r="T1592" s="20">
        <f t="shared" si="98"/>
        <v>42240.857222222221</v>
      </c>
      <c r="U1592" s="20">
        <f t="shared" si="99"/>
        <v>42270.857222222221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s">
        <v>8221</v>
      </c>
      <c r="N1593" t="b">
        <v>0</v>
      </c>
      <c r="O1593" t="s">
        <v>8291</v>
      </c>
      <c r="P1593" s="6">
        <f t="shared" si="96"/>
        <v>29.228571428571428</v>
      </c>
      <c r="Q1593" s="8">
        <f t="shared" si="97"/>
        <v>44.478260869565219</v>
      </c>
      <c r="R1593" s="11" t="s">
        <v>8338</v>
      </c>
      <c r="S1593" s="12" t="s">
        <v>8345</v>
      </c>
      <c r="T1593" s="20">
        <f t="shared" si="98"/>
        <v>42433.726168981477</v>
      </c>
      <c r="U1593" s="20">
        <f t="shared" si="99"/>
        <v>42463.68450231482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s">
        <v>8221</v>
      </c>
      <c r="N1594" t="b">
        <v>0</v>
      </c>
      <c r="O1594" t="s">
        <v>8291</v>
      </c>
      <c r="P1594" s="6">
        <f t="shared" si="96"/>
        <v>0</v>
      </c>
      <c r="Q1594" s="8">
        <f t="shared" si="97"/>
        <v>0</v>
      </c>
      <c r="R1594" s="11" t="s">
        <v>8338</v>
      </c>
      <c r="S1594" s="12" t="s">
        <v>8345</v>
      </c>
      <c r="T1594" s="20">
        <f t="shared" si="98"/>
        <v>42046.072743055556</v>
      </c>
      <c r="U1594" s="20">
        <f t="shared" si="99"/>
        <v>42091.031076388885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s">
        <v>8221</v>
      </c>
      <c r="N1595" t="b">
        <v>0</v>
      </c>
      <c r="O1595" t="s">
        <v>8291</v>
      </c>
      <c r="P1595" s="6">
        <f t="shared" si="96"/>
        <v>1.3636363636363637E-2</v>
      </c>
      <c r="Q1595" s="8">
        <f t="shared" si="97"/>
        <v>1</v>
      </c>
      <c r="R1595" s="11" t="s">
        <v>8338</v>
      </c>
      <c r="S1595" s="12" t="s">
        <v>8345</v>
      </c>
      <c r="T1595" s="20">
        <f t="shared" si="98"/>
        <v>42033.845543981486</v>
      </c>
      <c r="U1595" s="20">
        <f t="shared" si="99"/>
        <v>42063.845543981486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s">
        <v>8221</v>
      </c>
      <c r="N1596" t="b">
        <v>0</v>
      </c>
      <c r="O1596" t="s">
        <v>8291</v>
      </c>
      <c r="P1596" s="6">
        <f t="shared" si="96"/>
        <v>20.5</v>
      </c>
      <c r="Q1596" s="8">
        <f t="shared" si="97"/>
        <v>20.5</v>
      </c>
      <c r="R1596" s="11" t="s">
        <v>8338</v>
      </c>
      <c r="S1596" s="12" t="s">
        <v>8345</v>
      </c>
      <c r="T1596" s="20">
        <f t="shared" si="98"/>
        <v>42445.712754629625</v>
      </c>
      <c r="U1596" s="20">
        <f t="shared" si="99"/>
        <v>42505.681249999994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s">
        <v>8221</v>
      </c>
      <c r="N1597" t="b">
        <v>0</v>
      </c>
      <c r="O1597" t="s">
        <v>8291</v>
      </c>
      <c r="P1597" s="6">
        <f t="shared" si="96"/>
        <v>0.27999999999999997</v>
      </c>
      <c r="Q1597" s="8">
        <f t="shared" si="97"/>
        <v>40</v>
      </c>
      <c r="R1597" s="11" t="s">
        <v>8338</v>
      </c>
      <c r="S1597" s="12" t="s">
        <v>8345</v>
      </c>
      <c r="T1597" s="20">
        <f t="shared" si="98"/>
        <v>41780.050092592595</v>
      </c>
      <c r="U1597" s="20">
        <f t="shared" si="99"/>
        <v>41808.842361111114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s">
        <v>8221</v>
      </c>
      <c r="N1598" t="b">
        <v>0</v>
      </c>
      <c r="O1598" t="s">
        <v>8291</v>
      </c>
      <c r="P1598" s="6">
        <f t="shared" si="96"/>
        <v>2.3076923076923079</v>
      </c>
      <c r="Q1598" s="8">
        <f t="shared" si="97"/>
        <v>25</v>
      </c>
      <c r="R1598" s="11" t="s">
        <v>8338</v>
      </c>
      <c r="S1598" s="12" t="s">
        <v>8345</v>
      </c>
      <c r="T1598" s="20">
        <f t="shared" si="98"/>
        <v>41941.430196759262</v>
      </c>
      <c r="U1598" s="20">
        <f t="shared" si="99"/>
        <v>41986.471863425926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s">
        <v>8221</v>
      </c>
      <c r="N1599" t="b">
        <v>0</v>
      </c>
      <c r="O1599" t="s">
        <v>8291</v>
      </c>
      <c r="P1599" s="6">
        <f t="shared" si="96"/>
        <v>0</v>
      </c>
      <c r="Q1599" s="8">
        <f t="shared" si="97"/>
        <v>0</v>
      </c>
      <c r="R1599" s="11" t="s">
        <v>8338</v>
      </c>
      <c r="S1599" s="12" t="s">
        <v>8345</v>
      </c>
      <c r="T1599" s="20">
        <f t="shared" si="98"/>
        <v>42603.354131944448</v>
      </c>
      <c r="U1599" s="20">
        <f t="shared" si="99"/>
        <v>42633.354131944448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s">
        <v>8221</v>
      </c>
      <c r="N1600" t="b">
        <v>0</v>
      </c>
      <c r="O1600" t="s">
        <v>8291</v>
      </c>
      <c r="P1600" s="6">
        <f t="shared" si="96"/>
        <v>0.125</v>
      </c>
      <c r="Q1600" s="8">
        <f t="shared" si="97"/>
        <v>1</v>
      </c>
      <c r="R1600" s="11" t="s">
        <v>8338</v>
      </c>
      <c r="S1600" s="12" t="s">
        <v>8345</v>
      </c>
      <c r="T1600" s="20">
        <f t="shared" si="98"/>
        <v>42151.667337962965</v>
      </c>
      <c r="U1600" s="20">
        <f t="shared" si="99"/>
        <v>42211.667337962965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s">
        <v>8221</v>
      </c>
      <c r="N1601" t="b">
        <v>0</v>
      </c>
      <c r="O1601" t="s">
        <v>8291</v>
      </c>
      <c r="P1601" s="6">
        <f t="shared" si="96"/>
        <v>0</v>
      </c>
      <c r="Q1601" s="8">
        <f t="shared" si="97"/>
        <v>0</v>
      </c>
      <c r="R1601" s="11" t="s">
        <v>8338</v>
      </c>
      <c r="S1601" s="12" t="s">
        <v>8345</v>
      </c>
      <c r="T1601" s="20">
        <f t="shared" si="98"/>
        <v>42438.53907407407</v>
      </c>
      <c r="U1601" s="20">
        <f t="shared" si="99"/>
        <v>42468.497407407413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s">
        <v>8221</v>
      </c>
      <c r="N1602" t="b">
        <v>0</v>
      </c>
      <c r="O1602" t="s">
        <v>8291</v>
      </c>
      <c r="P1602" s="6">
        <f t="shared" si="96"/>
        <v>7.3400000000000007</v>
      </c>
      <c r="Q1602" s="8">
        <f t="shared" si="97"/>
        <v>40.777777777777779</v>
      </c>
      <c r="R1602" s="11" t="s">
        <v>8338</v>
      </c>
      <c r="S1602" s="12" t="s">
        <v>8345</v>
      </c>
      <c r="T1602" s="20">
        <f t="shared" si="98"/>
        <v>41791.057314814818</v>
      </c>
      <c r="U1602" s="20">
        <f t="shared" si="99"/>
        <v>41835.21597222222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s">
        <v>8219</v>
      </c>
      <c r="N1603" t="b">
        <v>1</v>
      </c>
      <c r="O1603" t="s">
        <v>8276</v>
      </c>
      <c r="P1603" s="6">
        <f t="shared" ref="P1603:P1666" si="100">E1603/D1603*100</f>
        <v>108.2492</v>
      </c>
      <c r="Q1603" s="8">
        <f t="shared" ref="Q1603:Q1666" si="101">IFERROR(E1603/L1603,0)</f>
        <v>48.325535714285714</v>
      </c>
      <c r="R1603" s="11" t="s">
        <v>8325</v>
      </c>
      <c r="S1603" s="12" t="s">
        <v>8326</v>
      </c>
      <c r="T1603" s="20">
        <f t="shared" ref="T1603:T1666" si="102">(((J1603/60)/60)/24)+DATE(1970,1,1)</f>
        <v>40638.092974537038</v>
      </c>
      <c r="U1603" s="20">
        <f t="shared" ref="U1603:U1666" si="103">(((I1603/60)/60)/24)+DATE(1970,1,1)</f>
        <v>40668.092974537038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s">
        <v>8219</v>
      </c>
      <c r="N1604" t="b">
        <v>1</v>
      </c>
      <c r="O1604" t="s">
        <v>8276</v>
      </c>
      <c r="P1604" s="6">
        <f t="shared" si="100"/>
        <v>100.16666666666667</v>
      </c>
      <c r="Q1604" s="8">
        <f t="shared" si="101"/>
        <v>46.953125</v>
      </c>
      <c r="R1604" s="11" t="s">
        <v>8325</v>
      </c>
      <c r="S1604" s="12" t="s">
        <v>8326</v>
      </c>
      <c r="T1604" s="20">
        <f t="shared" si="102"/>
        <v>40788.297650462962</v>
      </c>
      <c r="U1604" s="20">
        <f t="shared" si="103"/>
        <v>40830.958333333336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s">
        <v>8219</v>
      </c>
      <c r="N1605" t="b">
        <v>1</v>
      </c>
      <c r="O1605" t="s">
        <v>8276</v>
      </c>
      <c r="P1605" s="6">
        <f t="shared" si="100"/>
        <v>100.03299999999999</v>
      </c>
      <c r="Q1605" s="8">
        <f t="shared" si="101"/>
        <v>66.688666666666663</v>
      </c>
      <c r="R1605" s="11" t="s">
        <v>8325</v>
      </c>
      <c r="S1605" s="12" t="s">
        <v>8326</v>
      </c>
      <c r="T1605" s="20">
        <f t="shared" si="102"/>
        <v>40876.169664351852</v>
      </c>
      <c r="U1605" s="20">
        <f t="shared" si="103"/>
        <v>40936.169664351852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s">
        <v>8219</v>
      </c>
      <c r="N1606" t="b">
        <v>1</v>
      </c>
      <c r="O1606" t="s">
        <v>8276</v>
      </c>
      <c r="P1606" s="6">
        <f t="shared" si="100"/>
        <v>122.10714285714286</v>
      </c>
      <c r="Q1606" s="8">
        <f t="shared" si="101"/>
        <v>48.842857142857142</v>
      </c>
      <c r="R1606" s="11" t="s">
        <v>8325</v>
      </c>
      <c r="S1606" s="12" t="s">
        <v>8326</v>
      </c>
      <c r="T1606" s="20">
        <f t="shared" si="102"/>
        <v>40945.845312500001</v>
      </c>
      <c r="U1606" s="20">
        <f t="shared" si="103"/>
        <v>40985.80364583333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s">
        <v>8219</v>
      </c>
      <c r="N1607" t="b">
        <v>1</v>
      </c>
      <c r="O1607" t="s">
        <v>8276</v>
      </c>
      <c r="P1607" s="6">
        <f t="shared" si="100"/>
        <v>100.69333333333334</v>
      </c>
      <c r="Q1607" s="8">
        <f t="shared" si="101"/>
        <v>137.30909090909091</v>
      </c>
      <c r="R1607" s="11" t="s">
        <v>8325</v>
      </c>
      <c r="S1607" s="12" t="s">
        <v>8326</v>
      </c>
      <c r="T1607" s="20">
        <f t="shared" si="102"/>
        <v>40747.012881944444</v>
      </c>
      <c r="U1607" s="20">
        <f t="shared" si="103"/>
        <v>40756.291666666664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s">
        <v>8219</v>
      </c>
      <c r="N1608" t="b">
        <v>1</v>
      </c>
      <c r="O1608" t="s">
        <v>8276</v>
      </c>
      <c r="P1608" s="6">
        <f t="shared" si="100"/>
        <v>101.004125</v>
      </c>
      <c r="Q1608" s="8">
        <f t="shared" si="101"/>
        <v>87.829673913043479</v>
      </c>
      <c r="R1608" s="11" t="s">
        <v>8325</v>
      </c>
      <c r="S1608" s="12" t="s">
        <v>8326</v>
      </c>
      <c r="T1608" s="20">
        <f t="shared" si="102"/>
        <v>40536.111550925925</v>
      </c>
      <c r="U1608" s="20">
        <f t="shared" si="103"/>
        <v>40626.069884259261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s">
        <v>8219</v>
      </c>
      <c r="N1609" t="b">
        <v>1</v>
      </c>
      <c r="O1609" t="s">
        <v>8276</v>
      </c>
      <c r="P1609" s="6">
        <f t="shared" si="100"/>
        <v>145.11000000000001</v>
      </c>
      <c r="Q1609" s="8">
        <f t="shared" si="101"/>
        <v>70.785365853658533</v>
      </c>
      <c r="R1609" s="11" t="s">
        <v>8325</v>
      </c>
      <c r="S1609" s="12" t="s">
        <v>8326</v>
      </c>
      <c r="T1609" s="20">
        <f t="shared" si="102"/>
        <v>41053.80846064815</v>
      </c>
      <c r="U1609" s="20">
        <f t="shared" si="103"/>
        <v>41074.80846064815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s">
        <v>8219</v>
      </c>
      <c r="N1610" t="b">
        <v>1</v>
      </c>
      <c r="O1610" t="s">
        <v>8276</v>
      </c>
      <c r="P1610" s="6">
        <f t="shared" si="100"/>
        <v>101.25</v>
      </c>
      <c r="Q1610" s="8">
        <f t="shared" si="101"/>
        <v>52.826086956521742</v>
      </c>
      <c r="R1610" s="11" t="s">
        <v>8325</v>
      </c>
      <c r="S1610" s="12" t="s">
        <v>8326</v>
      </c>
      <c r="T1610" s="20">
        <f t="shared" si="102"/>
        <v>41607.83085648148</v>
      </c>
      <c r="U1610" s="20">
        <f t="shared" si="103"/>
        <v>41640.226388888892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s">
        <v>8219</v>
      </c>
      <c r="N1611" t="b">
        <v>1</v>
      </c>
      <c r="O1611" t="s">
        <v>8276</v>
      </c>
      <c r="P1611" s="6">
        <f t="shared" si="100"/>
        <v>118.33333333333333</v>
      </c>
      <c r="Q1611" s="8">
        <f t="shared" si="101"/>
        <v>443.75</v>
      </c>
      <c r="R1611" s="11" t="s">
        <v>8325</v>
      </c>
      <c r="S1611" s="12" t="s">
        <v>8326</v>
      </c>
      <c r="T1611" s="20">
        <f t="shared" si="102"/>
        <v>40796.001261574071</v>
      </c>
      <c r="U1611" s="20">
        <f t="shared" si="103"/>
        <v>40849.333333333336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s">
        <v>8219</v>
      </c>
      <c r="N1612" t="b">
        <v>1</v>
      </c>
      <c r="O1612" t="s">
        <v>8276</v>
      </c>
      <c r="P1612" s="6">
        <f t="shared" si="100"/>
        <v>271.85000000000002</v>
      </c>
      <c r="Q1612" s="8">
        <f t="shared" si="101"/>
        <v>48.544642857142854</v>
      </c>
      <c r="R1612" s="11" t="s">
        <v>8325</v>
      </c>
      <c r="S1612" s="12" t="s">
        <v>8326</v>
      </c>
      <c r="T1612" s="20">
        <f t="shared" si="102"/>
        <v>41228.924884259257</v>
      </c>
      <c r="U1612" s="20">
        <f t="shared" si="103"/>
        <v>41258.924884259257</v>
      </c>
    </row>
    <row r="1613" spans="1:2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s">
        <v>8219</v>
      </c>
      <c r="N1613" t="b">
        <v>1</v>
      </c>
      <c r="O1613" t="s">
        <v>8276</v>
      </c>
      <c r="P1613" s="6">
        <f t="shared" si="100"/>
        <v>125.125</v>
      </c>
      <c r="Q1613" s="8">
        <f t="shared" si="101"/>
        <v>37.074074074074076</v>
      </c>
      <c r="R1613" s="11" t="s">
        <v>8325</v>
      </c>
      <c r="S1613" s="12" t="s">
        <v>8326</v>
      </c>
      <c r="T1613" s="20">
        <f t="shared" si="102"/>
        <v>41409.00037037037</v>
      </c>
      <c r="U1613" s="20">
        <f t="shared" si="103"/>
        <v>41430.00037037037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s">
        <v>8219</v>
      </c>
      <c r="N1614" t="b">
        <v>1</v>
      </c>
      <c r="O1614" t="s">
        <v>8276</v>
      </c>
      <c r="P1614" s="6">
        <f t="shared" si="100"/>
        <v>110.00000000000001</v>
      </c>
      <c r="Q1614" s="8">
        <f t="shared" si="101"/>
        <v>50</v>
      </c>
      <c r="R1614" s="11" t="s">
        <v>8325</v>
      </c>
      <c r="S1614" s="12" t="s">
        <v>8326</v>
      </c>
      <c r="T1614" s="20">
        <f t="shared" si="102"/>
        <v>41246.874814814815</v>
      </c>
      <c r="U1614" s="20">
        <f t="shared" si="103"/>
        <v>41276.874814814815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s">
        <v>8219</v>
      </c>
      <c r="N1615" t="b">
        <v>1</v>
      </c>
      <c r="O1615" t="s">
        <v>8276</v>
      </c>
      <c r="P1615" s="6">
        <f t="shared" si="100"/>
        <v>101.49999999999999</v>
      </c>
      <c r="Q1615" s="8">
        <f t="shared" si="101"/>
        <v>39.03846153846154</v>
      </c>
      <c r="R1615" s="11" t="s">
        <v>8325</v>
      </c>
      <c r="S1615" s="12" t="s">
        <v>8326</v>
      </c>
      <c r="T1615" s="20">
        <f t="shared" si="102"/>
        <v>41082.069467592592</v>
      </c>
      <c r="U1615" s="20">
        <f t="shared" si="103"/>
        <v>41112.069467592592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s">
        <v>8219</v>
      </c>
      <c r="N1616" t="b">
        <v>1</v>
      </c>
      <c r="O1616" t="s">
        <v>8276</v>
      </c>
      <c r="P1616" s="6">
        <f t="shared" si="100"/>
        <v>102.69999999999999</v>
      </c>
      <c r="Q1616" s="8">
        <f t="shared" si="101"/>
        <v>66.688311688311686</v>
      </c>
      <c r="R1616" s="11" t="s">
        <v>8325</v>
      </c>
      <c r="S1616" s="12" t="s">
        <v>8326</v>
      </c>
      <c r="T1616" s="20">
        <f t="shared" si="102"/>
        <v>41794.981122685182</v>
      </c>
      <c r="U1616" s="20">
        <f t="shared" si="103"/>
        <v>41854.708333333336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s">
        <v>8219</v>
      </c>
      <c r="N1617" t="b">
        <v>1</v>
      </c>
      <c r="O1617" t="s">
        <v>8276</v>
      </c>
      <c r="P1617" s="6">
        <f t="shared" si="100"/>
        <v>114.12500000000001</v>
      </c>
      <c r="Q1617" s="8">
        <f t="shared" si="101"/>
        <v>67.132352941176464</v>
      </c>
      <c r="R1617" s="11" t="s">
        <v>8325</v>
      </c>
      <c r="S1617" s="12" t="s">
        <v>8326</v>
      </c>
      <c r="T1617" s="20">
        <f t="shared" si="102"/>
        <v>40845.050879629627</v>
      </c>
      <c r="U1617" s="20">
        <f t="shared" si="103"/>
        <v>40890.092546296299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s">
        <v>8219</v>
      </c>
      <c r="N1618" t="b">
        <v>1</v>
      </c>
      <c r="O1618" t="s">
        <v>8276</v>
      </c>
      <c r="P1618" s="6">
        <f t="shared" si="100"/>
        <v>104.2</v>
      </c>
      <c r="Q1618" s="8">
        <f t="shared" si="101"/>
        <v>66.369426751592357</v>
      </c>
      <c r="R1618" s="11" t="s">
        <v>8325</v>
      </c>
      <c r="S1618" s="12" t="s">
        <v>8326</v>
      </c>
      <c r="T1618" s="20">
        <f t="shared" si="102"/>
        <v>41194.715520833335</v>
      </c>
      <c r="U1618" s="20">
        <f t="shared" si="103"/>
        <v>41235.916666666664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s">
        <v>8219</v>
      </c>
      <c r="N1619" t="b">
        <v>1</v>
      </c>
      <c r="O1619" t="s">
        <v>8276</v>
      </c>
      <c r="P1619" s="6">
        <f t="shared" si="100"/>
        <v>145.85714285714286</v>
      </c>
      <c r="Q1619" s="8">
        <f t="shared" si="101"/>
        <v>64.620253164556956</v>
      </c>
      <c r="R1619" s="11" t="s">
        <v>8325</v>
      </c>
      <c r="S1619" s="12" t="s">
        <v>8326</v>
      </c>
      <c r="T1619" s="20">
        <f t="shared" si="102"/>
        <v>41546.664212962962</v>
      </c>
      <c r="U1619" s="20">
        <f t="shared" si="103"/>
        <v>41579.791666666664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s">
        <v>8219</v>
      </c>
      <c r="N1620" t="b">
        <v>1</v>
      </c>
      <c r="O1620" t="s">
        <v>8276</v>
      </c>
      <c r="P1620" s="6">
        <f t="shared" si="100"/>
        <v>105.06666666666666</v>
      </c>
      <c r="Q1620" s="8">
        <f t="shared" si="101"/>
        <v>58.370370370370374</v>
      </c>
      <c r="R1620" s="11" t="s">
        <v>8325</v>
      </c>
      <c r="S1620" s="12" t="s">
        <v>8326</v>
      </c>
      <c r="T1620" s="20">
        <f t="shared" si="102"/>
        <v>41301.654340277775</v>
      </c>
      <c r="U1620" s="20">
        <f t="shared" si="103"/>
        <v>41341.654340277775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s">
        <v>8219</v>
      </c>
      <c r="N1621" t="b">
        <v>1</v>
      </c>
      <c r="O1621" t="s">
        <v>8276</v>
      </c>
      <c r="P1621" s="6">
        <f t="shared" si="100"/>
        <v>133.33333333333331</v>
      </c>
      <c r="Q1621" s="8">
        <f t="shared" si="101"/>
        <v>86.956521739130437</v>
      </c>
      <c r="R1621" s="11" t="s">
        <v>8325</v>
      </c>
      <c r="S1621" s="12" t="s">
        <v>8326</v>
      </c>
      <c r="T1621" s="20">
        <f t="shared" si="102"/>
        <v>41876.18618055556</v>
      </c>
      <c r="U1621" s="20">
        <f t="shared" si="103"/>
        <v>41897.18618055556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s">
        <v>8219</v>
      </c>
      <c r="N1622" t="b">
        <v>1</v>
      </c>
      <c r="O1622" t="s">
        <v>8276</v>
      </c>
      <c r="P1622" s="6">
        <f t="shared" si="100"/>
        <v>112.99999999999999</v>
      </c>
      <c r="Q1622" s="8">
        <f t="shared" si="101"/>
        <v>66.470588235294116</v>
      </c>
      <c r="R1622" s="11" t="s">
        <v>8325</v>
      </c>
      <c r="S1622" s="12" t="s">
        <v>8326</v>
      </c>
      <c r="T1622" s="20">
        <f t="shared" si="102"/>
        <v>41321.339583333334</v>
      </c>
      <c r="U1622" s="20">
        <f t="shared" si="103"/>
        <v>41328.339583333334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s">
        <v>8219</v>
      </c>
      <c r="N1623" t="b">
        <v>1</v>
      </c>
      <c r="O1623" t="s">
        <v>8276</v>
      </c>
      <c r="P1623" s="6">
        <f t="shared" si="100"/>
        <v>121.2</v>
      </c>
      <c r="Q1623" s="8">
        <f t="shared" si="101"/>
        <v>163.78378378378378</v>
      </c>
      <c r="R1623" s="11" t="s">
        <v>8325</v>
      </c>
      <c r="S1623" s="12" t="s">
        <v>8326</v>
      </c>
      <c r="T1623" s="20">
        <f t="shared" si="102"/>
        <v>41003.60665509259</v>
      </c>
      <c r="U1623" s="20">
        <f t="shared" si="103"/>
        <v>41057.165972222225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s">
        <v>8219</v>
      </c>
      <c r="N1624" t="b">
        <v>1</v>
      </c>
      <c r="O1624" t="s">
        <v>8276</v>
      </c>
      <c r="P1624" s="6">
        <f t="shared" si="100"/>
        <v>101.72463768115942</v>
      </c>
      <c r="Q1624" s="8">
        <f t="shared" si="101"/>
        <v>107.98461538461538</v>
      </c>
      <c r="R1624" s="11" t="s">
        <v>8325</v>
      </c>
      <c r="S1624" s="12" t="s">
        <v>8326</v>
      </c>
      <c r="T1624" s="20">
        <f t="shared" si="102"/>
        <v>41950.29483796296</v>
      </c>
      <c r="U1624" s="20">
        <f t="shared" si="103"/>
        <v>41990.332638888889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s">
        <v>8219</v>
      </c>
      <c r="N1625" t="b">
        <v>1</v>
      </c>
      <c r="O1625" t="s">
        <v>8276</v>
      </c>
      <c r="P1625" s="6">
        <f t="shared" si="100"/>
        <v>101.06666666666666</v>
      </c>
      <c r="Q1625" s="8">
        <f t="shared" si="101"/>
        <v>42.111111111111114</v>
      </c>
      <c r="R1625" s="11" t="s">
        <v>8325</v>
      </c>
      <c r="S1625" s="12" t="s">
        <v>8326</v>
      </c>
      <c r="T1625" s="20">
        <f t="shared" si="102"/>
        <v>41453.688530092593</v>
      </c>
      <c r="U1625" s="20">
        <f t="shared" si="103"/>
        <v>41513.688530092593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s">
        <v>8219</v>
      </c>
      <c r="N1626" t="b">
        <v>1</v>
      </c>
      <c r="O1626" t="s">
        <v>8276</v>
      </c>
      <c r="P1626" s="6">
        <f t="shared" si="100"/>
        <v>118</v>
      </c>
      <c r="Q1626" s="8">
        <f t="shared" si="101"/>
        <v>47.2</v>
      </c>
      <c r="R1626" s="11" t="s">
        <v>8325</v>
      </c>
      <c r="S1626" s="12" t="s">
        <v>8326</v>
      </c>
      <c r="T1626" s="20">
        <f t="shared" si="102"/>
        <v>41243.367303240739</v>
      </c>
      <c r="U1626" s="20">
        <f t="shared" si="103"/>
        <v>41283.367303240739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s">
        <v>8219</v>
      </c>
      <c r="N1627" t="b">
        <v>1</v>
      </c>
      <c r="O1627" t="s">
        <v>8276</v>
      </c>
      <c r="P1627" s="6">
        <f t="shared" si="100"/>
        <v>155.33333333333331</v>
      </c>
      <c r="Q1627" s="8">
        <f t="shared" si="101"/>
        <v>112.01923076923077</v>
      </c>
      <c r="R1627" s="11" t="s">
        <v>8325</v>
      </c>
      <c r="S1627" s="12" t="s">
        <v>8326</v>
      </c>
      <c r="T1627" s="20">
        <f t="shared" si="102"/>
        <v>41135.699687500004</v>
      </c>
      <c r="U1627" s="20">
        <f t="shared" si="103"/>
        <v>41163.699687500004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s">
        <v>8219</v>
      </c>
      <c r="N1628" t="b">
        <v>1</v>
      </c>
      <c r="O1628" t="s">
        <v>8276</v>
      </c>
      <c r="P1628" s="6">
        <f t="shared" si="100"/>
        <v>101.18750000000001</v>
      </c>
      <c r="Q1628" s="8">
        <f t="shared" si="101"/>
        <v>74.953703703703709</v>
      </c>
      <c r="R1628" s="11" t="s">
        <v>8325</v>
      </c>
      <c r="S1628" s="12" t="s">
        <v>8326</v>
      </c>
      <c r="T1628" s="20">
        <f t="shared" si="102"/>
        <v>41579.847997685189</v>
      </c>
      <c r="U1628" s="20">
        <f t="shared" si="103"/>
        <v>41609.889664351853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s">
        <v>8219</v>
      </c>
      <c r="N1629" t="b">
        <v>1</v>
      </c>
      <c r="O1629" t="s">
        <v>8276</v>
      </c>
      <c r="P1629" s="6">
        <f t="shared" si="100"/>
        <v>117</v>
      </c>
      <c r="Q1629" s="8">
        <f t="shared" si="101"/>
        <v>61.578947368421055</v>
      </c>
      <c r="R1629" s="11" t="s">
        <v>8325</v>
      </c>
      <c r="S1629" s="12" t="s">
        <v>8326</v>
      </c>
      <c r="T1629" s="20">
        <f t="shared" si="102"/>
        <v>41205.707048611112</v>
      </c>
      <c r="U1629" s="20">
        <f t="shared" si="103"/>
        <v>41239.207638888889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s">
        <v>8219</v>
      </c>
      <c r="N1630" t="b">
        <v>1</v>
      </c>
      <c r="O1630" t="s">
        <v>8276</v>
      </c>
      <c r="P1630" s="6">
        <f t="shared" si="100"/>
        <v>100.925</v>
      </c>
      <c r="Q1630" s="8">
        <f t="shared" si="101"/>
        <v>45.875</v>
      </c>
      <c r="R1630" s="11" t="s">
        <v>8325</v>
      </c>
      <c r="S1630" s="12" t="s">
        <v>8326</v>
      </c>
      <c r="T1630" s="20">
        <f t="shared" si="102"/>
        <v>41774.737060185187</v>
      </c>
      <c r="U1630" s="20">
        <f t="shared" si="103"/>
        <v>41807.737060185187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s">
        <v>8219</v>
      </c>
      <c r="N1631" t="b">
        <v>1</v>
      </c>
      <c r="O1631" t="s">
        <v>8276</v>
      </c>
      <c r="P1631" s="6">
        <f t="shared" si="100"/>
        <v>103.66666666666666</v>
      </c>
      <c r="Q1631" s="8">
        <f t="shared" si="101"/>
        <v>75.853658536585371</v>
      </c>
      <c r="R1631" s="11" t="s">
        <v>8325</v>
      </c>
      <c r="S1631" s="12" t="s">
        <v>8326</v>
      </c>
      <c r="T1631" s="20">
        <f t="shared" si="102"/>
        <v>41645.867280092592</v>
      </c>
      <c r="U1631" s="20">
        <f t="shared" si="103"/>
        <v>41690.867280092592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s">
        <v>8219</v>
      </c>
      <c r="N1632" t="b">
        <v>1</v>
      </c>
      <c r="O1632" t="s">
        <v>8276</v>
      </c>
      <c r="P1632" s="6">
        <f t="shared" si="100"/>
        <v>265.25</v>
      </c>
      <c r="Q1632" s="8">
        <f t="shared" si="101"/>
        <v>84.206349206349202</v>
      </c>
      <c r="R1632" s="11" t="s">
        <v>8325</v>
      </c>
      <c r="S1632" s="12" t="s">
        <v>8326</v>
      </c>
      <c r="T1632" s="20">
        <f t="shared" si="102"/>
        <v>40939.837673611109</v>
      </c>
      <c r="U1632" s="20">
        <f t="shared" si="103"/>
        <v>40970.290972222225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s">
        <v>8219</v>
      </c>
      <c r="N1633" t="b">
        <v>1</v>
      </c>
      <c r="O1633" t="s">
        <v>8276</v>
      </c>
      <c r="P1633" s="6">
        <f t="shared" si="100"/>
        <v>155.91</v>
      </c>
      <c r="Q1633" s="8">
        <f t="shared" si="101"/>
        <v>117.22556390977444</v>
      </c>
      <c r="R1633" s="11" t="s">
        <v>8325</v>
      </c>
      <c r="S1633" s="12" t="s">
        <v>8326</v>
      </c>
      <c r="T1633" s="20">
        <f t="shared" si="102"/>
        <v>41164.859502314815</v>
      </c>
      <c r="U1633" s="20">
        <f t="shared" si="103"/>
        <v>41194.859502314815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s">
        <v>8219</v>
      </c>
      <c r="N1634" t="b">
        <v>1</v>
      </c>
      <c r="O1634" t="s">
        <v>8276</v>
      </c>
      <c r="P1634" s="6">
        <f t="shared" si="100"/>
        <v>101.62500000000001</v>
      </c>
      <c r="Q1634" s="8">
        <f t="shared" si="101"/>
        <v>86.489361702127653</v>
      </c>
      <c r="R1634" s="11" t="s">
        <v>8325</v>
      </c>
      <c r="S1634" s="12" t="s">
        <v>8326</v>
      </c>
      <c r="T1634" s="20">
        <f t="shared" si="102"/>
        <v>40750.340902777774</v>
      </c>
      <c r="U1634" s="20">
        <f t="shared" si="103"/>
        <v>40810.340902777774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s">
        <v>8219</v>
      </c>
      <c r="N1635" t="b">
        <v>1</v>
      </c>
      <c r="O1635" t="s">
        <v>8276</v>
      </c>
      <c r="P1635" s="6">
        <f t="shared" si="100"/>
        <v>100</v>
      </c>
      <c r="Q1635" s="8">
        <f t="shared" si="101"/>
        <v>172.41379310344828</v>
      </c>
      <c r="R1635" s="11" t="s">
        <v>8325</v>
      </c>
      <c r="S1635" s="12" t="s">
        <v>8326</v>
      </c>
      <c r="T1635" s="20">
        <f t="shared" si="102"/>
        <v>40896.883750000001</v>
      </c>
      <c r="U1635" s="20">
        <f t="shared" si="103"/>
        <v>40924.208333333336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s">
        <v>8219</v>
      </c>
      <c r="N1636" t="b">
        <v>1</v>
      </c>
      <c r="O1636" t="s">
        <v>8276</v>
      </c>
      <c r="P1636" s="6">
        <f t="shared" si="100"/>
        <v>100.49999999999999</v>
      </c>
      <c r="Q1636" s="8">
        <f t="shared" si="101"/>
        <v>62.8125</v>
      </c>
      <c r="R1636" s="11" t="s">
        <v>8325</v>
      </c>
      <c r="S1636" s="12" t="s">
        <v>8326</v>
      </c>
      <c r="T1636" s="20">
        <f t="shared" si="102"/>
        <v>40658.189826388887</v>
      </c>
      <c r="U1636" s="20">
        <f t="shared" si="103"/>
        <v>40696.249305555553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s">
        <v>8219</v>
      </c>
      <c r="N1637" t="b">
        <v>1</v>
      </c>
      <c r="O1637" t="s">
        <v>8276</v>
      </c>
      <c r="P1637" s="6">
        <f t="shared" si="100"/>
        <v>125.29999999999998</v>
      </c>
      <c r="Q1637" s="8">
        <f t="shared" si="101"/>
        <v>67.729729729729726</v>
      </c>
      <c r="R1637" s="11" t="s">
        <v>8325</v>
      </c>
      <c r="S1637" s="12" t="s">
        <v>8326</v>
      </c>
      <c r="T1637" s="20">
        <f t="shared" si="102"/>
        <v>42502.868761574078</v>
      </c>
      <c r="U1637" s="20">
        <f t="shared" si="103"/>
        <v>42562.868761574078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s">
        <v>8219</v>
      </c>
      <c r="N1638" t="b">
        <v>1</v>
      </c>
      <c r="O1638" t="s">
        <v>8276</v>
      </c>
      <c r="P1638" s="6">
        <f t="shared" si="100"/>
        <v>103.55555555555556</v>
      </c>
      <c r="Q1638" s="8">
        <f t="shared" si="101"/>
        <v>53.5632183908046</v>
      </c>
      <c r="R1638" s="11" t="s">
        <v>8325</v>
      </c>
      <c r="S1638" s="12" t="s">
        <v>8326</v>
      </c>
      <c r="T1638" s="20">
        <f t="shared" si="102"/>
        <v>40663.08666666667</v>
      </c>
      <c r="U1638" s="20">
        <f t="shared" si="103"/>
        <v>40706.166666666664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s">
        <v>8219</v>
      </c>
      <c r="N1639" t="b">
        <v>1</v>
      </c>
      <c r="O1639" t="s">
        <v>8276</v>
      </c>
      <c r="P1639" s="6">
        <f t="shared" si="100"/>
        <v>103.8</v>
      </c>
      <c r="Q1639" s="8">
        <f t="shared" si="101"/>
        <v>34.6</v>
      </c>
      <c r="R1639" s="11" t="s">
        <v>8325</v>
      </c>
      <c r="S1639" s="12" t="s">
        <v>8326</v>
      </c>
      <c r="T1639" s="20">
        <f t="shared" si="102"/>
        <v>40122.751620370371</v>
      </c>
      <c r="U1639" s="20">
        <f t="shared" si="103"/>
        <v>40178.98541666667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s">
        <v>8219</v>
      </c>
      <c r="N1640" t="b">
        <v>1</v>
      </c>
      <c r="O1640" t="s">
        <v>8276</v>
      </c>
      <c r="P1640" s="6">
        <f t="shared" si="100"/>
        <v>105</v>
      </c>
      <c r="Q1640" s="8">
        <f t="shared" si="101"/>
        <v>38.888888888888886</v>
      </c>
      <c r="R1640" s="11" t="s">
        <v>8325</v>
      </c>
      <c r="S1640" s="12" t="s">
        <v>8326</v>
      </c>
      <c r="T1640" s="20">
        <f t="shared" si="102"/>
        <v>41288.68712962963</v>
      </c>
      <c r="U1640" s="20">
        <f t="shared" si="103"/>
        <v>41333.892361111109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s">
        <v>8219</v>
      </c>
      <c r="N1641" t="b">
        <v>1</v>
      </c>
      <c r="O1641" t="s">
        <v>8276</v>
      </c>
      <c r="P1641" s="6">
        <f t="shared" si="100"/>
        <v>100</v>
      </c>
      <c r="Q1641" s="8">
        <f t="shared" si="101"/>
        <v>94.736842105263165</v>
      </c>
      <c r="R1641" s="11" t="s">
        <v>8325</v>
      </c>
      <c r="S1641" s="12" t="s">
        <v>8326</v>
      </c>
      <c r="T1641" s="20">
        <f t="shared" si="102"/>
        <v>40941.652372685188</v>
      </c>
      <c r="U1641" s="20">
        <f t="shared" si="103"/>
        <v>40971.652372685188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s">
        <v>8219</v>
      </c>
      <c r="N1642" t="b">
        <v>1</v>
      </c>
      <c r="O1642" t="s">
        <v>8276</v>
      </c>
      <c r="P1642" s="6">
        <f t="shared" si="100"/>
        <v>169.86</v>
      </c>
      <c r="Q1642" s="8">
        <f t="shared" si="101"/>
        <v>39.967058823529413</v>
      </c>
      <c r="R1642" s="11" t="s">
        <v>8325</v>
      </c>
      <c r="S1642" s="12" t="s">
        <v>8326</v>
      </c>
      <c r="T1642" s="20">
        <f t="shared" si="102"/>
        <v>40379.23096064815</v>
      </c>
      <c r="U1642" s="20">
        <f t="shared" si="103"/>
        <v>40393.082638888889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s">
        <v>8219</v>
      </c>
      <c r="N1643" t="b">
        <v>1</v>
      </c>
      <c r="O1643" t="s">
        <v>8292</v>
      </c>
      <c r="P1643" s="6">
        <f t="shared" si="100"/>
        <v>101.4</v>
      </c>
      <c r="Q1643" s="8">
        <f t="shared" si="101"/>
        <v>97.5</v>
      </c>
      <c r="R1643" s="11" t="s">
        <v>8325</v>
      </c>
      <c r="S1643" s="12" t="s">
        <v>8346</v>
      </c>
      <c r="T1643" s="20">
        <f t="shared" si="102"/>
        <v>41962.596574074079</v>
      </c>
      <c r="U1643" s="20">
        <f t="shared" si="103"/>
        <v>41992.596574074079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s">
        <v>8219</v>
      </c>
      <c r="N1644" t="b">
        <v>1</v>
      </c>
      <c r="O1644" t="s">
        <v>8292</v>
      </c>
      <c r="P1644" s="6">
        <f t="shared" si="100"/>
        <v>100</v>
      </c>
      <c r="Q1644" s="8">
        <f t="shared" si="101"/>
        <v>42.857142857142854</v>
      </c>
      <c r="R1644" s="11" t="s">
        <v>8325</v>
      </c>
      <c r="S1644" s="12" t="s">
        <v>8346</v>
      </c>
      <c r="T1644" s="20">
        <f t="shared" si="102"/>
        <v>40688.024618055555</v>
      </c>
      <c r="U1644" s="20">
        <f t="shared" si="103"/>
        <v>40708.024618055555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s">
        <v>8219</v>
      </c>
      <c r="N1645" t="b">
        <v>1</v>
      </c>
      <c r="O1645" t="s">
        <v>8292</v>
      </c>
      <c r="P1645" s="6">
        <f t="shared" si="100"/>
        <v>124.70000000000002</v>
      </c>
      <c r="Q1645" s="8">
        <f t="shared" si="101"/>
        <v>168.51351351351352</v>
      </c>
      <c r="R1645" s="11" t="s">
        <v>8325</v>
      </c>
      <c r="S1645" s="12" t="s">
        <v>8346</v>
      </c>
      <c r="T1645" s="20">
        <f t="shared" si="102"/>
        <v>41146.824212962965</v>
      </c>
      <c r="U1645" s="20">
        <f t="shared" si="103"/>
        <v>41176.824212962965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s">
        <v>8219</v>
      </c>
      <c r="N1646" t="b">
        <v>1</v>
      </c>
      <c r="O1646" t="s">
        <v>8292</v>
      </c>
      <c r="P1646" s="6">
        <f t="shared" si="100"/>
        <v>109.5</v>
      </c>
      <c r="Q1646" s="8">
        <f t="shared" si="101"/>
        <v>85.546875</v>
      </c>
      <c r="R1646" s="11" t="s">
        <v>8325</v>
      </c>
      <c r="S1646" s="12" t="s">
        <v>8346</v>
      </c>
      <c r="T1646" s="20">
        <f t="shared" si="102"/>
        <v>41175.05972222222</v>
      </c>
      <c r="U1646" s="20">
        <f t="shared" si="103"/>
        <v>41235.101388888892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s">
        <v>8219</v>
      </c>
      <c r="N1647" t="b">
        <v>1</v>
      </c>
      <c r="O1647" t="s">
        <v>8292</v>
      </c>
      <c r="P1647" s="6">
        <f t="shared" si="100"/>
        <v>110.80000000000001</v>
      </c>
      <c r="Q1647" s="8">
        <f t="shared" si="101"/>
        <v>554</v>
      </c>
      <c r="R1647" s="11" t="s">
        <v>8325</v>
      </c>
      <c r="S1647" s="12" t="s">
        <v>8346</v>
      </c>
      <c r="T1647" s="20">
        <f t="shared" si="102"/>
        <v>41521.617361111108</v>
      </c>
      <c r="U1647" s="20">
        <f t="shared" si="103"/>
        <v>41535.617361111108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s">
        <v>8219</v>
      </c>
      <c r="N1648" t="b">
        <v>1</v>
      </c>
      <c r="O1648" t="s">
        <v>8292</v>
      </c>
      <c r="P1648" s="6">
        <f t="shared" si="100"/>
        <v>110.2</v>
      </c>
      <c r="Q1648" s="8">
        <f t="shared" si="101"/>
        <v>26.554216867469879</v>
      </c>
      <c r="R1648" s="11" t="s">
        <v>8325</v>
      </c>
      <c r="S1648" s="12" t="s">
        <v>8346</v>
      </c>
      <c r="T1648" s="20">
        <f t="shared" si="102"/>
        <v>41833.450266203705</v>
      </c>
      <c r="U1648" s="20">
        <f t="shared" si="103"/>
        <v>41865.757638888892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s">
        <v>8219</v>
      </c>
      <c r="N1649" t="b">
        <v>1</v>
      </c>
      <c r="O1649" t="s">
        <v>8292</v>
      </c>
      <c r="P1649" s="6">
        <f t="shared" si="100"/>
        <v>104.71999999999998</v>
      </c>
      <c r="Q1649" s="8">
        <f t="shared" si="101"/>
        <v>113.82608695652173</v>
      </c>
      <c r="R1649" s="11" t="s">
        <v>8325</v>
      </c>
      <c r="S1649" s="12" t="s">
        <v>8346</v>
      </c>
      <c r="T1649" s="20">
        <f t="shared" si="102"/>
        <v>41039.409456018519</v>
      </c>
      <c r="U1649" s="20">
        <f t="shared" si="103"/>
        <v>41069.409456018519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s">
        <v>8219</v>
      </c>
      <c r="N1650" t="b">
        <v>1</v>
      </c>
      <c r="O1650" t="s">
        <v>8292</v>
      </c>
      <c r="P1650" s="6">
        <f t="shared" si="100"/>
        <v>125.26086956521738</v>
      </c>
      <c r="Q1650" s="8">
        <f t="shared" si="101"/>
        <v>32.011111111111113</v>
      </c>
      <c r="R1650" s="11" t="s">
        <v>8325</v>
      </c>
      <c r="S1650" s="12" t="s">
        <v>8346</v>
      </c>
      <c r="T1650" s="20">
        <f t="shared" si="102"/>
        <v>40592.704652777778</v>
      </c>
      <c r="U1650" s="20">
        <f t="shared" si="103"/>
        <v>40622.662986111114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s">
        <v>8219</v>
      </c>
      <c r="N1651" t="b">
        <v>1</v>
      </c>
      <c r="O1651" t="s">
        <v>8292</v>
      </c>
      <c r="P1651" s="6">
        <f t="shared" si="100"/>
        <v>100.58763157894737</v>
      </c>
      <c r="Q1651" s="8">
        <f t="shared" si="101"/>
        <v>47.189259259259259</v>
      </c>
      <c r="R1651" s="11" t="s">
        <v>8325</v>
      </c>
      <c r="S1651" s="12" t="s">
        <v>8346</v>
      </c>
      <c r="T1651" s="20">
        <f t="shared" si="102"/>
        <v>41737.684664351851</v>
      </c>
      <c r="U1651" s="20">
        <f t="shared" si="103"/>
        <v>41782.684664351851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s">
        <v>8219</v>
      </c>
      <c r="N1652" t="b">
        <v>1</v>
      </c>
      <c r="O1652" t="s">
        <v>8292</v>
      </c>
      <c r="P1652" s="6">
        <f t="shared" si="100"/>
        <v>141.55000000000001</v>
      </c>
      <c r="Q1652" s="8">
        <f t="shared" si="101"/>
        <v>88.46875</v>
      </c>
      <c r="R1652" s="11" t="s">
        <v>8325</v>
      </c>
      <c r="S1652" s="12" t="s">
        <v>8346</v>
      </c>
      <c r="T1652" s="20">
        <f t="shared" si="102"/>
        <v>41526.435613425929</v>
      </c>
      <c r="U1652" s="20">
        <f t="shared" si="103"/>
        <v>41556.435613425929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s">
        <v>8219</v>
      </c>
      <c r="N1653" t="b">
        <v>1</v>
      </c>
      <c r="O1653" t="s">
        <v>8292</v>
      </c>
      <c r="P1653" s="6">
        <f t="shared" si="100"/>
        <v>100.75</v>
      </c>
      <c r="Q1653" s="8">
        <f t="shared" si="101"/>
        <v>100.75</v>
      </c>
      <c r="R1653" s="11" t="s">
        <v>8325</v>
      </c>
      <c r="S1653" s="12" t="s">
        <v>8346</v>
      </c>
      <c r="T1653" s="20">
        <f t="shared" si="102"/>
        <v>40625.900694444441</v>
      </c>
      <c r="U1653" s="20">
        <f t="shared" si="103"/>
        <v>40659.290972222225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s">
        <v>8219</v>
      </c>
      <c r="N1654" t="b">
        <v>1</v>
      </c>
      <c r="O1654" t="s">
        <v>8292</v>
      </c>
      <c r="P1654" s="6">
        <f t="shared" si="100"/>
        <v>100.66666666666666</v>
      </c>
      <c r="Q1654" s="8">
        <f t="shared" si="101"/>
        <v>64.714285714285708</v>
      </c>
      <c r="R1654" s="11" t="s">
        <v>8325</v>
      </c>
      <c r="S1654" s="12" t="s">
        <v>8346</v>
      </c>
      <c r="T1654" s="20">
        <f t="shared" si="102"/>
        <v>41572.492974537039</v>
      </c>
      <c r="U1654" s="20">
        <f t="shared" si="103"/>
        <v>41602.534641203703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s">
        <v>8219</v>
      </c>
      <c r="N1655" t="b">
        <v>1</v>
      </c>
      <c r="O1655" t="s">
        <v>8292</v>
      </c>
      <c r="P1655" s="6">
        <f t="shared" si="100"/>
        <v>174.2304</v>
      </c>
      <c r="Q1655" s="8">
        <f t="shared" si="101"/>
        <v>51.854285714285716</v>
      </c>
      <c r="R1655" s="11" t="s">
        <v>8325</v>
      </c>
      <c r="S1655" s="12" t="s">
        <v>8346</v>
      </c>
      <c r="T1655" s="20">
        <f t="shared" si="102"/>
        <v>40626.834444444445</v>
      </c>
      <c r="U1655" s="20">
        <f t="shared" si="103"/>
        <v>40657.834444444445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s">
        <v>8219</v>
      </c>
      <c r="N1656" t="b">
        <v>1</v>
      </c>
      <c r="O1656" t="s">
        <v>8292</v>
      </c>
      <c r="P1656" s="6">
        <f t="shared" si="100"/>
        <v>119.90909090909089</v>
      </c>
      <c r="Q1656" s="8">
        <f t="shared" si="101"/>
        <v>38.794117647058826</v>
      </c>
      <c r="R1656" s="11" t="s">
        <v>8325</v>
      </c>
      <c r="S1656" s="12" t="s">
        <v>8346</v>
      </c>
      <c r="T1656" s="20">
        <f t="shared" si="102"/>
        <v>40987.890740740739</v>
      </c>
      <c r="U1656" s="20">
        <f t="shared" si="103"/>
        <v>41017.890740740739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s">
        <v>8219</v>
      </c>
      <c r="N1657" t="b">
        <v>1</v>
      </c>
      <c r="O1657" t="s">
        <v>8292</v>
      </c>
      <c r="P1657" s="6">
        <f t="shared" si="100"/>
        <v>142.86666666666667</v>
      </c>
      <c r="Q1657" s="8">
        <f t="shared" si="101"/>
        <v>44.645833333333336</v>
      </c>
      <c r="R1657" s="11" t="s">
        <v>8325</v>
      </c>
      <c r="S1657" s="12" t="s">
        <v>8346</v>
      </c>
      <c r="T1657" s="20">
        <f t="shared" si="102"/>
        <v>40974.791898148149</v>
      </c>
      <c r="U1657" s="20">
        <f t="shared" si="103"/>
        <v>41004.750231481477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s">
        <v>8219</v>
      </c>
      <c r="N1658" t="b">
        <v>1</v>
      </c>
      <c r="O1658" t="s">
        <v>8292</v>
      </c>
      <c r="P1658" s="6">
        <f t="shared" si="100"/>
        <v>100.33493333333334</v>
      </c>
      <c r="Q1658" s="8">
        <f t="shared" si="101"/>
        <v>156.77333333333334</v>
      </c>
      <c r="R1658" s="11" t="s">
        <v>8325</v>
      </c>
      <c r="S1658" s="12" t="s">
        <v>8346</v>
      </c>
      <c r="T1658" s="20">
        <f t="shared" si="102"/>
        <v>41226.928842592592</v>
      </c>
      <c r="U1658" s="20">
        <f t="shared" si="103"/>
        <v>41256.928842592592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s">
        <v>8219</v>
      </c>
      <c r="N1659" t="b">
        <v>1</v>
      </c>
      <c r="O1659" t="s">
        <v>8292</v>
      </c>
      <c r="P1659" s="6">
        <f t="shared" si="100"/>
        <v>104.93380000000001</v>
      </c>
      <c r="Q1659" s="8">
        <f t="shared" si="101"/>
        <v>118.70339366515837</v>
      </c>
      <c r="R1659" s="11" t="s">
        <v>8325</v>
      </c>
      <c r="S1659" s="12" t="s">
        <v>8346</v>
      </c>
      <c r="T1659" s="20">
        <f t="shared" si="102"/>
        <v>41023.782037037039</v>
      </c>
      <c r="U1659" s="20">
        <f t="shared" si="103"/>
        <v>41053.782037037039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s">
        <v>8219</v>
      </c>
      <c r="N1660" t="b">
        <v>1</v>
      </c>
      <c r="O1660" t="s">
        <v>8292</v>
      </c>
      <c r="P1660" s="6">
        <f t="shared" si="100"/>
        <v>132.23333333333335</v>
      </c>
      <c r="Q1660" s="8">
        <f t="shared" si="101"/>
        <v>74.149532710280369</v>
      </c>
      <c r="R1660" s="11" t="s">
        <v>8325</v>
      </c>
      <c r="S1660" s="12" t="s">
        <v>8346</v>
      </c>
      <c r="T1660" s="20">
        <f t="shared" si="102"/>
        <v>41223.22184027778</v>
      </c>
      <c r="U1660" s="20">
        <f t="shared" si="103"/>
        <v>41261.597222222219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s">
        <v>8219</v>
      </c>
      <c r="N1661" t="b">
        <v>1</v>
      </c>
      <c r="O1661" t="s">
        <v>8292</v>
      </c>
      <c r="P1661" s="6">
        <f t="shared" si="100"/>
        <v>112.79999999999998</v>
      </c>
      <c r="Q1661" s="8">
        <f t="shared" si="101"/>
        <v>12.533333333333333</v>
      </c>
      <c r="R1661" s="11" t="s">
        <v>8325</v>
      </c>
      <c r="S1661" s="12" t="s">
        <v>8346</v>
      </c>
      <c r="T1661" s="20">
        <f t="shared" si="102"/>
        <v>41596.913437499999</v>
      </c>
      <c r="U1661" s="20">
        <f t="shared" si="103"/>
        <v>41625.5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s">
        <v>8219</v>
      </c>
      <c r="N1662" t="b">
        <v>1</v>
      </c>
      <c r="O1662" t="s">
        <v>8292</v>
      </c>
      <c r="P1662" s="6">
        <f t="shared" si="100"/>
        <v>1253.75</v>
      </c>
      <c r="Q1662" s="8">
        <f t="shared" si="101"/>
        <v>27.861111111111111</v>
      </c>
      <c r="R1662" s="11" t="s">
        <v>8325</v>
      </c>
      <c r="S1662" s="12" t="s">
        <v>8346</v>
      </c>
      <c r="T1662" s="20">
        <f t="shared" si="102"/>
        <v>42459.693865740745</v>
      </c>
      <c r="U1662" s="20">
        <f t="shared" si="103"/>
        <v>42490.915972222225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s">
        <v>8219</v>
      </c>
      <c r="N1663" t="b">
        <v>1</v>
      </c>
      <c r="O1663" t="s">
        <v>8292</v>
      </c>
      <c r="P1663" s="6">
        <f t="shared" si="100"/>
        <v>102.50632911392405</v>
      </c>
      <c r="Q1663" s="8">
        <f t="shared" si="101"/>
        <v>80.178217821782184</v>
      </c>
      <c r="R1663" s="11" t="s">
        <v>8325</v>
      </c>
      <c r="S1663" s="12" t="s">
        <v>8346</v>
      </c>
      <c r="T1663" s="20">
        <f t="shared" si="102"/>
        <v>42343.998043981483</v>
      </c>
      <c r="U1663" s="20">
        <f t="shared" si="103"/>
        <v>42386.875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s">
        <v>8219</v>
      </c>
      <c r="N1664" t="b">
        <v>1</v>
      </c>
      <c r="O1664" t="s">
        <v>8292</v>
      </c>
      <c r="P1664" s="6">
        <f t="shared" si="100"/>
        <v>102.6375</v>
      </c>
      <c r="Q1664" s="8">
        <f t="shared" si="101"/>
        <v>132.43548387096774</v>
      </c>
      <c r="R1664" s="11" t="s">
        <v>8325</v>
      </c>
      <c r="S1664" s="12" t="s">
        <v>8346</v>
      </c>
      <c r="T1664" s="20">
        <f t="shared" si="102"/>
        <v>40848.198333333334</v>
      </c>
      <c r="U1664" s="20">
        <f t="shared" si="103"/>
        <v>40908.239999999998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s">
        <v>8219</v>
      </c>
      <c r="N1665" t="b">
        <v>1</v>
      </c>
      <c r="O1665" t="s">
        <v>8292</v>
      </c>
      <c r="P1665" s="6">
        <f t="shared" si="100"/>
        <v>108</v>
      </c>
      <c r="Q1665" s="8">
        <f t="shared" si="101"/>
        <v>33.75</v>
      </c>
      <c r="R1665" s="11" t="s">
        <v>8325</v>
      </c>
      <c r="S1665" s="12" t="s">
        <v>8346</v>
      </c>
      <c r="T1665" s="20">
        <f t="shared" si="102"/>
        <v>42006.02207175926</v>
      </c>
      <c r="U1665" s="20">
        <f t="shared" si="103"/>
        <v>42036.02207175926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s">
        <v>8219</v>
      </c>
      <c r="N1666" t="b">
        <v>1</v>
      </c>
      <c r="O1666" t="s">
        <v>8292</v>
      </c>
      <c r="P1666" s="6">
        <f t="shared" si="100"/>
        <v>122.40879999999999</v>
      </c>
      <c r="Q1666" s="8">
        <f t="shared" si="101"/>
        <v>34.384494382022467</v>
      </c>
      <c r="R1666" s="11" t="s">
        <v>8325</v>
      </c>
      <c r="S1666" s="12" t="s">
        <v>8346</v>
      </c>
      <c r="T1666" s="20">
        <f t="shared" si="102"/>
        <v>40939.761782407404</v>
      </c>
      <c r="U1666" s="20">
        <f t="shared" si="103"/>
        <v>40984.165972222225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s">
        <v>8219</v>
      </c>
      <c r="N1667" t="b">
        <v>1</v>
      </c>
      <c r="O1667" t="s">
        <v>8292</v>
      </c>
      <c r="P1667" s="6">
        <f t="shared" ref="P1667:P1730" si="104">E1667/D1667*100</f>
        <v>119.45714285714286</v>
      </c>
      <c r="Q1667" s="8">
        <f t="shared" ref="Q1667:Q1730" si="105">IFERROR(E1667/L1667,0)</f>
        <v>44.956989247311824</v>
      </c>
      <c r="R1667" s="11" t="s">
        <v>8325</v>
      </c>
      <c r="S1667" s="12" t="s">
        <v>8346</v>
      </c>
      <c r="T1667" s="20">
        <f t="shared" ref="T1667:T1730" si="106">(((J1667/60)/60)/24)+DATE(1970,1,1)</f>
        <v>40564.649456018517</v>
      </c>
      <c r="U1667" s="20">
        <f t="shared" ref="U1667:U1730" si="107">(((I1667/60)/60)/24)+DATE(1970,1,1)</f>
        <v>40596.125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s">
        <v>8219</v>
      </c>
      <c r="N1668" t="b">
        <v>1</v>
      </c>
      <c r="O1668" t="s">
        <v>8292</v>
      </c>
      <c r="P1668" s="6">
        <f t="shared" si="104"/>
        <v>160.88</v>
      </c>
      <c r="Q1668" s="8">
        <f t="shared" si="105"/>
        <v>41.04081632653061</v>
      </c>
      <c r="R1668" s="11" t="s">
        <v>8325</v>
      </c>
      <c r="S1668" s="12" t="s">
        <v>8346</v>
      </c>
      <c r="T1668" s="20">
        <f t="shared" si="106"/>
        <v>41331.253159722226</v>
      </c>
      <c r="U1668" s="20">
        <f t="shared" si="107"/>
        <v>41361.211493055554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s">
        <v>8219</v>
      </c>
      <c r="N1669" t="b">
        <v>1</v>
      </c>
      <c r="O1669" t="s">
        <v>8292</v>
      </c>
      <c r="P1669" s="6">
        <f t="shared" si="104"/>
        <v>126.85294117647059</v>
      </c>
      <c r="Q1669" s="8">
        <f t="shared" si="105"/>
        <v>52.597560975609753</v>
      </c>
      <c r="R1669" s="11" t="s">
        <v>8325</v>
      </c>
      <c r="S1669" s="12" t="s">
        <v>8346</v>
      </c>
      <c r="T1669" s="20">
        <f t="shared" si="106"/>
        <v>41682.0705787037</v>
      </c>
      <c r="U1669" s="20">
        <f t="shared" si="107"/>
        <v>41709.290972222225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s">
        <v>8219</v>
      </c>
      <c r="N1670" t="b">
        <v>1</v>
      </c>
      <c r="O1670" t="s">
        <v>8292</v>
      </c>
      <c r="P1670" s="6">
        <f t="shared" si="104"/>
        <v>102.6375</v>
      </c>
      <c r="Q1670" s="8">
        <f t="shared" si="105"/>
        <v>70.784482758620683</v>
      </c>
      <c r="R1670" s="11" t="s">
        <v>8325</v>
      </c>
      <c r="S1670" s="12" t="s">
        <v>8346</v>
      </c>
      <c r="T1670" s="20">
        <f t="shared" si="106"/>
        <v>40845.14975694444</v>
      </c>
      <c r="U1670" s="20">
        <f t="shared" si="107"/>
        <v>40875.191423611112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s">
        <v>8219</v>
      </c>
      <c r="N1671" t="b">
        <v>1</v>
      </c>
      <c r="O1671" t="s">
        <v>8292</v>
      </c>
      <c r="P1671" s="6">
        <f t="shared" si="104"/>
        <v>139.75</v>
      </c>
      <c r="Q1671" s="8">
        <f t="shared" si="105"/>
        <v>53.75</v>
      </c>
      <c r="R1671" s="11" t="s">
        <v>8325</v>
      </c>
      <c r="S1671" s="12" t="s">
        <v>8346</v>
      </c>
      <c r="T1671" s="20">
        <f t="shared" si="106"/>
        <v>42461.885138888887</v>
      </c>
      <c r="U1671" s="20">
        <f t="shared" si="107"/>
        <v>42521.885138888887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s">
        <v>8219</v>
      </c>
      <c r="N1672" t="b">
        <v>1</v>
      </c>
      <c r="O1672" t="s">
        <v>8292</v>
      </c>
      <c r="P1672" s="6">
        <f t="shared" si="104"/>
        <v>102.60000000000001</v>
      </c>
      <c r="Q1672" s="8">
        <f t="shared" si="105"/>
        <v>44.608695652173914</v>
      </c>
      <c r="R1672" s="11" t="s">
        <v>8325</v>
      </c>
      <c r="S1672" s="12" t="s">
        <v>8346</v>
      </c>
      <c r="T1672" s="20">
        <f t="shared" si="106"/>
        <v>40313.930543981485</v>
      </c>
      <c r="U1672" s="20">
        <f t="shared" si="107"/>
        <v>40364.166666666664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s">
        <v>8219</v>
      </c>
      <c r="N1673" t="b">
        <v>1</v>
      </c>
      <c r="O1673" t="s">
        <v>8292</v>
      </c>
      <c r="P1673" s="6">
        <f t="shared" si="104"/>
        <v>100.67349999999999</v>
      </c>
      <c r="Q1673" s="8">
        <f t="shared" si="105"/>
        <v>26.148961038961041</v>
      </c>
      <c r="R1673" s="11" t="s">
        <v>8325</v>
      </c>
      <c r="S1673" s="12" t="s">
        <v>8346</v>
      </c>
      <c r="T1673" s="20">
        <f t="shared" si="106"/>
        <v>42553.54414351852</v>
      </c>
      <c r="U1673" s="20">
        <f t="shared" si="107"/>
        <v>42583.54414351852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s">
        <v>8219</v>
      </c>
      <c r="N1674" t="b">
        <v>1</v>
      </c>
      <c r="O1674" t="s">
        <v>8292</v>
      </c>
      <c r="P1674" s="6">
        <f t="shared" si="104"/>
        <v>112.94117647058823</v>
      </c>
      <c r="Q1674" s="8">
        <f t="shared" si="105"/>
        <v>39.183673469387756</v>
      </c>
      <c r="R1674" s="11" t="s">
        <v>8325</v>
      </c>
      <c r="S1674" s="12" t="s">
        <v>8346</v>
      </c>
      <c r="T1674" s="20">
        <f t="shared" si="106"/>
        <v>41034.656597222223</v>
      </c>
      <c r="U1674" s="20">
        <f t="shared" si="107"/>
        <v>41064.656597222223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s">
        <v>8219</v>
      </c>
      <c r="N1675" t="b">
        <v>1</v>
      </c>
      <c r="O1675" t="s">
        <v>8292</v>
      </c>
      <c r="P1675" s="6">
        <f t="shared" si="104"/>
        <v>128.09523809523807</v>
      </c>
      <c r="Q1675" s="8">
        <f t="shared" si="105"/>
        <v>45.593220338983052</v>
      </c>
      <c r="R1675" s="11" t="s">
        <v>8325</v>
      </c>
      <c r="S1675" s="12" t="s">
        <v>8346</v>
      </c>
      <c r="T1675" s="20">
        <f t="shared" si="106"/>
        <v>42039.878379629634</v>
      </c>
      <c r="U1675" s="20">
        <f t="shared" si="107"/>
        <v>42069.878379629634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s">
        <v>8219</v>
      </c>
      <c r="N1676" t="b">
        <v>1</v>
      </c>
      <c r="O1676" t="s">
        <v>8292</v>
      </c>
      <c r="P1676" s="6">
        <f t="shared" si="104"/>
        <v>201.7</v>
      </c>
      <c r="Q1676" s="8">
        <f t="shared" si="105"/>
        <v>89.247787610619469</v>
      </c>
      <c r="R1676" s="11" t="s">
        <v>8325</v>
      </c>
      <c r="S1676" s="12" t="s">
        <v>8346</v>
      </c>
      <c r="T1676" s="20">
        <f t="shared" si="106"/>
        <v>42569.605393518519</v>
      </c>
      <c r="U1676" s="20">
        <f t="shared" si="107"/>
        <v>42600.290972222225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s">
        <v>8219</v>
      </c>
      <c r="N1677" t="b">
        <v>1</v>
      </c>
      <c r="O1677" t="s">
        <v>8292</v>
      </c>
      <c r="P1677" s="6">
        <f t="shared" si="104"/>
        <v>137.416</v>
      </c>
      <c r="Q1677" s="8">
        <f t="shared" si="105"/>
        <v>40.416470588235299</v>
      </c>
      <c r="R1677" s="11" t="s">
        <v>8325</v>
      </c>
      <c r="S1677" s="12" t="s">
        <v>8346</v>
      </c>
      <c r="T1677" s="20">
        <f t="shared" si="106"/>
        <v>40802.733101851853</v>
      </c>
      <c r="U1677" s="20">
        <f t="shared" si="107"/>
        <v>40832.918749999997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s">
        <v>8219</v>
      </c>
      <c r="N1678" t="b">
        <v>1</v>
      </c>
      <c r="O1678" t="s">
        <v>8292</v>
      </c>
      <c r="P1678" s="6">
        <f t="shared" si="104"/>
        <v>115.33333333333333</v>
      </c>
      <c r="Q1678" s="8">
        <f t="shared" si="105"/>
        <v>82.38095238095238</v>
      </c>
      <c r="R1678" s="11" t="s">
        <v>8325</v>
      </c>
      <c r="S1678" s="12" t="s">
        <v>8346</v>
      </c>
      <c r="T1678" s="20">
        <f t="shared" si="106"/>
        <v>40973.72623842593</v>
      </c>
      <c r="U1678" s="20">
        <f t="shared" si="107"/>
        <v>41020.165972222225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s">
        <v>8219</v>
      </c>
      <c r="N1679" t="b">
        <v>1</v>
      </c>
      <c r="O1679" t="s">
        <v>8292</v>
      </c>
      <c r="P1679" s="6">
        <f t="shared" si="104"/>
        <v>111.66666666666667</v>
      </c>
      <c r="Q1679" s="8">
        <f t="shared" si="105"/>
        <v>159.52380952380952</v>
      </c>
      <c r="R1679" s="11" t="s">
        <v>8325</v>
      </c>
      <c r="S1679" s="12" t="s">
        <v>8346</v>
      </c>
      <c r="T1679" s="20">
        <f t="shared" si="106"/>
        <v>42416.407129629632</v>
      </c>
      <c r="U1679" s="20">
        <f t="shared" si="107"/>
        <v>42476.249305555553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s">
        <v>8219</v>
      </c>
      <c r="N1680" t="b">
        <v>1</v>
      </c>
      <c r="O1680" t="s">
        <v>8292</v>
      </c>
      <c r="P1680" s="6">
        <f t="shared" si="104"/>
        <v>118.39999999999999</v>
      </c>
      <c r="Q1680" s="8">
        <f t="shared" si="105"/>
        <v>36.244897959183675</v>
      </c>
      <c r="R1680" s="11" t="s">
        <v>8325</v>
      </c>
      <c r="S1680" s="12" t="s">
        <v>8346</v>
      </c>
      <c r="T1680" s="20">
        <f t="shared" si="106"/>
        <v>41662.854988425926</v>
      </c>
      <c r="U1680" s="20">
        <f t="shared" si="107"/>
        <v>41676.854988425926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s">
        <v>8219</v>
      </c>
      <c r="N1681" t="b">
        <v>1</v>
      </c>
      <c r="O1681" t="s">
        <v>8292</v>
      </c>
      <c r="P1681" s="6">
        <f t="shared" si="104"/>
        <v>175</v>
      </c>
      <c r="Q1681" s="8">
        <f t="shared" si="105"/>
        <v>62.5</v>
      </c>
      <c r="R1681" s="11" t="s">
        <v>8325</v>
      </c>
      <c r="S1681" s="12" t="s">
        <v>8346</v>
      </c>
      <c r="T1681" s="20">
        <f t="shared" si="106"/>
        <v>40723.068807870368</v>
      </c>
      <c r="U1681" s="20">
        <f t="shared" si="107"/>
        <v>40746.068807870368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s">
        <v>8219</v>
      </c>
      <c r="N1682" t="b">
        <v>1</v>
      </c>
      <c r="O1682" t="s">
        <v>8292</v>
      </c>
      <c r="P1682" s="6">
        <f t="shared" si="104"/>
        <v>117.5</v>
      </c>
      <c r="Q1682" s="8">
        <f t="shared" si="105"/>
        <v>47</v>
      </c>
      <c r="R1682" s="11" t="s">
        <v>8325</v>
      </c>
      <c r="S1682" s="12" t="s">
        <v>8346</v>
      </c>
      <c r="T1682" s="20">
        <f t="shared" si="106"/>
        <v>41802.757719907408</v>
      </c>
      <c r="U1682" s="20">
        <f t="shared" si="107"/>
        <v>41832.757719907408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s">
        <v>8222</v>
      </c>
      <c r="N1683" t="b">
        <v>0</v>
      </c>
      <c r="O1683" t="s">
        <v>8293</v>
      </c>
      <c r="P1683" s="6">
        <f t="shared" si="104"/>
        <v>101.42212307692309</v>
      </c>
      <c r="Q1683" s="8">
        <f t="shared" si="105"/>
        <v>74.575090497737563</v>
      </c>
      <c r="R1683" s="11" t="s">
        <v>8325</v>
      </c>
      <c r="S1683" s="12" t="s">
        <v>8347</v>
      </c>
      <c r="T1683" s="20">
        <f t="shared" si="106"/>
        <v>42774.121342592596</v>
      </c>
      <c r="U1683" s="20">
        <f t="shared" si="107"/>
        <v>42823.083333333328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s">
        <v>8222</v>
      </c>
      <c r="N1684" t="b">
        <v>0</v>
      </c>
      <c r="O1684" t="s">
        <v>8293</v>
      </c>
      <c r="P1684" s="6">
        <f t="shared" si="104"/>
        <v>0</v>
      </c>
      <c r="Q1684" s="8">
        <f t="shared" si="105"/>
        <v>0</v>
      </c>
      <c r="R1684" s="11" t="s">
        <v>8325</v>
      </c>
      <c r="S1684" s="12" t="s">
        <v>8347</v>
      </c>
      <c r="T1684" s="20">
        <f t="shared" si="106"/>
        <v>42779.21365740741</v>
      </c>
      <c r="U1684" s="20">
        <f t="shared" si="107"/>
        <v>42839.171990740739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s">
        <v>8222</v>
      </c>
      <c r="N1685" t="b">
        <v>0</v>
      </c>
      <c r="O1685" t="s">
        <v>8293</v>
      </c>
      <c r="P1685" s="6">
        <f t="shared" si="104"/>
        <v>21.714285714285715</v>
      </c>
      <c r="Q1685" s="8">
        <f t="shared" si="105"/>
        <v>76</v>
      </c>
      <c r="R1685" s="11" t="s">
        <v>8325</v>
      </c>
      <c r="S1685" s="12" t="s">
        <v>8347</v>
      </c>
      <c r="T1685" s="20">
        <f t="shared" si="106"/>
        <v>42808.781689814816</v>
      </c>
      <c r="U1685" s="20">
        <f t="shared" si="107"/>
        <v>42832.781689814816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s">
        <v>8222</v>
      </c>
      <c r="N1686" t="b">
        <v>0</v>
      </c>
      <c r="O1686" t="s">
        <v>8293</v>
      </c>
      <c r="P1686" s="6">
        <f t="shared" si="104"/>
        <v>109.125</v>
      </c>
      <c r="Q1686" s="8">
        <f t="shared" si="105"/>
        <v>86.43564356435644</v>
      </c>
      <c r="R1686" s="11" t="s">
        <v>8325</v>
      </c>
      <c r="S1686" s="12" t="s">
        <v>8347</v>
      </c>
      <c r="T1686" s="20">
        <f t="shared" si="106"/>
        <v>42783.815289351856</v>
      </c>
      <c r="U1686" s="20">
        <f t="shared" si="107"/>
        <v>42811.773622685185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s">
        <v>8222</v>
      </c>
      <c r="N1687" t="b">
        <v>0</v>
      </c>
      <c r="O1687" t="s">
        <v>8293</v>
      </c>
      <c r="P1687" s="6">
        <f t="shared" si="104"/>
        <v>102.85714285714285</v>
      </c>
      <c r="Q1687" s="8">
        <f t="shared" si="105"/>
        <v>24</v>
      </c>
      <c r="R1687" s="11" t="s">
        <v>8325</v>
      </c>
      <c r="S1687" s="12" t="s">
        <v>8347</v>
      </c>
      <c r="T1687" s="20">
        <f t="shared" si="106"/>
        <v>42788.2502662037</v>
      </c>
      <c r="U1687" s="20">
        <f t="shared" si="107"/>
        <v>42818.208599537036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s">
        <v>8222</v>
      </c>
      <c r="N1688" t="b">
        <v>0</v>
      </c>
      <c r="O1688" t="s">
        <v>8293</v>
      </c>
      <c r="P1688" s="6">
        <f t="shared" si="104"/>
        <v>0.36</v>
      </c>
      <c r="Q1688" s="8">
        <f t="shared" si="105"/>
        <v>18</v>
      </c>
      <c r="R1688" s="11" t="s">
        <v>8325</v>
      </c>
      <c r="S1688" s="12" t="s">
        <v>8347</v>
      </c>
      <c r="T1688" s="20">
        <f t="shared" si="106"/>
        <v>42792.843969907408</v>
      </c>
      <c r="U1688" s="20">
        <f t="shared" si="107"/>
        <v>42852.802303240736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s">
        <v>8222</v>
      </c>
      <c r="N1689" t="b">
        <v>0</v>
      </c>
      <c r="O1689" t="s">
        <v>8293</v>
      </c>
      <c r="P1689" s="6">
        <f t="shared" si="104"/>
        <v>31.25</v>
      </c>
      <c r="Q1689" s="8">
        <f t="shared" si="105"/>
        <v>80.128205128205124</v>
      </c>
      <c r="R1689" s="11" t="s">
        <v>8325</v>
      </c>
      <c r="S1689" s="12" t="s">
        <v>8347</v>
      </c>
      <c r="T1689" s="20">
        <f t="shared" si="106"/>
        <v>42802.046817129631</v>
      </c>
      <c r="U1689" s="20">
        <f t="shared" si="107"/>
        <v>42835.84375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s">
        <v>8222</v>
      </c>
      <c r="N1690" t="b">
        <v>0</v>
      </c>
      <c r="O1690" t="s">
        <v>8293</v>
      </c>
      <c r="P1690" s="6">
        <f t="shared" si="104"/>
        <v>44.3</v>
      </c>
      <c r="Q1690" s="8">
        <f t="shared" si="105"/>
        <v>253.14285714285714</v>
      </c>
      <c r="R1690" s="11" t="s">
        <v>8325</v>
      </c>
      <c r="S1690" s="12" t="s">
        <v>8347</v>
      </c>
      <c r="T1690" s="20">
        <f t="shared" si="106"/>
        <v>42804.534652777773</v>
      </c>
      <c r="U1690" s="20">
        <f t="shared" si="107"/>
        <v>42834.492986111116</v>
      </c>
    </row>
    <row r="1691" spans="1:2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s">
        <v>8222</v>
      </c>
      <c r="N1691" t="b">
        <v>0</v>
      </c>
      <c r="O1691" t="s">
        <v>8293</v>
      </c>
      <c r="P1691" s="6">
        <f t="shared" si="104"/>
        <v>100</v>
      </c>
      <c r="Q1691" s="8">
        <f t="shared" si="105"/>
        <v>171.42857142857142</v>
      </c>
      <c r="R1691" s="11" t="s">
        <v>8325</v>
      </c>
      <c r="S1691" s="12" t="s">
        <v>8347</v>
      </c>
      <c r="T1691" s="20">
        <f t="shared" si="106"/>
        <v>42780.942476851851</v>
      </c>
      <c r="U1691" s="20">
        <f t="shared" si="107"/>
        <v>42810.900810185187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s">
        <v>8222</v>
      </c>
      <c r="N1692" t="b">
        <v>0</v>
      </c>
      <c r="O1692" t="s">
        <v>8293</v>
      </c>
      <c r="P1692" s="6">
        <f t="shared" si="104"/>
        <v>25.4</v>
      </c>
      <c r="Q1692" s="8">
        <f t="shared" si="105"/>
        <v>57.727272727272727</v>
      </c>
      <c r="R1692" s="11" t="s">
        <v>8325</v>
      </c>
      <c r="S1692" s="12" t="s">
        <v>8347</v>
      </c>
      <c r="T1692" s="20">
        <f t="shared" si="106"/>
        <v>42801.43104166667</v>
      </c>
      <c r="U1692" s="20">
        <f t="shared" si="107"/>
        <v>42831.389374999999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s">
        <v>8222</v>
      </c>
      <c r="N1693" t="b">
        <v>0</v>
      </c>
      <c r="O1693" t="s">
        <v>8293</v>
      </c>
      <c r="P1693" s="6">
        <f t="shared" si="104"/>
        <v>33.473333333333329</v>
      </c>
      <c r="Q1693" s="8">
        <f t="shared" si="105"/>
        <v>264.26315789473682</v>
      </c>
      <c r="R1693" s="11" t="s">
        <v>8325</v>
      </c>
      <c r="S1693" s="12" t="s">
        <v>8347</v>
      </c>
      <c r="T1693" s="20">
        <f t="shared" si="106"/>
        <v>42795.701481481476</v>
      </c>
      <c r="U1693" s="20">
        <f t="shared" si="107"/>
        <v>42828.041666666672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s">
        <v>8222</v>
      </c>
      <c r="N1694" t="b">
        <v>0</v>
      </c>
      <c r="O1694" t="s">
        <v>8293</v>
      </c>
      <c r="P1694" s="6">
        <f t="shared" si="104"/>
        <v>47.8</v>
      </c>
      <c r="Q1694" s="8">
        <f t="shared" si="105"/>
        <v>159.33333333333334</v>
      </c>
      <c r="R1694" s="11" t="s">
        <v>8325</v>
      </c>
      <c r="S1694" s="12" t="s">
        <v>8347</v>
      </c>
      <c r="T1694" s="20">
        <f t="shared" si="106"/>
        <v>42788.151238425926</v>
      </c>
      <c r="U1694" s="20">
        <f t="shared" si="107"/>
        <v>42820.999305555553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s">
        <v>8222</v>
      </c>
      <c r="N1695" t="b">
        <v>0</v>
      </c>
      <c r="O1695" t="s">
        <v>8293</v>
      </c>
      <c r="P1695" s="6">
        <f t="shared" si="104"/>
        <v>9.3333333333333339</v>
      </c>
      <c r="Q1695" s="8">
        <f t="shared" si="105"/>
        <v>35</v>
      </c>
      <c r="R1695" s="11" t="s">
        <v>8325</v>
      </c>
      <c r="S1695" s="12" t="s">
        <v>8347</v>
      </c>
      <c r="T1695" s="20">
        <f t="shared" si="106"/>
        <v>42803.920277777783</v>
      </c>
      <c r="U1695" s="20">
        <f t="shared" si="107"/>
        <v>42834.833333333328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s">
        <v>8222</v>
      </c>
      <c r="N1696" t="b">
        <v>0</v>
      </c>
      <c r="O1696" t="s">
        <v>8293</v>
      </c>
      <c r="P1696" s="6">
        <f t="shared" si="104"/>
        <v>0.05</v>
      </c>
      <c r="Q1696" s="8">
        <f t="shared" si="105"/>
        <v>5</v>
      </c>
      <c r="R1696" s="11" t="s">
        <v>8325</v>
      </c>
      <c r="S1696" s="12" t="s">
        <v>8347</v>
      </c>
      <c r="T1696" s="20">
        <f t="shared" si="106"/>
        <v>42791.669837962967</v>
      </c>
      <c r="U1696" s="20">
        <f t="shared" si="107"/>
        <v>42821.191666666666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s">
        <v>8222</v>
      </c>
      <c r="N1697" t="b">
        <v>0</v>
      </c>
      <c r="O1697" t="s">
        <v>8293</v>
      </c>
      <c r="P1697" s="6">
        <f t="shared" si="104"/>
        <v>11.708333333333334</v>
      </c>
      <c r="Q1697" s="8">
        <f t="shared" si="105"/>
        <v>61.086956521739133</v>
      </c>
      <c r="R1697" s="11" t="s">
        <v>8325</v>
      </c>
      <c r="S1697" s="12" t="s">
        <v>8347</v>
      </c>
      <c r="T1697" s="20">
        <f t="shared" si="106"/>
        <v>42801.031412037039</v>
      </c>
      <c r="U1697" s="20">
        <f t="shared" si="107"/>
        <v>42835.041666666672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s">
        <v>8222</v>
      </c>
      <c r="N1698" t="b">
        <v>0</v>
      </c>
      <c r="O1698" t="s">
        <v>8293</v>
      </c>
      <c r="P1698" s="6">
        <f t="shared" si="104"/>
        <v>0</v>
      </c>
      <c r="Q1698" s="8">
        <f t="shared" si="105"/>
        <v>0</v>
      </c>
      <c r="R1698" s="11" t="s">
        <v>8325</v>
      </c>
      <c r="S1698" s="12" t="s">
        <v>8347</v>
      </c>
      <c r="T1698" s="20">
        <f t="shared" si="106"/>
        <v>42796.069571759261</v>
      </c>
      <c r="U1698" s="20">
        <f t="shared" si="107"/>
        <v>42826.027905092589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s">
        <v>8222</v>
      </c>
      <c r="N1699" t="b">
        <v>0</v>
      </c>
      <c r="O1699" t="s">
        <v>8293</v>
      </c>
      <c r="P1699" s="6">
        <f t="shared" si="104"/>
        <v>20.208000000000002</v>
      </c>
      <c r="Q1699" s="8">
        <f t="shared" si="105"/>
        <v>114.81818181818181</v>
      </c>
      <c r="R1699" s="11" t="s">
        <v>8325</v>
      </c>
      <c r="S1699" s="12" t="s">
        <v>8347</v>
      </c>
      <c r="T1699" s="20">
        <f t="shared" si="106"/>
        <v>42805.032962962956</v>
      </c>
      <c r="U1699" s="20">
        <f t="shared" si="107"/>
        <v>42834.991296296299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s">
        <v>8222</v>
      </c>
      <c r="N1700" t="b">
        <v>0</v>
      </c>
      <c r="O1700" t="s">
        <v>8293</v>
      </c>
      <c r="P1700" s="6">
        <f t="shared" si="104"/>
        <v>0</v>
      </c>
      <c r="Q1700" s="8">
        <f t="shared" si="105"/>
        <v>0</v>
      </c>
      <c r="R1700" s="11" t="s">
        <v>8325</v>
      </c>
      <c r="S1700" s="12" t="s">
        <v>8347</v>
      </c>
      <c r="T1700" s="20">
        <f t="shared" si="106"/>
        <v>42796.207870370374</v>
      </c>
      <c r="U1700" s="20">
        <f t="shared" si="107"/>
        <v>42820.147916666669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s">
        <v>8222</v>
      </c>
      <c r="N1701" t="b">
        <v>0</v>
      </c>
      <c r="O1701" t="s">
        <v>8293</v>
      </c>
      <c r="P1701" s="6">
        <f t="shared" si="104"/>
        <v>4.2311459353574925</v>
      </c>
      <c r="Q1701" s="8">
        <f t="shared" si="105"/>
        <v>54</v>
      </c>
      <c r="R1701" s="11" t="s">
        <v>8325</v>
      </c>
      <c r="S1701" s="12" t="s">
        <v>8347</v>
      </c>
      <c r="T1701" s="20">
        <f t="shared" si="106"/>
        <v>42806.863946759258</v>
      </c>
      <c r="U1701" s="20">
        <f t="shared" si="107"/>
        <v>42836.863946759258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s">
        <v>8222</v>
      </c>
      <c r="N1702" t="b">
        <v>0</v>
      </c>
      <c r="O1702" t="s">
        <v>8293</v>
      </c>
      <c r="P1702" s="6">
        <f t="shared" si="104"/>
        <v>26.06</v>
      </c>
      <c r="Q1702" s="8">
        <f t="shared" si="105"/>
        <v>65.974683544303801</v>
      </c>
      <c r="R1702" s="11" t="s">
        <v>8325</v>
      </c>
      <c r="S1702" s="12" t="s">
        <v>8347</v>
      </c>
      <c r="T1702" s="20">
        <f t="shared" si="106"/>
        <v>42796.071643518517</v>
      </c>
      <c r="U1702" s="20">
        <f t="shared" si="107"/>
        <v>42826.166666666672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s">
        <v>8221</v>
      </c>
      <c r="N1703" t="b">
        <v>0</v>
      </c>
      <c r="O1703" t="s">
        <v>8293</v>
      </c>
      <c r="P1703" s="6">
        <f t="shared" si="104"/>
        <v>0.19801980198019803</v>
      </c>
      <c r="Q1703" s="8">
        <f t="shared" si="105"/>
        <v>5</v>
      </c>
      <c r="R1703" s="11" t="s">
        <v>8325</v>
      </c>
      <c r="S1703" s="12" t="s">
        <v>8347</v>
      </c>
      <c r="T1703" s="20">
        <f t="shared" si="106"/>
        <v>41989.664409722223</v>
      </c>
      <c r="U1703" s="20">
        <f t="shared" si="107"/>
        <v>42019.664409722223</v>
      </c>
    </row>
    <row r="1704" spans="1:2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s">
        <v>8221</v>
      </c>
      <c r="N1704" t="b">
        <v>0</v>
      </c>
      <c r="O1704" t="s">
        <v>8293</v>
      </c>
      <c r="P1704" s="6">
        <f t="shared" si="104"/>
        <v>6.0606060606060606E-3</v>
      </c>
      <c r="Q1704" s="8">
        <f t="shared" si="105"/>
        <v>1</v>
      </c>
      <c r="R1704" s="11" t="s">
        <v>8325</v>
      </c>
      <c r="S1704" s="12" t="s">
        <v>8347</v>
      </c>
      <c r="T1704" s="20">
        <f t="shared" si="106"/>
        <v>42063.869791666672</v>
      </c>
      <c r="U1704" s="20">
        <f t="shared" si="107"/>
        <v>42093.828125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s">
        <v>8221</v>
      </c>
      <c r="N1705" t="b">
        <v>0</v>
      </c>
      <c r="O1705" t="s">
        <v>8293</v>
      </c>
      <c r="P1705" s="6">
        <f t="shared" si="104"/>
        <v>1.02</v>
      </c>
      <c r="Q1705" s="8">
        <f t="shared" si="105"/>
        <v>25.5</v>
      </c>
      <c r="R1705" s="11" t="s">
        <v>8325</v>
      </c>
      <c r="S1705" s="12" t="s">
        <v>8347</v>
      </c>
      <c r="T1705" s="20">
        <f t="shared" si="106"/>
        <v>42187.281678240746</v>
      </c>
      <c r="U1705" s="20">
        <f t="shared" si="107"/>
        <v>42247.281678240746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s">
        <v>8221</v>
      </c>
      <c r="N1706" t="b">
        <v>0</v>
      </c>
      <c r="O1706" t="s">
        <v>8293</v>
      </c>
      <c r="P1706" s="6">
        <f t="shared" si="104"/>
        <v>65.100000000000009</v>
      </c>
      <c r="Q1706" s="8">
        <f t="shared" si="105"/>
        <v>118.36363636363636</v>
      </c>
      <c r="R1706" s="11" t="s">
        <v>8325</v>
      </c>
      <c r="S1706" s="12" t="s">
        <v>8347</v>
      </c>
      <c r="T1706" s="20">
        <f t="shared" si="106"/>
        <v>42021.139733796299</v>
      </c>
      <c r="U1706" s="20">
        <f t="shared" si="107"/>
        <v>42051.139733796299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s">
        <v>8221</v>
      </c>
      <c r="N1707" t="b">
        <v>0</v>
      </c>
      <c r="O1707" t="s">
        <v>8293</v>
      </c>
      <c r="P1707" s="6">
        <f t="shared" si="104"/>
        <v>0</v>
      </c>
      <c r="Q1707" s="8">
        <f t="shared" si="105"/>
        <v>0</v>
      </c>
      <c r="R1707" s="11" t="s">
        <v>8325</v>
      </c>
      <c r="S1707" s="12" t="s">
        <v>8347</v>
      </c>
      <c r="T1707" s="20">
        <f t="shared" si="106"/>
        <v>42245.016736111109</v>
      </c>
      <c r="U1707" s="20">
        <f t="shared" si="107"/>
        <v>42256.666666666672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s">
        <v>8221</v>
      </c>
      <c r="N1708" t="b">
        <v>0</v>
      </c>
      <c r="O1708" t="s">
        <v>8293</v>
      </c>
      <c r="P1708" s="6">
        <f t="shared" si="104"/>
        <v>0</v>
      </c>
      <c r="Q1708" s="8">
        <f t="shared" si="105"/>
        <v>0</v>
      </c>
      <c r="R1708" s="11" t="s">
        <v>8325</v>
      </c>
      <c r="S1708" s="12" t="s">
        <v>8347</v>
      </c>
      <c r="T1708" s="20">
        <f t="shared" si="106"/>
        <v>42179.306388888886</v>
      </c>
      <c r="U1708" s="20">
        <f t="shared" si="107"/>
        <v>42239.306388888886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s">
        <v>8221</v>
      </c>
      <c r="N1709" t="b">
        <v>0</v>
      </c>
      <c r="O1709" t="s">
        <v>8293</v>
      </c>
      <c r="P1709" s="6">
        <f t="shared" si="104"/>
        <v>9.74</v>
      </c>
      <c r="Q1709" s="8">
        <f t="shared" si="105"/>
        <v>54.111111111111114</v>
      </c>
      <c r="R1709" s="11" t="s">
        <v>8325</v>
      </c>
      <c r="S1709" s="12" t="s">
        <v>8347</v>
      </c>
      <c r="T1709" s="20">
        <f t="shared" si="106"/>
        <v>42427.721006944441</v>
      </c>
      <c r="U1709" s="20">
        <f t="shared" si="107"/>
        <v>42457.679340277777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s">
        <v>8221</v>
      </c>
      <c r="N1710" t="b">
        <v>0</v>
      </c>
      <c r="O1710" t="s">
        <v>8293</v>
      </c>
      <c r="P1710" s="6">
        <f t="shared" si="104"/>
        <v>0</v>
      </c>
      <c r="Q1710" s="8">
        <f t="shared" si="105"/>
        <v>0</v>
      </c>
      <c r="R1710" s="11" t="s">
        <v>8325</v>
      </c>
      <c r="S1710" s="12" t="s">
        <v>8347</v>
      </c>
      <c r="T1710" s="20">
        <f t="shared" si="106"/>
        <v>42451.866967592592</v>
      </c>
      <c r="U1710" s="20">
        <f t="shared" si="107"/>
        <v>42491.866967592592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s">
        <v>8221</v>
      </c>
      <c r="N1711" t="b">
        <v>0</v>
      </c>
      <c r="O1711" t="s">
        <v>8293</v>
      </c>
      <c r="P1711" s="6">
        <f t="shared" si="104"/>
        <v>4.8571428571428568</v>
      </c>
      <c r="Q1711" s="8">
        <f t="shared" si="105"/>
        <v>21.25</v>
      </c>
      <c r="R1711" s="11" t="s">
        <v>8325</v>
      </c>
      <c r="S1711" s="12" t="s">
        <v>8347</v>
      </c>
      <c r="T1711" s="20">
        <f t="shared" si="106"/>
        <v>41841.56381944444</v>
      </c>
      <c r="U1711" s="20">
        <f t="shared" si="107"/>
        <v>41882.818749999999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s">
        <v>8221</v>
      </c>
      <c r="N1712" t="b">
        <v>0</v>
      </c>
      <c r="O1712" t="s">
        <v>8293</v>
      </c>
      <c r="P1712" s="6">
        <f t="shared" si="104"/>
        <v>0.67999999999999994</v>
      </c>
      <c r="Q1712" s="8">
        <f t="shared" si="105"/>
        <v>34</v>
      </c>
      <c r="R1712" s="11" t="s">
        <v>8325</v>
      </c>
      <c r="S1712" s="12" t="s">
        <v>8347</v>
      </c>
      <c r="T1712" s="20">
        <f t="shared" si="106"/>
        <v>42341.59129629629</v>
      </c>
      <c r="U1712" s="20">
        <f t="shared" si="107"/>
        <v>42387.541666666672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s">
        <v>8221</v>
      </c>
      <c r="N1713" t="b">
        <v>0</v>
      </c>
      <c r="O1713" t="s">
        <v>8293</v>
      </c>
      <c r="P1713" s="6">
        <f t="shared" si="104"/>
        <v>10.5</v>
      </c>
      <c r="Q1713" s="8">
        <f t="shared" si="105"/>
        <v>525</v>
      </c>
      <c r="R1713" s="11" t="s">
        <v>8325</v>
      </c>
      <c r="S1713" s="12" t="s">
        <v>8347</v>
      </c>
      <c r="T1713" s="20">
        <f t="shared" si="106"/>
        <v>41852.646226851852</v>
      </c>
      <c r="U1713" s="20">
        <f t="shared" si="107"/>
        <v>41883.646226851852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s">
        <v>8221</v>
      </c>
      <c r="N1714" t="b">
        <v>0</v>
      </c>
      <c r="O1714" t="s">
        <v>8293</v>
      </c>
      <c r="P1714" s="6">
        <f t="shared" si="104"/>
        <v>0</v>
      </c>
      <c r="Q1714" s="8">
        <f t="shared" si="105"/>
        <v>0</v>
      </c>
      <c r="R1714" s="11" t="s">
        <v>8325</v>
      </c>
      <c r="S1714" s="12" t="s">
        <v>8347</v>
      </c>
      <c r="T1714" s="20">
        <f t="shared" si="106"/>
        <v>42125.913807870369</v>
      </c>
      <c r="U1714" s="20">
        <f t="shared" si="107"/>
        <v>42185.913807870369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s">
        <v>8221</v>
      </c>
      <c r="N1715" t="b">
        <v>0</v>
      </c>
      <c r="O1715" t="s">
        <v>8293</v>
      </c>
      <c r="P1715" s="6">
        <f t="shared" si="104"/>
        <v>1.6666666666666667</v>
      </c>
      <c r="Q1715" s="8">
        <f t="shared" si="105"/>
        <v>50</v>
      </c>
      <c r="R1715" s="11" t="s">
        <v>8325</v>
      </c>
      <c r="S1715" s="12" t="s">
        <v>8347</v>
      </c>
      <c r="T1715" s="20">
        <f t="shared" si="106"/>
        <v>41887.801064814819</v>
      </c>
      <c r="U1715" s="20">
        <f t="shared" si="107"/>
        <v>41917.801064814819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s">
        <v>8221</v>
      </c>
      <c r="N1716" t="b">
        <v>0</v>
      </c>
      <c r="O1716" t="s">
        <v>8293</v>
      </c>
      <c r="P1716" s="6">
        <f t="shared" si="104"/>
        <v>7.8680000000000003</v>
      </c>
      <c r="Q1716" s="8">
        <f t="shared" si="105"/>
        <v>115.70588235294117</v>
      </c>
      <c r="R1716" s="11" t="s">
        <v>8325</v>
      </c>
      <c r="S1716" s="12" t="s">
        <v>8347</v>
      </c>
      <c r="T1716" s="20">
        <f t="shared" si="106"/>
        <v>42095.918530092589</v>
      </c>
      <c r="U1716" s="20">
        <f t="shared" si="107"/>
        <v>42125.918530092589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s">
        <v>8221</v>
      </c>
      <c r="N1717" t="b">
        <v>0</v>
      </c>
      <c r="O1717" t="s">
        <v>8293</v>
      </c>
      <c r="P1717" s="6">
        <f t="shared" si="104"/>
        <v>0.22</v>
      </c>
      <c r="Q1717" s="8">
        <f t="shared" si="105"/>
        <v>5.5</v>
      </c>
      <c r="R1717" s="11" t="s">
        <v>8325</v>
      </c>
      <c r="S1717" s="12" t="s">
        <v>8347</v>
      </c>
      <c r="T1717" s="20">
        <f t="shared" si="106"/>
        <v>42064.217418981483</v>
      </c>
      <c r="U1717" s="20">
        <f t="shared" si="107"/>
        <v>42094.140277777777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s">
        <v>8221</v>
      </c>
      <c r="N1718" t="b">
        <v>0</v>
      </c>
      <c r="O1718" t="s">
        <v>8293</v>
      </c>
      <c r="P1718" s="6">
        <f t="shared" si="104"/>
        <v>7.5</v>
      </c>
      <c r="Q1718" s="8">
        <f t="shared" si="105"/>
        <v>50</v>
      </c>
      <c r="R1718" s="11" t="s">
        <v>8325</v>
      </c>
      <c r="S1718" s="12" t="s">
        <v>8347</v>
      </c>
      <c r="T1718" s="20">
        <f t="shared" si="106"/>
        <v>42673.577534722222</v>
      </c>
      <c r="U1718" s="20">
        <f t="shared" si="107"/>
        <v>42713.619201388887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s">
        <v>8221</v>
      </c>
      <c r="N1719" t="b">
        <v>0</v>
      </c>
      <c r="O1719" t="s">
        <v>8293</v>
      </c>
      <c r="P1719" s="6">
        <f t="shared" si="104"/>
        <v>42.725880551301685</v>
      </c>
      <c r="Q1719" s="8">
        <f t="shared" si="105"/>
        <v>34.024390243902438</v>
      </c>
      <c r="R1719" s="11" t="s">
        <v>8325</v>
      </c>
      <c r="S1719" s="12" t="s">
        <v>8347</v>
      </c>
      <c r="T1719" s="20">
        <f t="shared" si="106"/>
        <v>42460.98192129629</v>
      </c>
      <c r="U1719" s="20">
        <f t="shared" si="107"/>
        <v>42481.166666666672</v>
      </c>
    </row>
    <row r="1720" spans="1:2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s">
        <v>8221</v>
      </c>
      <c r="N1720" t="b">
        <v>0</v>
      </c>
      <c r="O1720" t="s">
        <v>8293</v>
      </c>
      <c r="P1720" s="6">
        <f t="shared" si="104"/>
        <v>0.2142857142857143</v>
      </c>
      <c r="Q1720" s="8">
        <f t="shared" si="105"/>
        <v>37.5</v>
      </c>
      <c r="R1720" s="11" t="s">
        <v>8325</v>
      </c>
      <c r="S1720" s="12" t="s">
        <v>8347</v>
      </c>
      <c r="T1720" s="20">
        <f t="shared" si="106"/>
        <v>42460.610520833332</v>
      </c>
      <c r="U1720" s="20">
        <f t="shared" si="107"/>
        <v>42504.207638888889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s">
        <v>8221</v>
      </c>
      <c r="N1721" t="b">
        <v>0</v>
      </c>
      <c r="O1721" t="s">
        <v>8293</v>
      </c>
      <c r="P1721" s="6">
        <f t="shared" si="104"/>
        <v>0.87500000000000011</v>
      </c>
      <c r="Q1721" s="8">
        <f t="shared" si="105"/>
        <v>11.666666666666666</v>
      </c>
      <c r="R1721" s="11" t="s">
        <v>8325</v>
      </c>
      <c r="S1721" s="12" t="s">
        <v>8347</v>
      </c>
      <c r="T1721" s="20">
        <f t="shared" si="106"/>
        <v>41869.534618055557</v>
      </c>
      <c r="U1721" s="20">
        <f t="shared" si="107"/>
        <v>41899.534618055557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s">
        <v>8221</v>
      </c>
      <c r="N1722" t="b">
        <v>0</v>
      </c>
      <c r="O1722" t="s">
        <v>8293</v>
      </c>
      <c r="P1722" s="6">
        <f t="shared" si="104"/>
        <v>5.625</v>
      </c>
      <c r="Q1722" s="8">
        <f t="shared" si="105"/>
        <v>28.125</v>
      </c>
      <c r="R1722" s="11" t="s">
        <v>8325</v>
      </c>
      <c r="S1722" s="12" t="s">
        <v>8347</v>
      </c>
      <c r="T1722" s="20">
        <f t="shared" si="106"/>
        <v>41922.783229166671</v>
      </c>
      <c r="U1722" s="20">
        <f t="shared" si="107"/>
        <v>41952.824895833335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s">
        <v>8221</v>
      </c>
      <c r="N1723" t="b">
        <v>0</v>
      </c>
      <c r="O1723" t="s">
        <v>8293</v>
      </c>
      <c r="P1723" s="6">
        <f t="shared" si="104"/>
        <v>0</v>
      </c>
      <c r="Q1723" s="8">
        <f t="shared" si="105"/>
        <v>0</v>
      </c>
      <c r="R1723" s="11" t="s">
        <v>8325</v>
      </c>
      <c r="S1723" s="12" t="s">
        <v>8347</v>
      </c>
      <c r="T1723" s="20">
        <f t="shared" si="106"/>
        <v>42319.461377314816</v>
      </c>
      <c r="U1723" s="20">
        <f t="shared" si="107"/>
        <v>42349.461377314816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s">
        <v>8221</v>
      </c>
      <c r="N1724" t="b">
        <v>0</v>
      </c>
      <c r="O1724" t="s">
        <v>8293</v>
      </c>
      <c r="P1724" s="6">
        <f t="shared" si="104"/>
        <v>3.4722222222222224E-2</v>
      </c>
      <c r="Q1724" s="8">
        <f t="shared" si="105"/>
        <v>1</v>
      </c>
      <c r="R1724" s="11" t="s">
        <v>8325</v>
      </c>
      <c r="S1724" s="12" t="s">
        <v>8347</v>
      </c>
      <c r="T1724" s="20">
        <f t="shared" si="106"/>
        <v>42425.960983796293</v>
      </c>
      <c r="U1724" s="20">
        <f t="shared" si="107"/>
        <v>42463.006944444445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s">
        <v>8221</v>
      </c>
      <c r="N1725" t="b">
        <v>0</v>
      </c>
      <c r="O1725" t="s">
        <v>8293</v>
      </c>
      <c r="P1725" s="6">
        <f t="shared" si="104"/>
        <v>6.5</v>
      </c>
      <c r="Q1725" s="8">
        <f t="shared" si="105"/>
        <v>216.66666666666666</v>
      </c>
      <c r="R1725" s="11" t="s">
        <v>8325</v>
      </c>
      <c r="S1725" s="12" t="s">
        <v>8347</v>
      </c>
      <c r="T1725" s="20">
        <f t="shared" si="106"/>
        <v>42129.82540509259</v>
      </c>
      <c r="U1725" s="20">
        <f t="shared" si="107"/>
        <v>42186.25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s">
        <v>8221</v>
      </c>
      <c r="N1726" t="b">
        <v>0</v>
      </c>
      <c r="O1726" t="s">
        <v>8293</v>
      </c>
      <c r="P1726" s="6">
        <f t="shared" si="104"/>
        <v>0.58333333333333337</v>
      </c>
      <c r="Q1726" s="8">
        <f t="shared" si="105"/>
        <v>8.75</v>
      </c>
      <c r="R1726" s="11" t="s">
        <v>8325</v>
      </c>
      <c r="S1726" s="12" t="s">
        <v>8347</v>
      </c>
      <c r="T1726" s="20">
        <f t="shared" si="106"/>
        <v>41912.932430555556</v>
      </c>
      <c r="U1726" s="20">
        <f t="shared" si="107"/>
        <v>41942.932430555556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s">
        <v>8221</v>
      </c>
      <c r="N1727" t="b">
        <v>0</v>
      </c>
      <c r="O1727" t="s">
        <v>8293</v>
      </c>
      <c r="P1727" s="6">
        <f t="shared" si="104"/>
        <v>10.181818181818182</v>
      </c>
      <c r="Q1727" s="8">
        <f t="shared" si="105"/>
        <v>62.222222222222221</v>
      </c>
      <c r="R1727" s="11" t="s">
        <v>8325</v>
      </c>
      <c r="S1727" s="12" t="s">
        <v>8347</v>
      </c>
      <c r="T1727" s="20">
        <f t="shared" si="106"/>
        <v>41845.968159722222</v>
      </c>
      <c r="U1727" s="20">
        <f t="shared" si="107"/>
        <v>41875.968159722222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s">
        <v>8221</v>
      </c>
      <c r="N1728" t="b">
        <v>0</v>
      </c>
      <c r="O1728" t="s">
        <v>8293</v>
      </c>
      <c r="P1728" s="6">
        <f t="shared" si="104"/>
        <v>33.784615384615385</v>
      </c>
      <c r="Q1728" s="8">
        <f t="shared" si="105"/>
        <v>137.25</v>
      </c>
      <c r="R1728" s="11" t="s">
        <v>8325</v>
      </c>
      <c r="S1728" s="12" t="s">
        <v>8347</v>
      </c>
      <c r="T1728" s="20">
        <f t="shared" si="106"/>
        <v>41788.919722222221</v>
      </c>
      <c r="U1728" s="20">
        <f t="shared" si="107"/>
        <v>41817.919722222221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s">
        <v>8221</v>
      </c>
      <c r="N1729" t="b">
        <v>0</v>
      </c>
      <c r="O1729" t="s">
        <v>8293</v>
      </c>
      <c r="P1729" s="6">
        <f t="shared" si="104"/>
        <v>3.3333333333333333E-2</v>
      </c>
      <c r="Q1729" s="8">
        <f t="shared" si="105"/>
        <v>1</v>
      </c>
      <c r="R1729" s="11" t="s">
        <v>8325</v>
      </c>
      <c r="S1729" s="12" t="s">
        <v>8347</v>
      </c>
      <c r="T1729" s="20">
        <f t="shared" si="106"/>
        <v>42044.927974537044</v>
      </c>
      <c r="U1729" s="20">
        <f t="shared" si="107"/>
        <v>42099.458333333328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s">
        <v>8221</v>
      </c>
      <c r="N1730" t="b">
        <v>0</v>
      </c>
      <c r="O1730" t="s">
        <v>8293</v>
      </c>
      <c r="P1730" s="6">
        <f t="shared" si="104"/>
        <v>68.400000000000006</v>
      </c>
      <c r="Q1730" s="8">
        <f t="shared" si="105"/>
        <v>122.14285714285714</v>
      </c>
      <c r="R1730" s="11" t="s">
        <v>8325</v>
      </c>
      <c r="S1730" s="12" t="s">
        <v>8347</v>
      </c>
      <c r="T1730" s="20">
        <f t="shared" si="106"/>
        <v>42268.625856481478</v>
      </c>
      <c r="U1730" s="20">
        <f t="shared" si="107"/>
        <v>42298.625856481478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s">
        <v>8221</v>
      </c>
      <c r="N1731" t="b">
        <v>0</v>
      </c>
      <c r="O1731" t="s">
        <v>8293</v>
      </c>
      <c r="P1731" s="6">
        <f t="shared" ref="P1731:P1794" si="108">E1731/D1731*100</f>
        <v>0</v>
      </c>
      <c r="Q1731" s="8">
        <f t="shared" ref="Q1731:Q1794" si="109">IFERROR(E1731/L1731,0)</f>
        <v>0</v>
      </c>
      <c r="R1731" s="11" t="s">
        <v>8325</v>
      </c>
      <c r="S1731" s="12" t="s">
        <v>8347</v>
      </c>
      <c r="T1731" s="20">
        <f t="shared" ref="T1731:T1794" si="110">(((J1731/60)/60)/24)+DATE(1970,1,1)</f>
        <v>42471.052152777775</v>
      </c>
      <c r="U1731" s="20">
        <f t="shared" ref="U1731:U1794" si="111">(((I1731/60)/60)/24)+DATE(1970,1,1)</f>
        <v>42531.052152777775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s">
        <v>8221</v>
      </c>
      <c r="N1732" t="b">
        <v>0</v>
      </c>
      <c r="O1732" t="s">
        <v>8293</v>
      </c>
      <c r="P1732" s="6">
        <f t="shared" si="108"/>
        <v>0</v>
      </c>
      <c r="Q1732" s="8">
        <f t="shared" si="109"/>
        <v>0</v>
      </c>
      <c r="R1732" s="11" t="s">
        <v>8325</v>
      </c>
      <c r="S1732" s="12" t="s">
        <v>8347</v>
      </c>
      <c r="T1732" s="20">
        <f t="shared" si="110"/>
        <v>42272.087766203709</v>
      </c>
      <c r="U1732" s="20">
        <f t="shared" si="111"/>
        <v>42302.087766203709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s">
        <v>8221</v>
      </c>
      <c r="N1733" t="b">
        <v>0</v>
      </c>
      <c r="O1733" t="s">
        <v>8293</v>
      </c>
      <c r="P1733" s="6">
        <f t="shared" si="108"/>
        <v>0</v>
      </c>
      <c r="Q1733" s="8">
        <f t="shared" si="109"/>
        <v>0</v>
      </c>
      <c r="R1733" s="11" t="s">
        <v>8325</v>
      </c>
      <c r="S1733" s="12" t="s">
        <v>8347</v>
      </c>
      <c r="T1733" s="20">
        <f t="shared" si="110"/>
        <v>42152.906851851847</v>
      </c>
      <c r="U1733" s="20">
        <f t="shared" si="111"/>
        <v>42166.625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s">
        <v>8221</v>
      </c>
      <c r="N1734" t="b">
        <v>0</v>
      </c>
      <c r="O1734" t="s">
        <v>8293</v>
      </c>
      <c r="P1734" s="6">
        <f t="shared" si="108"/>
        <v>0</v>
      </c>
      <c r="Q1734" s="8">
        <f t="shared" si="109"/>
        <v>0</v>
      </c>
      <c r="R1734" s="11" t="s">
        <v>8325</v>
      </c>
      <c r="S1734" s="12" t="s">
        <v>8347</v>
      </c>
      <c r="T1734" s="20">
        <f t="shared" si="110"/>
        <v>42325.683807870373</v>
      </c>
      <c r="U1734" s="20">
        <f t="shared" si="111"/>
        <v>42385.208333333328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s">
        <v>8221</v>
      </c>
      <c r="N1735" t="b">
        <v>0</v>
      </c>
      <c r="O1735" t="s">
        <v>8293</v>
      </c>
      <c r="P1735" s="6">
        <f t="shared" si="108"/>
        <v>0</v>
      </c>
      <c r="Q1735" s="8">
        <f t="shared" si="109"/>
        <v>0</v>
      </c>
      <c r="R1735" s="11" t="s">
        <v>8325</v>
      </c>
      <c r="S1735" s="12" t="s">
        <v>8347</v>
      </c>
      <c r="T1735" s="20">
        <f t="shared" si="110"/>
        <v>42614.675625000003</v>
      </c>
      <c r="U1735" s="20">
        <f t="shared" si="111"/>
        <v>42626.895833333328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s">
        <v>8221</v>
      </c>
      <c r="N1736" t="b">
        <v>0</v>
      </c>
      <c r="O1736" t="s">
        <v>8293</v>
      </c>
      <c r="P1736" s="6">
        <f t="shared" si="108"/>
        <v>2.2222222222222223E-2</v>
      </c>
      <c r="Q1736" s="8">
        <f t="shared" si="109"/>
        <v>1</v>
      </c>
      <c r="R1736" s="11" t="s">
        <v>8325</v>
      </c>
      <c r="S1736" s="12" t="s">
        <v>8347</v>
      </c>
      <c r="T1736" s="20">
        <f t="shared" si="110"/>
        <v>42102.036527777775</v>
      </c>
      <c r="U1736" s="20">
        <f t="shared" si="111"/>
        <v>42132.036527777775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s">
        <v>8221</v>
      </c>
      <c r="N1737" t="b">
        <v>0</v>
      </c>
      <c r="O1737" t="s">
        <v>8293</v>
      </c>
      <c r="P1737" s="6">
        <f t="shared" si="108"/>
        <v>11</v>
      </c>
      <c r="Q1737" s="8">
        <f t="shared" si="109"/>
        <v>55</v>
      </c>
      <c r="R1737" s="11" t="s">
        <v>8325</v>
      </c>
      <c r="S1737" s="12" t="s">
        <v>8347</v>
      </c>
      <c r="T1737" s="20">
        <f t="shared" si="110"/>
        <v>42559.814178240747</v>
      </c>
      <c r="U1737" s="20">
        <f t="shared" si="111"/>
        <v>42589.814178240747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s">
        <v>8221</v>
      </c>
      <c r="N1738" t="b">
        <v>0</v>
      </c>
      <c r="O1738" t="s">
        <v>8293</v>
      </c>
      <c r="P1738" s="6">
        <f t="shared" si="108"/>
        <v>0.73333333333333328</v>
      </c>
      <c r="Q1738" s="8">
        <f t="shared" si="109"/>
        <v>22</v>
      </c>
      <c r="R1738" s="11" t="s">
        <v>8325</v>
      </c>
      <c r="S1738" s="12" t="s">
        <v>8347</v>
      </c>
      <c r="T1738" s="20">
        <f t="shared" si="110"/>
        <v>42286.861493055556</v>
      </c>
      <c r="U1738" s="20">
        <f t="shared" si="111"/>
        <v>42316.90315972222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s">
        <v>8221</v>
      </c>
      <c r="N1739" t="b">
        <v>0</v>
      </c>
      <c r="O1739" t="s">
        <v>8293</v>
      </c>
      <c r="P1739" s="6">
        <f t="shared" si="108"/>
        <v>21.25</v>
      </c>
      <c r="Q1739" s="8">
        <f t="shared" si="109"/>
        <v>56.666666666666664</v>
      </c>
      <c r="R1739" s="11" t="s">
        <v>8325</v>
      </c>
      <c r="S1739" s="12" t="s">
        <v>8347</v>
      </c>
      <c r="T1739" s="20">
        <f t="shared" si="110"/>
        <v>42175.948981481488</v>
      </c>
      <c r="U1739" s="20">
        <f t="shared" si="111"/>
        <v>42205.948981481488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s">
        <v>8221</v>
      </c>
      <c r="N1740" t="b">
        <v>0</v>
      </c>
      <c r="O1740" t="s">
        <v>8293</v>
      </c>
      <c r="P1740" s="6">
        <f t="shared" si="108"/>
        <v>0.4</v>
      </c>
      <c r="Q1740" s="8">
        <f t="shared" si="109"/>
        <v>20</v>
      </c>
      <c r="R1740" s="11" t="s">
        <v>8325</v>
      </c>
      <c r="S1740" s="12" t="s">
        <v>8347</v>
      </c>
      <c r="T1740" s="20">
        <f t="shared" si="110"/>
        <v>41884.874328703707</v>
      </c>
      <c r="U1740" s="20">
        <f t="shared" si="111"/>
        <v>41914.874328703707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s">
        <v>8221</v>
      </c>
      <c r="N1741" t="b">
        <v>0</v>
      </c>
      <c r="O1741" t="s">
        <v>8293</v>
      </c>
      <c r="P1741" s="6">
        <f t="shared" si="108"/>
        <v>0.1</v>
      </c>
      <c r="Q1741" s="8">
        <f t="shared" si="109"/>
        <v>1</v>
      </c>
      <c r="R1741" s="11" t="s">
        <v>8325</v>
      </c>
      <c r="S1741" s="12" t="s">
        <v>8347</v>
      </c>
      <c r="T1741" s="20">
        <f t="shared" si="110"/>
        <v>42435.874212962968</v>
      </c>
      <c r="U1741" s="20">
        <f t="shared" si="111"/>
        <v>42494.832546296297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s">
        <v>8221</v>
      </c>
      <c r="N1742" t="b">
        <v>0</v>
      </c>
      <c r="O1742" t="s">
        <v>8293</v>
      </c>
      <c r="P1742" s="6">
        <f t="shared" si="108"/>
        <v>0</v>
      </c>
      <c r="Q1742" s="8">
        <f t="shared" si="109"/>
        <v>0</v>
      </c>
      <c r="R1742" s="11" t="s">
        <v>8325</v>
      </c>
      <c r="S1742" s="12" t="s">
        <v>8347</v>
      </c>
      <c r="T1742" s="20">
        <f t="shared" si="110"/>
        <v>42171.817384259266</v>
      </c>
      <c r="U1742" s="20">
        <f t="shared" si="111"/>
        <v>42201.817384259266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s">
        <v>8219</v>
      </c>
      <c r="N1743" t="b">
        <v>1</v>
      </c>
      <c r="O1743" t="s">
        <v>8285</v>
      </c>
      <c r="P1743" s="6">
        <f t="shared" si="108"/>
        <v>110.83333333333334</v>
      </c>
      <c r="Q1743" s="8">
        <f t="shared" si="109"/>
        <v>25.576923076923077</v>
      </c>
      <c r="R1743" s="11" t="s">
        <v>8338</v>
      </c>
      <c r="S1743" s="12" t="s">
        <v>8339</v>
      </c>
      <c r="T1743" s="20">
        <f t="shared" si="110"/>
        <v>42120.628136574072</v>
      </c>
      <c r="U1743" s="20">
        <f t="shared" si="111"/>
        <v>42165.628136574072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s">
        <v>8219</v>
      </c>
      <c r="N1744" t="b">
        <v>1</v>
      </c>
      <c r="O1744" t="s">
        <v>8285</v>
      </c>
      <c r="P1744" s="6">
        <f t="shared" si="108"/>
        <v>108.74999999999999</v>
      </c>
      <c r="Q1744" s="8">
        <f t="shared" si="109"/>
        <v>63.970588235294116</v>
      </c>
      <c r="R1744" s="11" t="s">
        <v>8338</v>
      </c>
      <c r="S1744" s="12" t="s">
        <v>8339</v>
      </c>
      <c r="T1744" s="20">
        <f t="shared" si="110"/>
        <v>42710.876967592587</v>
      </c>
      <c r="U1744" s="20">
        <f t="shared" si="111"/>
        <v>42742.875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s">
        <v>8219</v>
      </c>
      <c r="N1745" t="b">
        <v>1</v>
      </c>
      <c r="O1745" t="s">
        <v>8285</v>
      </c>
      <c r="P1745" s="6">
        <f t="shared" si="108"/>
        <v>100.41666666666667</v>
      </c>
      <c r="Q1745" s="8">
        <f t="shared" si="109"/>
        <v>89.925373134328353</v>
      </c>
      <c r="R1745" s="11" t="s">
        <v>8338</v>
      </c>
      <c r="S1745" s="12" t="s">
        <v>8339</v>
      </c>
      <c r="T1745" s="20">
        <f t="shared" si="110"/>
        <v>42586.925636574073</v>
      </c>
      <c r="U1745" s="20">
        <f t="shared" si="111"/>
        <v>42609.165972222225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s">
        <v>8219</v>
      </c>
      <c r="N1746" t="b">
        <v>1</v>
      </c>
      <c r="O1746" t="s">
        <v>8285</v>
      </c>
      <c r="P1746" s="6">
        <f t="shared" si="108"/>
        <v>118.45454545454545</v>
      </c>
      <c r="Q1746" s="8">
        <f t="shared" si="109"/>
        <v>93.071428571428569</v>
      </c>
      <c r="R1746" s="11" t="s">
        <v>8338</v>
      </c>
      <c r="S1746" s="12" t="s">
        <v>8339</v>
      </c>
      <c r="T1746" s="20">
        <f t="shared" si="110"/>
        <v>42026.605057870373</v>
      </c>
      <c r="U1746" s="20">
        <f t="shared" si="111"/>
        <v>42071.563391203701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s">
        <v>8219</v>
      </c>
      <c r="N1747" t="b">
        <v>1</v>
      </c>
      <c r="O1747" t="s">
        <v>8285</v>
      </c>
      <c r="P1747" s="6">
        <f t="shared" si="108"/>
        <v>114.01428571428571</v>
      </c>
      <c r="Q1747" s="8">
        <f t="shared" si="109"/>
        <v>89.674157303370791</v>
      </c>
      <c r="R1747" s="11" t="s">
        <v>8338</v>
      </c>
      <c r="S1747" s="12" t="s">
        <v>8339</v>
      </c>
      <c r="T1747" s="20">
        <f t="shared" si="110"/>
        <v>42690.259699074071</v>
      </c>
      <c r="U1747" s="20">
        <f t="shared" si="111"/>
        <v>42726.083333333328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s">
        <v>8219</v>
      </c>
      <c r="N1748" t="b">
        <v>1</v>
      </c>
      <c r="O1748" t="s">
        <v>8285</v>
      </c>
      <c r="P1748" s="6">
        <f t="shared" si="108"/>
        <v>148.10000000000002</v>
      </c>
      <c r="Q1748" s="8">
        <f t="shared" si="109"/>
        <v>207.61682242990653</v>
      </c>
      <c r="R1748" s="11" t="s">
        <v>8338</v>
      </c>
      <c r="S1748" s="12" t="s">
        <v>8339</v>
      </c>
      <c r="T1748" s="20">
        <f t="shared" si="110"/>
        <v>42668.176701388889</v>
      </c>
      <c r="U1748" s="20">
        <f t="shared" si="111"/>
        <v>42698.083333333328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s">
        <v>8219</v>
      </c>
      <c r="N1749" t="b">
        <v>1</v>
      </c>
      <c r="O1749" t="s">
        <v>8285</v>
      </c>
      <c r="P1749" s="6">
        <f t="shared" si="108"/>
        <v>104.95555555555556</v>
      </c>
      <c r="Q1749" s="8">
        <f t="shared" si="109"/>
        <v>59.408805031446541</v>
      </c>
      <c r="R1749" s="11" t="s">
        <v>8338</v>
      </c>
      <c r="S1749" s="12" t="s">
        <v>8339</v>
      </c>
      <c r="T1749" s="20">
        <f t="shared" si="110"/>
        <v>42292.435532407413</v>
      </c>
      <c r="U1749" s="20">
        <f t="shared" si="111"/>
        <v>42321.625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s">
        <v>8219</v>
      </c>
      <c r="N1750" t="b">
        <v>1</v>
      </c>
      <c r="O1750" t="s">
        <v>8285</v>
      </c>
      <c r="P1750" s="6">
        <f t="shared" si="108"/>
        <v>129.94800000000001</v>
      </c>
      <c r="Q1750" s="8">
        <f t="shared" si="109"/>
        <v>358.97237569060775</v>
      </c>
      <c r="R1750" s="11" t="s">
        <v>8338</v>
      </c>
      <c r="S1750" s="12" t="s">
        <v>8339</v>
      </c>
      <c r="T1750" s="20">
        <f t="shared" si="110"/>
        <v>42219.950729166667</v>
      </c>
      <c r="U1750" s="20">
        <f t="shared" si="111"/>
        <v>42249.950729166667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s">
        <v>8219</v>
      </c>
      <c r="N1751" t="b">
        <v>1</v>
      </c>
      <c r="O1751" t="s">
        <v>8285</v>
      </c>
      <c r="P1751" s="6">
        <f t="shared" si="108"/>
        <v>123.48756218905473</v>
      </c>
      <c r="Q1751" s="8">
        <f t="shared" si="109"/>
        <v>94.736641221374043</v>
      </c>
      <c r="R1751" s="11" t="s">
        <v>8338</v>
      </c>
      <c r="S1751" s="12" t="s">
        <v>8339</v>
      </c>
      <c r="T1751" s="20">
        <f t="shared" si="110"/>
        <v>42758.975937499999</v>
      </c>
      <c r="U1751" s="20">
        <f t="shared" si="111"/>
        <v>42795.791666666672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s">
        <v>8219</v>
      </c>
      <c r="N1752" t="b">
        <v>1</v>
      </c>
      <c r="O1752" t="s">
        <v>8285</v>
      </c>
      <c r="P1752" s="6">
        <f t="shared" si="108"/>
        <v>201.62</v>
      </c>
      <c r="Q1752" s="8">
        <f t="shared" si="109"/>
        <v>80.647999999999996</v>
      </c>
      <c r="R1752" s="11" t="s">
        <v>8338</v>
      </c>
      <c r="S1752" s="12" t="s">
        <v>8339</v>
      </c>
      <c r="T1752" s="20">
        <f t="shared" si="110"/>
        <v>42454.836851851855</v>
      </c>
      <c r="U1752" s="20">
        <f t="shared" si="111"/>
        <v>42479.836851851855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s">
        <v>8219</v>
      </c>
      <c r="N1753" t="b">
        <v>1</v>
      </c>
      <c r="O1753" t="s">
        <v>8285</v>
      </c>
      <c r="P1753" s="6">
        <f t="shared" si="108"/>
        <v>102.89999999999999</v>
      </c>
      <c r="Q1753" s="8">
        <f t="shared" si="109"/>
        <v>168.68852459016392</v>
      </c>
      <c r="R1753" s="11" t="s">
        <v>8338</v>
      </c>
      <c r="S1753" s="12" t="s">
        <v>8339</v>
      </c>
      <c r="T1753" s="20">
        <f t="shared" si="110"/>
        <v>42052.7815162037</v>
      </c>
      <c r="U1753" s="20">
        <f t="shared" si="111"/>
        <v>42082.739849537036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s">
        <v>8219</v>
      </c>
      <c r="N1754" t="b">
        <v>1</v>
      </c>
      <c r="O1754" t="s">
        <v>8285</v>
      </c>
      <c r="P1754" s="6">
        <f t="shared" si="108"/>
        <v>260.16666666666663</v>
      </c>
      <c r="Q1754" s="8">
        <f t="shared" si="109"/>
        <v>34.68888888888889</v>
      </c>
      <c r="R1754" s="11" t="s">
        <v>8338</v>
      </c>
      <c r="S1754" s="12" t="s">
        <v>8339</v>
      </c>
      <c r="T1754" s="20">
        <f t="shared" si="110"/>
        <v>42627.253263888888</v>
      </c>
      <c r="U1754" s="20">
        <f t="shared" si="111"/>
        <v>42657.253263888888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s">
        <v>8219</v>
      </c>
      <c r="N1755" t="b">
        <v>1</v>
      </c>
      <c r="O1755" t="s">
        <v>8285</v>
      </c>
      <c r="P1755" s="6">
        <f t="shared" si="108"/>
        <v>108</v>
      </c>
      <c r="Q1755" s="8">
        <f t="shared" si="109"/>
        <v>462.85714285714283</v>
      </c>
      <c r="R1755" s="11" t="s">
        <v>8338</v>
      </c>
      <c r="S1755" s="12" t="s">
        <v>8339</v>
      </c>
      <c r="T1755" s="20">
        <f t="shared" si="110"/>
        <v>42420.74962962963</v>
      </c>
      <c r="U1755" s="20">
        <f t="shared" si="111"/>
        <v>42450.707962962959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s">
        <v>8219</v>
      </c>
      <c r="N1756" t="b">
        <v>1</v>
      </c>
      <c r="O1756" t="s">
        <v>8285</v>
      </c>
      <c r="P1756" s="6">
        <f t="shared" si="108"/>
        <v>110.52941176470587</v>
      </c>
      <c r="Q1756" s="8">
        <f t="shared" si="109"/>
        <v>104.38888888888889</v>
      </c>
      <c r="R1756" s="11" t="s">
        <v>8338</v>
      </c>
      <c r="S1756" s="12" t="s">
        <v>8339</v>
      </c>
      <c r="T1756" s="20">
        <f t="shared" si="110"/>
        <v>42067.876770833333</v>
      </c>
      <c r="U1756" s="20">
        <f t="shared" si="111"/>
        <v>42097.835104166668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s">
        <v>8219</v>
      </c>
      <c r="N1757" t="b">
        <v>1</v>
      </c>
      <c r="O1757" t="s">
        <v>8285</v>
      </c>
      <c r="P1757" s="6">
        <f t="shared" si="108"/>
        <v>120</v>
      </c>
      <c r="Q1757" s="8">
        <f t="shared" si="109"/>
        <v>7.5</v>
      </c>
      <c r="R1757" s="11" t="s">
        <v>8338</v>
      </c>
      <c r="S1757" s="12" t="s">
        <v>8339</v>
      </c>
      <c r="T1757" s="20">
        <f t="shared" si="110"/>
        <v>42252.788900462961</v>
      </c>
      <c r="U1757" s="20">
        <f t="shared" si="111"/>
        <v>42282.788900462961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s">
        <v>8219</v>
      </c>
      <c r="N1758" t="b">
        <v>1</v>
      </c>
      <c r="O1758" t="s">
        <v>8285</v>
      </c>
      <c r="P1758" s="6">
        <f t="shared" si="108"/>
        <v>102.82909090909091</v>
      </c>
      <c r="Q1758" s="8">
        <f t="shared" si="109"/>
        <v>47.13</v>
      </c>
      <c r="R1758" s="11" t="s">
        <v>8338</v>
      </c>
      <c r="S1758" s="12" t="s">
        <v>8339</v>
      </c>
      <c r="T1758" s="20">
        <f t="shared" si="110"/>
        <v>42571.167465277773</v>
      </c>
      <c r="U1758" s="20">
        <f t="shared" si="111"/>
        <v>42611.167465277773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s">
        <v>8219</v>
      </c>
      <c r="N1759" t="b">
        <v>1</v>
      </c>
      <c r="O1759" t="s">
        <v>8285</v>
      </c>
      <c r="P1759" s="6">
        <f t="shared" si="108"/>
        <v>115.99999999999999</v>
      </c>
      <c r="Q1759" s="8">
        <f t="shared" si="109"/>
        <v>414.28571428571428</v>
      </c>
      <c r="R1759" s="11" t="s">
        <v>8338</v>
      </c>
      <c r="S1759" s="12" t="s">
        <v>8339</v>
      </c>
      <c r="T1759" s="20">
        <f t="shared" si="110"/>
        <v>42733.827349537038</v>
      </c>
      <c r="U1759" s="20">
        <f t="shared" si="111"/>
        <v>42763.811805555553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s">
        <v>8219</v>
      </c>
      <c r="N1760" t="b">
        <v>1</v>
      </c>
      <c r="O1760" t="s">
        <v>8285</v>
      </c>
      <c r="P1760" s="6">
        <f t="shared" si="108"/>
        <v>114.7</v>
      </c>
      <c r="Q1760" s="8">
        <f t="shared" si="109"/>
        <v>42.481481481481481</v>
      </c>
      <c r="R1760" s="11" t="s">
        <v>8338</v>
      </c>
      <c r="S1760" s="12" t="s">
        <v>8339</v>
      </c>
      <c r="T1760" s="20">
        <f t="shared" si="110"/>
        <v>42505.955925925926</v>
      </c>
      <c r="U1760" s="20">
        <f t="shared" si="111"/>
        <v>42565.955925925926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s">
        <v>8219</v>
      </c>
      <c r="N1761" t="b">
        <v>1</v>
      </c>
      <c r="O1761" t="s">
        <v>8285</v>
      </c>
      <c r="P1761" s="6">
        <f t="shared" si="108"/>
        <v>106.60000000000001</v>
      </c>
      <c r="Q1761" s="8">
        <f t="shared" si="109"/>
        <v>108.77551020408163</v>
      </c>
      <c r="R1761" s="11" t="s">
        <v>8338</v>
      </c>
      <c r="S1761" s="12" t="s">
        <v>8339</v>
      </c>
      <c r="T1761" s="20">
        <f t="shared" si="110"/>
        <v>42068.829039351855</v>
      </c>
      <c r="U1761" s="20">
        <f t="shared" si="111"/>
        <v>42088.787372685183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s">
        <v>8219</v>
      </c>
      <c r="N1762" t="b">
        <v>1</v>
      </c>
      <c r="O1762" t="s">
        <v>8285</v>
      </c>
      <c r="P1762" s="6">
        <f t="shared" si="108"/>
        <v>165.44</v>
      </c>
      <c r="Q1762" s="8">
        <f t="shared" si="109"/>
        <v>81.098039215686271</v>
      </c>
      <c r="R1762" s="11" t="s">
        <v>8338</v>
      </c>
      <c r="S1762" s="12" t="s">
        <v>8339</v>
      </c>
      <c r="T1762" s="20">
        <f t="shared" si="110"/>
        <v>42405.67260416667</v>
      </c>
      <c r="U1762" s="20">
        <f t="shared" si="111"/>
        <v>42425.67260416667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s">
        <v>8219</v>
      </c>
      <c r="N1763" t="b">
        <v>1</v>
      </c>
      <c r="O1763" t="s">
        <v>8285</v>
      </c>
      <c r="P1763" s="6">
        <f t="shared" si="108"/>
        <v>155</v>
      </c>
      <c r="Q1763" s="8">
        <f t="shared" si="109"/>
        <v>51.666666666666664</v>
      </c>
      <c r="R1763" s="11" t="s">
        <v>8338</v>
      </c>
      <c r="S1763" s="12" t="s">
        <v>8339</v>
      </c>
      <c r="T1763" s="20">
        <f t="shared" si="110"/>
        <v>42209.567824074074</v>
      </c>
      <c r="U1763" s="20">
        <f t="shared" si="111"/>
        <v>42259.567824074074</v>
      </c>
    </row>
    <row r="1764" spans="1:2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s">
        <v>8219</v>
      </c>
      <c r="N1764" t="b">
        <v>1</v>
      </c>
      <c r="O1764" t="s">
        <v>8285</v>
      </c>
      <c r="P1764" s="6">
        <f t="shared" si="108"/>
        <v>885</v>
      </c>
      <c r="Q1764" s="8">
        <f t="shared" si="109"/>
        <v>35.4</v>
      </c>
      <c r="R1764" s="11" t="s">
        <v>8338</v>
      </c>
      <c r="S1764" s="12" t="s">
        <v>8339</v>
      </c>
      <c r="T1764" s="20">
        <f t="shared" si="110"/>
        <v>42410.982002314813</v>
      </c>
      <c r="U1764" s="20">
        <f t="shared" si="111"/>
        <v>42440.982002314813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s">
        <v>8219</v>
      </c>
      <c r="N1765" t="b">
        <v>1</v>
      </c>
      <c r="O1765" t="s">
        <v>8285</v>
      </c>
      <c r="P1765" s="6">
        <f t="shared" si="108"/>
        <v>101.90833333333333</v>
      </c>
      <c r="Q1765" s="8">
        <f t="shared" si="109"/>
        <v>103.63559322033899</v>
      </c>
      <c r="R1765" s="11" t="s">
        <v>8338</v>
      </c>
      <c r="S1765" s="12" t="s">
        <v>8339</v>
      </c>
      <c r="T1765" s="20">
        <f t="shared" si="110"/>
        <v>42636.868518518517</v>
      </c>
      <c r="U1765" s="20">
        <f t="shared" si="111"/>
        <v>42666.868518518517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s">
        <v>8221</v>
      </c>
      <c r="N1766" t="b">
        <v>0</v>
      </c>
      <c r="O1766" t="s">
        <v>8285</v>
      </c>
      <c r="P1766" s="6">
        <f t="shared" si="108"/>
        <v>19.600000000000001</v>
      </c>
      <c r="Q1766" s="8">
        <f t="shared" si="109"/>
        <v>55.282051282051285</v>
      </c>
      <c r="R1766" s="11" t="s">
        <v>8338</v>
      </c>
      <c r="S1766" s="12" t="s">
        <v>8339</v>
      </c>
      <c r="T1766" s="20">
        <f t="shared" si="110"/>
        <v>41825.485868055555</v>
      </c>
      <c r="U1766" s="20">
        <f t="shared" si="111"/>
        <v>41854.485868055555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s">
        <v>8221</v>
      </c>
      <c r="N1767" t="b">
        <v>0</v>
      </c>
      <c r="O1767" t="s">
        <v>8285</v>
      </c>
      <c r="P1767" s="6">
        <f t="shared" si="108"/>
        <v>59.467839999999995</v>
      </c>
      <c r="Q1767" s="8">
        <f t="shared" si="109"/>
        <v>72.16970873786407</v>
      </c>
      <c r="R1767" s="11" t="s">
        <v>8338</v>
      </c>
      <c r="S1767" s="12" t="s">
        <v>8339</v>
      </c>
      <c r="T1767" s="20">
        <f t="shared" si="110"/>
        <v>41834.980462962965</v>
      </c>
      <c r="U1767" s="20">
        <f t="shared" si="111"/>
        <v>41864.980462962965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s">
        <v>8221</v>
      </c>
      <c r="N1768" t="b">
        <v>0</v>
      </c>
      <c r="O1768" t="s">
        <v>8285</v>
      </c>
      <c r="P1768" s="6">
        <f t="shared" si="108"/>
        <v>0</v>
      </c>
      <c r="Q1768" s="8">
        <f t="shared" si="109"/>
        <v>0</v>
      </c>
      <c r="R1768" s="11" t="s">
        <v>8338</v>
      </c>
      <c r="S1768" s="12" t="s">
        <v>8339</v>
      </c>
      <c r="T1768" s="20">
        <f t="shared" si="110"/>
        <v>41855.859814814816</v>
      </c>
      <c r="U1768" s="20">
        <f t="shared" si="111"/>
        <v>41876.859814814816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s">
        <v>8221</v>
      </c>
      <c r="N1769" t="b">
        <v>0</v>
      </c>
      <c r="O1769" t="s">
        <v>8285</v>
      </c>
      <c r="P1769" s="6">
        <f t="shared" si="108"/>
        <v>45.72</v>
      </c>
      <c r="Q1769" s="8">
        <f t="shared" si="109"/>
        <v>58.615384615384613</v>
      </c>
      <c r="R1769" s="11" t="s">
        <v>8338</v>
      </c>
      <c r="S1769" s="12" t="s">
        <v>8339</v>
      </c>
      <c r="T1769" s="20">
        <f t="shared" si="110"/>
        <v>41824.658379629633</v>
      </c>
      <c r="U1769" s="20">
        <f t="shared" si="111"/>
        <v>41854.658379629633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s">
        <v>8221</v>
      </c>
      <c r="N1770" t="b">
        <v>0</v>
      </c>
      <c r="O1770" t="s">
        <v>8285</v>
      </c>
      <c r="P1770" s="6">
        <f t="shared" si="108"/>
        <v>3.74</v>
      </c>
      <c r="Q1770" s="8">
        <f t="shared" si="109"/>
        <v>12.466666666666667</v>
      </c>
      <c r="R1770" s="11" t="s">
        <v>8338</v>
      </c>
      <c r="S1770" s="12" t="s">
        <v>8339</v>
      </c>
      <c r="T1770" s="20">
        <f t="shared" si="110"/>
        <v>41849.560694444444</v>
      </c>
      <c r="U1770" s="20">
        <f t="shared" si="111"/>
        <v>41909.560694444444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s">
        <v>8221</v>
      </c>
      <c r="N1771" t="b">
        <v>0</v>
      </c>
      <c r="O1771" t="s">
        <v>8285</v>
      </c>
      <c r="P1771" s="6">
        <f t="shared" si="108"/>
        <v>2.7025000000000001</v>
      </c>
      <c r="Q1771" s="8">
        <f t="shared" si="109"/>
        <v>49.136363636363633</v>
      </c>
      <c r="R1771" s="11" t="s">
        <v>8338</v>
      </c>
      <c r="S1771" s="12" t="s">
        <v>8339</v>
      </c>
      <c r="T1771" s="20">
        <f t="shared" si="110"/>
        <v>41987.818969907406</v>
      </c>
      <c r="U1771" s="20">
        <f t="shared" si="111"/>
        <v>42017.818969907406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s">
        <v>8221</v>
      </c>
      <c r="N1772" t="b">
        <v>0</v>
      </c>
      <c r="O1772" t="s">
        <v>8285</v>
      </c>
      <c r="P1772" s="6">
        <f t="shared" si="108"/>
        <v>56.51428571428572</v>
      </c>
      <c r="Q1772" s="8">
        <f t="shared" si="109"/>
        <v>150.5</v>
      </c>
      <c r="R1772" s="11" t="s">
        <v>8338</v>
      </c>
      <c r="S1772" s="12" t="s">
        <v>8339</v>
      </c>
      <c r="T1772" s="20">
        <f t="shared" si="110"/>
        <v>41891.780023148152</v>
      </c>
      <c r="U1772" s="20">
        <f t="shared" si="111"/>
        <v>41926.780023148152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s">
        <v>8221</v>
      </c>
      <c r="N1773" t="b">
        <v>0</v>
      </c>
      <c r="O1773" t="s">
        <v>8285</v>
      </c>
      <c r="P1773" s="6">
        <f t="shared" si="108"/>
        <v>21.30952380952381</v>
      </c>
      <c r="Q1773" s="8">
        <f t="shared" si="109"/>
        <v>35.799999999999997</v>
      </c>
      <c r="R1773" s="11" t="s">
        <v>8338</v>
      </c>
      <c r="S1773" s="12" t="s">
        <v>8339</v>
      </c>
      <c r="T1773" s="20">
        <f t="shared" si="110"/>
        <v>41905.979629629634</v>
      </c>
      <c r="U1773" s="20">
        <f t="shared" si="111"/>
        <v>41935.979629629634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s">
        <v>8221</v>
      </c>
      <c r="N1774" t="b">
        <v>0</v>
      </c>
      <c r="O1774" t="s">
        <v>8285</v>
      </c>
      <c r="P1774" s="6">
        <f t="shared" si="108"/>
        <v>15.6</v>
      </c>
      <c r="Q1774" s="8">
        <f t="shared" si="109"/>
        <v>45.157894736842103</v>
      </c>
      <c r="R1774" s="11" t="s">
        <v>8338</v>
      </c>
      <c r="S1774" s="12" t="s">
        <v>8339</v>
      </c>
      <c r="T1774" s="20">
        <f t="shared" si="110"/>
        <v>41766.718009259261</v>
      </c>
      <c r="U1774" s="20">
        <f t="shared" si="111"/>
        <v>41826.718009259261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s">
        <v>8221</v>
      </c>
      <c r="N1775" t="b">
        <v>0</v>
      </c>
      <c r="O1775" t="s">
        <v>8285</v>
      </c>
      <c r="P1775" s="6">
        <f t="shared" si="108"/>
        <v>6.2566666666666677</v>
      </c>
      <c r="Q1775" s="8">
        <f t="shared" si="109"/>
        <v>98.78947368421052</v>
      </c>
      <c r="R1775" s="11" t="s">
        <v>8338</v>
      </c>
      <c r="S1775" s="12" t="s">
        <v>8339</v>
      </c>
      <c r="T1775" s="20">
        <f t="shared" si="110"/>
        <v>41978.760393518518</v>
      </c>
      <c r="U1775" s="20">
        <f t="shared" si="111"/>
        <v>42023.760393518518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s">
        <v>8221</v>
      </c>
      <c r="N1776" t="b">
        <v>0</v>
      </c>
      <c r="O1776" t="s">
        <v>8285</v>
      </c>
      <c r="P1776" s="6">
        <f t="shared" si="108"/>
        <v>45.92</v>
      </c>
      <c r="Q1776" s="8">
        <f t="shared" si="109"/>
        <v>88.307692307692307</v>
      </c>
      <c r="R1776" s="11" t="s">
        <v>8338</v>
      </c>
      <c r="S1776" s="12" t="s">
        <v>8339</v>
      </c>
      <c r="T1776" s="20">
        <f t="shared" si="110"/>
        <v>41930.218657407408</v>
      </c>
      <c r="U1776" s="20">
        <f t="shared" si="111"/>
        <v>41972.624305555553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s">
        <v>8221</v>
      </c>
      <c r="N1777" t="b">
        <v>0</v>
      </c>
      <c r="O1777" t="s">
        <v>8285</v>
      </c>
      <c r="P1777" s="6">
        <f t="shared" si="108"/>
        <v>65.101538461538468</v>
      </c>
      <c r="Q1777" s="8">
        <f t="shared" si="109"/>
        <v>170.62903225806451</v>
      </c>
      <c r="R1777" s="11" t="s">
        <v>8338</v>
      </c>
      <c r="S1777" s="12" t="s">
        <v>8339</v>
      </c>
      <c r="T1777" s="20">
        <f t="shared" si="110"/>
        <v>41891.976388888892</v>
      </c>
      <c r="U1777" s="20">
        <f t="shared" si="111"/>
        <v>41936.976388888892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s">
        <v>8221</v>
      </c>
      <c r="N1778" t="b">
        <v>0</v>
      </c>
      <c r="O1778" t="s">
        <v>8285</v>
      </c>
      <c r="P1778" s="6">
        <f t="shared" si="108"/>
        <v>6.7</v>
      </c>
      <c r="Q1778" s="8">
        <f t="shared" si="109"/>
        <v>83.75</v>
      </c>
      <c r="R1778" s="11" t="s">
        <v>8338</v>
      </c>
      <c r="S1778" s="12" t="s">
        <v>8339</v>
      </c>
      <c r="T1778" s="20">
        <f t="shared" si="110"/>
        <v>41905.95684027778</v>
      </c>
      <c r="U1778" s="20">
        <f t="shared" si="111"/>
        <v>41941.95684027778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s">
        <v>8221</v>
      </c>
      <c r="N1779" t="b">
        <v>0</v>
      </c>
      <c r="O1779" t="s">
        <v>8285</v>
      </c>
      <c r="P1779" s="6">
        <f t="shared" si="108"/>
        <v>13.5625</v>
      </c>
      <c r="Q1779" s="8">
        <f t="shared" si="109"/>
        <v>65.099999999999994</v>
      </c>
      <c r="R1779" s="11" t="s">
        <v>8338</v>
      </c>
      <c r="S1779" s="12" t="s">
        <v>8339</v>
      </c>
      <c r="T1779" s="20">
        <f t="shared" si="110"/>
        <v>42025.357094907406</v>
      </c>
      <c r="U1779" s="20">
        <f t="shared" si="111"/>
        <v>42055.357094907406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s">
        <v>8221</v>
      </c>
      <c r="N1780" t="b">
        <v>0</v>
      </c>
      <c r="O1780" t="s">
        <v>8285</v>
      </c>
      <c r="P1780" s="6">
        <f t="shared" si="108"/>
        <v>1.9900000000000002</v>
      </c>
      <c r="Q1780" s="8">
        <f t="shared" si="109"/>
        <v>66.333333333333329</v>
      </c>
      <c r="R1780" s="11" t="s">
        <v>8338</v>
      </c>
      <c r="S1780" s="12" t="s">
        <v>8339</v>
      </c>
      <c r="T1780" s="20">
        <f t="shared" si="110"/>
        <v>42045.86336805555</v>
      </c>
      <c r="U1780" s="20">
        <f t="shared" si="111"/>
        <v>42090.821701388893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s">
        <v>8221</v>
      </c>
      <c r="N1781" t="b">
        <v>0</v>
      </c>
      <c r="O1781" t="s">
        <v>8285</v>
      </c>
      <c r="P1781" s="6">
        <f t="shared" si="108"/>
        <v>36.236363636363642</v>
      </c>
      <c r="Q1781" s="8">
        <f t="shared" si="109"/>
        <v>104.89473684210526</v>
      </c>
      <c r="R1781" s="11" t="s">
        <v>8338</v>
      </c>
      <c r="S1781" s="12" t="s">
        <v>8339</v>
      </c>
      <c r="T1781" s="20">
        <f t="shared" si="110"/>
        <v>42585.691898148143</v>
      </c>
      <c r="U1781" s="20">
        <f t="shared" si="111"/>
        <v>42615.691898148143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s">
        <v>8221</v>
      </c>
      <c r="N1782" t="b">
        <v>0</v>
      </c>
      <c r="O1782" t="s">
        <v>8285</v>
      </c>
      <c r="P1782" s="6">
        <f t="shared" si="108"/>
        <v>39.743333333333339</v>
      </c>
      <c r="Q1782" s="8">
        <f t="shared" si="109"/>
        <v>78.440789473684205</v>
      </c>
      <c r="R1782" s="11" t="s">
        <v>8338</v>
      </c>
      <c r="S1782" s="12" t="s">
        <v>8339</v>
      </c>
      <c r="T1782" s="20">
        <f t="shared" si="110"/>
        <v>42493.600810185191</v>
      </c>
      <c r="U1782" s="20">
        <f t="shared" si="111"/>
        <v>42553.600810185191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s">
        <v>8221</v>
      </c>
      <c r="N1783" t="b">
        <v>0</v>
      </c>
      <c r="O1783" t="s">
        <v>8285</v>
      </c>
      <c r="P1783" s="6">
        <f t="shared" si="108"/>
        <v>25.763636363636365</v>
      </c>
      <c r="Q1783" s="8">
        <f t="shared" si="109"/>
        <v>59.041666666666664</v>
      </c>
      <c r="R1783" s="11" t="s">
        <v>8338</v>
      </c>
      <c r="S1783" s="12" t="s">
        <v>8339</v>
      </c>
      <c r="T1783" s="20">
        <f t="shared" si="110"/>
        <v>42597.617418981477</v>
      </c>
      <c r="U1783" s="20">
        <f t="shared" si="111"/>
        <v>42628.617418981477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s">
        <v>8221</v>
      </c>
      <c r="N1784" t="b">
        <v>0</v>
      </c>
      <c r="O1784" t="s">
        <v>8285</v>
      </c>
      <c r="P1784" s="6">
        <f t="shared" si="108"/>
        <v>15.491428571428573</v>
      </c>
      <c r="Q1784" s="8">
        <f t="shared" si="109"/>
        <v>71.34210526315789</v>
      </c>
      <c r="R1784" s="11" t="s">
        <v>8338</v>
      </c>
      <c r="S1784" s="12" t="s">
        <v>8339</v>
      </c>
      <c r="T1784" s="20">
        <f t="shared" si="110"/>
        <v>42388.575104166666</v>
      </c>
      <c r="U1784" s="20">
        <f t="shared" si="111"/>
        <v>42421.575104166666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s">
        <v>8221</v>
      </c>
      <c r="N1785" t="b">
        <v>0</v>
      </c>
      <c r="O1785" t="s">
        <v>8285</v>
      </c>
      <c r="P1785" s="6">
        <f t="shared" si="108"/>
        <v>23.692499999999999</v>
      </c>
      <c r="Q1785" s="8">
        <f t="shared" si="109"/>
        <v>51.227027027027027</v>
      </c>
      <c r="R1785" s="11" t="s">
        <v>8338</v>
      </c>
      <c r="S1785" s="12" t="s">
        <v>8339</v>
      </c>
      <c r="T1785" s="20">
        <f t="shared" si="110"/>
        <v>42115.949976851851</v>
      </c>
      <c r="U1785" s="20">
        <f t="shared" si="111"/>
        <v>42145.949976851851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s">
        <v>8221</v>
      </c>
      <c r="N1786" t="b">
        <v>0</v>
      </c>
      <c r="O1786" t="s">
        <v>8285</v>
      </c>
      <c r="P1786" s="6">
        <f t="shared" si="108"/>
        <v>39.76</v>
      </c>
      <c r="Q1786" s="8">
        <f t="shared" si="109"/>
        <v>60.242424242424242</v>
      </c>
      <c r="R1786" s="11" t="s">
        <v>8338</v>
      </c>
      <c r="S1786" s="12" t="s">
        <v>8339</v>
      </c>
      <c r="T1786" s="20">
        <f t="shared" si="110"/>
        <v>42003.655555555553</v>
      </c>
      <c r="U1786" s="20">
        <f t="shared" si="111"/>
        <v>42035.142361111109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s">
        <v>8221</v>
      </c>
      <c r="N1787" t="b">
        <v>0</v>
      </c>
      <c r="O1787" t="s">
        <v>8285</v>
      </c>
      <c r="P1787" s="6">
        <f t="shared" si="108"/>
        <v>20.220833333333331</v>
      </c>
      <c r="Q1787" s="8">
        <f t="shared" si="109"/>
        <v>44.935185185185183</v>
      </c>
      <c r="R1787" s="11" t="s">
        <v>8338</v>
      </c>
      <c r="S1787" s="12" t="s">
        <v>8339</v>
      </c>
      <c r="T1787" s="20">
        <f t="shared" si="110"/>
        <v>41897.134895833333</v>
      </c>
      <c r="U1787" s="20">
        <f t="shared" si="111"/>
        <v>41928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s">
        <v>8221</v>
      </c>
      <c r="N1788" t="b">
        <v>0</v>
      </c>
      <c r="O1788" t="s">
        <v>8285</v>
      </c>
      <c r="P1788" s="6">
        <f t="shared" si="108"/>
        <v>47.631578947368418</v>
      </c>
      <c r="Q1788" s="8">
        <f t="shared" si="109"/>
        <v>31.206896551724139</v>
      </c>
      <c r="R1788" s="11" t="s">
        <v>8338</v>
      </c>
      <c r="S1788" s="12" t="s">
        <v>8339</v>
      </c>
      <c r="T1788" s="20">
        <f t="shared" si="110"/>
        <v>41958.550659722227</v>
      </c>
      <c r="U1788" s="20">
        <f t="shared" si="111"/>
        <v>41988.550659722227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s">
        <v>8221</v>
      </c>
      <c r="N1789" t="b">
        <v>0</v>
      </c>
      <c r="O1789" t="s">
        <v>8285</v>
      </c>
      <c r="P1789" s="6">
        <f t="shared" si="108"/>
        <v>15.329999999999998</v>
      </c>
      <c r="Q1789" s="8">
        <f t="shared" si="109"/>
        <v>63.875</v>
      </c>
      <c r="R1789" s="11" t="s">
        <v>8338</v>
      </c>
      <c r="S1789" s="12" t="s">
        <v>8339</v>
      </c>
      <c r="T1789" s="20">
        <f t="shared" si="110"/>
        <v>42068.65552083333</v>
      </c>
      <c r="U1789" s="20">
        <f t="shared" si="111"/>
        <v>42098.613854166666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s">
        <v>8221</v>
      </c>
      <c r="N1790" t="b">
        <v>0</v>
      </c>
      <c r="O1790" t="s">
        <v>8285</v>
      </c>
      <c r="P1790" s="6">
        <f t="shared" si="108"/>
        <v>1.3818181818181818</v>
      </c>
      <c r="Q1790" s="8">
        <f t="shared" si="109"/>
        <v>19</v>
      </c>
      <c r="R1790" s="11" t="s">
        <v>8338</v>
      </c>
      <c r="S1790" s="12" t="s">
        <v>8339</v>
      </c>
      <c r="T1790" s="20">
        <f t="shared" si="110"/>
        <v>41913.94840277778</v>
      </c>
      <c r="U1790" s="20">
        <f t="shared" si="111"/>
        <v>41943.94840277778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s">
        <v>8221</v>
      </c>
      <c r="N1791" t="b">
        <v>0</v>
      </c>
      <c r="O1791" t="s">
        <v>8285</v>
      </c>
      <c r="P1791" s="6">
        <f t="shared" si="108"/>
        <v>0.5</v>
      </c>
      <c r="Q1791" s="8">
        <f t="shared" si="109"/>
        <v>10</v>
      </c>
      <c r="R1791" s="11" t="s">
        <v>8338</v>
      </c>
      <c r="S1791" s="12" t="s">
        <v>8339</v>
      </c>
      <c r="T1791" s="20">
        <f t="shared" si="110"/>
        <v>41956.250034722223</v>
      </c>
      <c r="U1791" s="20">
        <f t="shared" si="111"/>
        <v>42016.250034722223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s">
        <v>8221</v>
      </c>
      <c r="N1792" t="b">
        <v>0</v>
      </c>
      <c r="O1792" t="s">
        <v>8285</v>
      </c>
      <c r="P1792" s="6">
        <f t="shared" si="108"/>
        <v>4.957575757575758</v>
      </c>
      <c r="Q1792" s="8">
        <f t="shared" si="109"/>
        <v>109.06666666666666</v>
      </c>
      <c r="R1792" s="11" t="s">
        <v>8338</v>
      </c>
      <c r="S1792" s="12" t="s">
        <v>8339</v>
      </c>
      <c r="T1792" s="20">
        <f t="shared" si="110"/>
        <v>42010.674513888895</v>
      </c>
      <c r="U1792" s="20">
        <f t="shared" si="111"/>
        <v>42040.674513888895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s">
        <v>8221</v>
      </c>
      <c r="N1793" t="b">
        <v>0</v>
      </c>
      <c r="O1793" t="s">
        <v>8285</v>
      </c>
      <c r="P1793" s="6">
        <f t="shared" si="108"/>
        <v>3.5666666666666664</v>
      </c>
      <c r="Q1793" s="8">
        <f t="shared" si="109"/>
        <v>26.75</v>
      </c>
      <c r="R1793" s="11" t="s">
        <v>8338</v>
      </c>
      <c r="S1793" s="12" t="s">
        <v>8339</v>
      </c>
      <c r="T1793" s="20">
        <f t="shared" si="110"/>
        <v>41973.740335648152</v>
      </c>
      <c r="U1793" s="20">
        <f t="shared" si="111"/>
        <v>42033.740335648152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s">
        <v>8221</v>
      </c>
      <c r="N1794" t="b">
        <v>0</v>
      </c>
      <c r="O1794" t="s">
        <v>8285</v>
      </c>
      <c r="P1794" s="6">
        <f t="shared" si="108"/>
        <v>61.124000000000002</v>
      </c>
      <c r="Q1794" s="8">
        <f t="shared" si="109"/>
        <v>109.93525179856115</v>
      </c>
      <c r="R1794" s="11" t="s">
        <v>8338</v>
      </c>
      <c r="S1794" s="12" t="s">
        <v>8339</v>
      </c>
      <c r="T1794" s="20">
        <f t="shared" si="110"/>
        <v>42189.031041666662</v>
      </c>
      <c r="U1794" s="20">
        <f t="shared" si="111"/>
        <v>42226.290972222225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s">
        <v>8221</v>
      </c>
      <c r="N1795" t="b">
        <v>0</v>
      </c>
      <c r="O1795" t="s">
        <v>8285</v>
      </c>
      <c r="P1795" s="6">
        <f t="shared" ref="P1795:P1858" si="112">E1795/D1795*100</f>
        <v>1.3333333333333335</v>
      </c>
      <c r="Q1795" s="8">
        <f t="shared" ref="Q1795:Q1858" si="113">IFERROR(E1795/L1795,0)</f>
        <v>20</v>
      </c>
      <c r="R1795" s="11" t="s">
        <v>8338</v>
      </c>
      <c r="S1795" s="12" t="s">
        <v>8339</v>
      </c>
      <c r="T1795" s="20">
        <f t="shared" ref="T1795:T1858" si="114">(((J1795/60)/60)/24)+DATE(1970,1,1)</f>
        <v>41940.89166666667</v>
      </c>
      <c r="U1795" s="20">
        <f t="shared" ref="U1795:U1858" si="115">(((I1795/60)/60)/24)+DATE(1970,1,1)</f>
        <v>41970.933333333334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s">
        <v>8221</v>
      </c>
      <c r="N1796" t="b">
        <v>0</v>
      </c>
      <c r="O1796" t="s">
        <v>8285</v>
      </c>
      <c r="P1796" s="6">
        <f t="shared" si="112"/>
        <v>11.077777777777778</v>
      </c>
      <c r="Q1796" s="8">
        <f t="shared" si="113"/>
        <v>55.388888888888886</v>
      </c>
      <c r="R1796" s="11" t="s">
        <v>8338</v>
      </c>
      <c r="S1796" s="12" t="s">
        <v>8339</v>
      </c>
      <c r="T1796" s="20">
        <f t="shared" si="114"/>
        <v>42011.551180555558</v>
      </c>
      <c r="U1796" s="20">
        <f t="shared" si="115"/>
        <v>42046.551180555558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s">
        <v>8221</v>
      </c>
      <c r="N1797" t="b">
        <v>0</v>
      </c>
      <c r="O1797" t="s">
        <v>8285</v>
      </c>
      <c r="P1797" s="6">
        <f t="shared" si="112"/>
        <v>38.735714285714288</v>
      </c>
      <c r="Q1797" s="8">
        <f t="shared" si="113"/>
        <v>133.90123456790124</v>
      </c>
      <c r="R1797" s="11" t="s">
        <v>8338</v>
      </c>
      <c r="S1797" s="12" t="s">
        <v>8339</v>
      </c>
      <c r="T1797" s="20">
        <f t="shared" si="114"/>
        <v>42628.288668981477</v>
      </c>
      <c r="U1797" s="20">
        <f t="shared" si="115"/>
        <v>42657.666666666672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s">
        <v>8221</v>
      </c>
      <c r="N1798" t="b">
        <v>0</v>
      </c>
      <c r="O1798" t="s">
        <v>8285</v>
      </c>
      <c r="P1798" s="6">
        <f t="shared" si="112"/>
        <v>22.05263157894737</v>
      </c>
      <c r="Q1798" s="8">
        <f t="shared" si="113"/>
        <v>48.720930232558139</v>
      </c>
      <c r="R1798" s="11" t="s">
        <v>8338</v>
      </c>
      <c r="S1798" s="12" t="s">
        <v>8339</v>
      </c>
      <c r="T1798" s="20">
        <f t="shared" si="114"/>
        <v>42515.439421296294</v>
      </c>
      <c r="U1798" s="20">
        <f t="shared" si="115"/>
        <v>42575.439421296294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s">
        <v>8221</v>
      </c>
      <c r="N1799" t="b">
        <v>0</v>
      </c>
      <c r="O1799" t="s">
        <v>8285</v>
      </c>
      <c r="P1799" s="6">
        <f t="shared" si="112"/>
        <v>67.55</v>
      </c>
      <c r="Q1799" s="8">
        <f t="shared" si="113"/>
        <v>48.25</v>
      </c>
      <c r="R1799" s="11" t="s">
        <v>8338</v>
      </c>
      <c r="S1799" s="12" t="s">
        <v>8339</v>
      </c>
      <c r="T1799" s="20">
        <f t="shared" si="114"/>
        <v>42689.56931712963</v>
      </c>
      <c r="U1799" s="20">
        <f t="shared" si="115"/>
        <v>42719.56931712963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s">
        <v>8221</v>
      </c>
      <c r="N1800" t="b">
        <v>0</v>
      </c>
      <c r="O1800" t="s">
        <v>8285</v>
      </c>
      <c r="P1800" s="6">
        <f t="shared" si="112"/>
        <v>13.637499999999999</v>
      </c>
      <c r="Q1800" s="8">
        <f t="shared" si="113"/>
        <v>58.972972972972975</v>
      </c>
      <c r="R1800" s="11" t="s">
        <v>8338</v>
      </c>
      <c r="S1800" s="12" t="s">
        <v>8339</v>
      </c>
      <c r="T1800" s="20">
        <f t="shared" si="114"/>
        <v>42344.32677083333</v>
      </c>
      <c r="U1800" s="20">
        <f t="shared" si="115"/>
        <v>42404.32677083333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s">
        <v>8221</v>
      </c>
      <c r="N1801" t="b">
        <v>0</v>
      </c>
      <c r="O1801" t="s">
        <v>8285</v>
      </c>
      <c r="P1801" s="6">
        <f t="shared" si="112"/>
        <v>1.7457500000000001</v>
      </c>
      <c r="Q1801" s="8">
        <f t="shared" si="113"/>
        <v>11.638333333333334</v>
      </c>
      <c r="R1801" s="11" t="s">
        <v>8338</v>
      </c>
      <c r="S1801" s="12" t="s">
        <v>8339</v>
      </c>
      <c r="T1801" s="20">
        <f t="shared" si="114"/>
        <v>41934.842685185184</v>
      </c>
      <c r="U1801" s="20">
        <f t="shared" si="115"/>
        <v>41954.884351851855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s">
        <v>8221</v>
      </c>
      <c r="N1802" t="b">
        <v>0</v>
      </c>
      <c r="O1802" t="s">
        <v>8285</v>
      </c>
      <c r="P1802" s="6">
        <f t="shared" si="112"/>
        <v>20.44963251188932</v>
      </c>
      <c r="Q1802" s="8">
        <f t="shared" si="113"/>
        <v>83.716814159292042</v>
      </c>
      <c r="R1802" s="11" t="s">
        <v>8338</v>
      </c>
      <c r="S1802" s="12" t="s">
        <v>8339</v>
      </c>
      <c r="T1802" s="20">
        <f t="shared" si="114"/>
        <v>42623.606134259258</v>
      </c>
      <c r="U1802" s="20">
        <f t="shared" si="115"/>
        <v>42653.606134259258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s">
        <v>8221</v>
      </c>
      <c r="N1803" t="b">
        <v>0</v>
      </c>
      <c r="O1803" t="s">
        <v>8285</v>
      </c>
      <c r="P1803" s="6">
        <f t="shared" si="112"/>
        <v>13.852941176470587</v>
      </c>
      <c r="Q1803" s="8">
        <f t="shared" si="113"/>
        <v>63.648648648648646</v>
      </c>
      <c r="R1803" s="11" t="s">
        <v>8338</v>
      </c>
      <c r="S1803" s="12" t="s">
        <v>8339</v>
      </c>
      <c r="T1803" s="20">
        <f t="shared" si="114"/>
        <v>42321.660509259258</v>
      </c>
      <c r="U1803" s="20">
        <f t="shared" si="115"/>
        <v>42353.506944444445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s">
        <v>8221</v>
      </c>
      <c r="N1804" t="b">
        <v>0</v>
      </c>
      <c r="O1804" t="s">
        <v>8285</v>
      </c>
      <c r="P1804" s="6">
        <f t="shared" si="112"/>
        <v>48.485714285714288</v>
      </c>
      <c r="Q1804" s="8">
        <f t="shared" si="113"/>
        <v>94.277777777777771</v>
      </c>
      <c r="R1804" s="11" t="s">
        <v>8338</v>
      </c>
      <c r="S1804" s="12" t="s">
        <v>8339</v>
      </c>
      <c r="T1804" s="20">
        <f t="shared" si="114"/>
        <v>42159.47256944445</v>
      </c>
      <c r="U1804" s="20">
        <f t="shared" si="115"/>
        <v>42182.915972222225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s">
        <v>8221</v>
      </c>
      <c r="N1805" t="b">
        <v>0</v>
      </c>
      <c r="O1805" t="s">
        <v>8285</v>
      </c>
      <c r="P1805" s="6">
        <f t="shared" si="112"/>
        <v>30.8</v>
      </c>
      <c r="Q1805" s="8">
        <f t="shared" si="113"/>
        <v>71.86666666666666</v>
      </c>
      <c r="R1805" s="11" t="s">
        <v>8338</v>
      </c>
      <c r="S1805" s="12" t="s">
        <v>8339</v>
      </c>
      <c r="T1805" s="20">
        <f t="shared" si="114"/>
        <v>42018.071550925932</v>
      </c>
      <c r="U1805" s="20">
        <f t="shared" si="115"/>
        <v>42049.071550925932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s">
        <v>8221</v>
      </c>
      <c r="N1806" t="b">
        <v>0</v>
      </c>
      <c r="O1806" t="s">
        <v>8285</v>
      </c>
      <c r="P1806" s="6">
        <f t="shared" si="112"/>
        <v>35.174193548387095</v>
      </c>
      <c r="Q1806" s="8">
        <f t="shared" si="113"/>
        <v>104.84615384615384</v>
      </c>
      <c r="R1806" s="11" t="s">
        <v>8338</v>
      </c>
      <c r="S1806" s="12" t="s">
        <v>8339</v>
      </c>
      <c r="T1806" s="20">
        <f t="shared" si="114"/>
        <v>42282.678287037037</v>
      </c>
      <c r="U1806" s="20">
        <f t="shared" si="115"/>
        <v>42322.719953703709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s">
        <v>8221</v>
      </c>
      <c r="N1807" t="b">
        <v>0</v>
      </c>
      <c r="O1807" t="s">
        <v>8285</v>
      </c>
      <c r="P1807" s="6">
        <f t="shared" si="112"/>
        <v>36.404444444444444</v>
      </c>
      <c r="Q1807" s="8">
        <f t="shared" si="113"/>
        <v>67.139344262295083</v>
      </c>
      <c r="R1807" s="11" t="s">
        <v>8338</v>
      </c>
      <c r="S1807" s="12" t="s">
        <v>8339</v>
      </c>
      <c r="T1807" s="20">
        <f t="shared" si="114"/>
        <v>42247.803912037038</v>
      </c>
      <c r="U1807" s="20">
        <f t="shared" si="115"/>
        <v>42279.75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s">
        <v>8221</v>
      </c>
      <c r="N1808" t="b">
        <v>0</v>
      </c>
      <c r="O1808" t="s">
        <v>8285</v>
      </c>
      <c r="P1808" s="6">
        <f t="shared" si="112"/>
        <v>2.9550000000000001</v>
      </c>
      <c r="Q1808" s="8">
        <f t="shared" si="113"/>
        <v>73.875</v>
      </c>
      <c r="R1808" s="11" t="s">
        <v>8338</v>
      </c>
      <c r="S1808" s="12" t="s">
        <v>8339</v>
      </c>
      <c r="T1808" s="20">
        <f t="shared" si="114"/>
        <v>41877.638298611113</v>
      </c>
      <c r="U1808" s="20">
        <f t="shared" si="115"/>
        <v>41912.638298611113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s">
        <v>8221</v>
      </c>
      <c r="N1809" t="b">
        <v>0</v>
      </c>
      <c r="O1809" t="s">
        <v>8285</v>
      </c>
      <c r="P1809" s="6">
        <f t="shared" si="112"/>
        <v>11.06</v>
      </c>
      <c r="Q1809" s="8">
        <f t="shared" si="113"/>
        <v>69.125</v>
      </c>
      <c r="R1809" s="11" t="s">
        <v>8338</v>
      </c>
      <c r="S1809" s="12" t="s">
        <v>8339</v>
      </c>
      <c r="T1809" s="20">
        <f t="shared" si="114"/>
        <v>41880.068437499998</v>
      </c>
      <c r="U1809" s="20">
        <f t="shared" si="115"/>
        <v>41910.068437499998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s">
        <v>8221</v>
      </c>
      <c r="N1810" t="b">
        <v>0</v>
      </c>
      <c r="O1810" t="s">
        <v>8285</v>
      </c>
      <c r="P1810" s="6">
        <f t="shared" si="112"/>
        <v>41.407142857142858</v>
      </c>
      <c r="Q1810" s="8">
        <f t="shared" si="113"/>
        <v>120.77083333333333</v>
      </c>
      <c r="R1810" s="11" t="s">
        <v>8338</v>
      </c>
      <c r="S1810" s="12" t="s">
        <v>8339</v>
      </c>
      <c r="T1810" s="20">
        <f t="shared" si="114"/>
        <v>42742.680902777778</v>
      </c>
      <c r="U1810" s="20">
        <f t="shared" si="115"/>
        <v>42777.680902777778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s">
        <v>8221</v>
      </c>
      <c r="N1811" t="b">
        <v>0</v>
      </c>
      <c r="O1811" t="s">
        <v>8285</v>
      </c>
      <c r="P1811" s="6">
        <f t="shared" si="112"/>
        <v>10.857142857142858</v>
      </c>
      <c r="Q1811" s="8">
        <f t="shared" si="113"/>
        <v>42.222222222222221</v>
      </c>
      <c r="R1811" s="11" t="s">
        <v>8338</v>
      </c>
      <c r="S1811" s="12" t="s">
        <v>8339</v>
      </c>
      <c r="T1811" s="20">
        <f t="shared" si="114"/>
        <v>42029.907858796301</v>
      </c>
      <c r="U1811" s="20">
        <f t="shared" si="115"/>
        <v>42064.907858796301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s">
        <v>8221</v>
      </c>
      <c r="N1812" t="b">
        <v>0</v>
      </c>
      <c r="O1812" t="s">
        <v>8285</v>
      </c>
      <c r="P1812" s="6">
        <f t="shared" si="112"/>
        <v>3.3333333333333335</v>
      </c>
      <c r="Q1812" s="8">
        <f t="shared" si="113"/>
        <v>7.5</v>
      </c>
      <c r="R1812" s="11" t="s">
        <v>8338</v>
      </c>
      <c r="S1812" s="12" t="s">
        <v>8339</v>
      </c>
      <c r="T1812" s="20">
        <f t="shared" si="114"/>
        <v>41860.91002314815</v>
      </c>
      <c r="U1812" s="20">
        <f t="shared" si="115"/>
        <v>41872.91002314815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s">
        <v>8221</v>
      </c>
      <c r="N1813" t="b">
        <v>0</v>
      </c>
      <c r="O1813" t="s">
        <v>8285</v>
      </c>
      <c r="P1813" s="6">
        <f t="shared" si="112"/>
        <v>7.407407407407407E-2</v>
      </c>
      <c r="Q1813" s="8">
        <f t="shared" si="113"/>
        <v>1.5384615384615385</v>
      </c>
      <c r="R1813" s="11" t="s">
        <v>8338</v>
      </c>
      <c r="S1813" s="12" t="s">
        <v>8339</v>
      </c>
      <c r="T1813" s="20">
        <f t="shared" si="114"/>
        <v>41876.433680555558</v>
      </c>
      <c r="U1813" s="20">
        <f t="shared" si="115"/>
        <v>41936.166666666664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s">
        <v>8221</v>
      </c>
      <c r="N1814" t="b">
        <v>0</v>
      </c>
      <c r="O1814" t="s">
        <v>8285</v>
      </c>
      <c r="P1814" s="6">
        <f t="shared" si="112"/>
        <v>13.307692307692307</v>
      </c>
      <c r="Q1814" s="8">
        <f t="shared" si="113"/>
        <v>37.608695652173914</v>
      </c>
      <c r="R1814" s="11" t="s">
        <v>8338</v>
      </c>
      <c r="S1814" s="12" t="s">
        <v>8339</v>
      </c>
      <c r="T1814" s="20">
        <f t="shared" si="114"/>
        <v>42524.318703703699</v>
      </c>
      <c r="U1814" s="20">
        <f t="shared" si="115"/>
        <v>42554.318703703699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s">
        <v>8221</v>
      </c>
      <c r="N1815" t="b">
        <v>0</v>
      </c>
      <c r="O1815" t="s">
        <v>8285</v>
      </c>
      <c r="P1815" s="6">
        <f t="shared" si="112"/>
        <v>0</v>
      </c>
      <c r="Q1815" s="8">
        <f t="shared" si="113"/>
        <v>0</v>
      </c>
      <c r="R1815" s="11" t="s">
        <v>8338</v>
      </c>
      <c r="S1815" s="12" t="s">
        <v>8339</v>
      </c>
      <c r="T1815" s="20">
        <f t="shared" si="114"/>
        <v>41829.889027777775</v>
      </c>
      <c r="U1815" s="20">
        <f t="shared" si="115"/>
        <v>41859.889027777775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s">
        <v>8221</v>
      </c>
      <c r="N1816" t="b">
        <v>0</v>
      </c>
      <c r="O1816" t="s">
        <v>8285</v>
      </c>
      <c r="P1816" s="6">
        <f t="shared" si="112"/>
        <v>49.183333333333337</v>
      </c>
      <c r="Q1816" s="8">
        <f t="shared" si="113"/>
        <v>42.157142857142858</v>
      </c>
      <c r="R1816" s="11" t="s">
        <v>8338</v>
      </c>
      <c r="S1816" s="12" t="s">
        <v>8339</v>
      </c>
      <c r="T1816" s="20">
        <f t="shared" si="114"/>
        <v>42033.314074074078</v>
      </c>
      <c r="U1816" s="20">
        <f t="shared" si="115"/>
        <v>42063.314074074078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s">
        <v>8221</v>
      </c>
      <c r="N1817" t="b">
        <v>0</v>
      </c>
      <c r="O1817" t="s">
        <v>8285</v>
      </c>
      <c r="P1817" s="6">
        <f t="shared" si="112"/>
        <v>0</v>
      </c>
      <c r="Q1817" s="8">
        <f t="shared" si="113"/>
        <v>0</v>
      </c>
      <c r="R1817" s="11" t="s">
        <v>8338</v>
      </c>
      <c r="S1817" s="12" t="s">
        <v>8339</v>
      </c>
      <c r="T1817" s="20">
        <f t="shared" si="114"/>
        <v>42172.906678240746</v>
      </c>
      <c r="U1817" s="20">
        <f t="shared" si="115"/>
        <v>42186.906678240746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s">
        <v>8221</v>
      </c>
      <c r="N1818" t="b">
        <v>0</v>
      </c>
      <c r="O1818" t="s">
        <v>8285</v>
      </c>
      <c r="P1818" s="6">
        <f t="shared" si="112"/>
        <v>2.036</v>
      </c>
      <c r="Q1818" s="8">
        <f t="shared" si="113"/>
        <v>84.833333333333329</v>
      </c>
      <c r="R1818" s="11" t="s">
        <v>8338</v>
      </c>
      <c r="S1818" s="12" t="s">
        <v>8339</v>
      </c>
      <c r="T1818" s="20">
        <f t="shared" si="114"/>
        <v>42548.876192129625</v>
      </c>
      <c r="U1818" s="20">
        <f t="shared" si="115"/>
        <v>42576.791666666672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s">
        <v>8221</v>
      </c>
      <c r="N1819" t="b">
        <v>0</v>
      </c>
      <c r="O1819" t="s">
        <v>8285</v>
      </c>
      <c r="P1819" s="6">
        <f t="shared" si="112"/>
        <v>52.327777777777776</v>
      </c>
      <c r="Q1819" s="8">
        <f t="shared" si="113"/>
        <v>94.19</v>
      </c>
      <c r="R1819" s="11" t="s">
        <v>8338</v>
      </c>
      <c r="S1819" s="12" t="s">
        <v>8339</v>
      </c>
      <c r="T1819" s="20">
        <f t="shared" si="114"/>
        <v>42705.662118055552</v>
      </c>
      <c r="U1819" s="20">
        <f t="shared" si="115"/>
        <v>42765.290972222225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s">
        <v>8221</v>
      </c>
      <c r="N1820" t="b">
        <v>0</v>
      </c>
      <c r="O1820" t="s">
        <v>8285</v>
      </c>
      <c r="P1820" s="6">
        <f t="shared" si="112"/>
        <v>0</v>
      </c>
      <c r="Q1820" s="8">
        <f t="shared" si="113"/>
        <v>0</v>
      </c>
      <c r="R1820" s="11" t="s">
        <v>8338</v>
      </c>
      <c r="S1820" s="12" t="s">
        <v>8339</v>
      </c>
      <c r="T1820" s="20">
        <f t="shared" si="114"/>
        <v>42067.234375</v>
      </c>
      <c r="U1820" s="20">
        <f t="shared" si="115"/>
        <v>42097.192708333328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s">
        <v>8221</v>
      </c>
      <c r="N1821" t="b">
        <v>0</v>
      </c>
      <c r="O1821" t="s">
        <v>8285</v>
      </c>
      <c r="P1821" s="6">
        <f t="shared" si="112"/>
        <v>2.083333333333333</v>
      </c>
      <c r="Q1821" s="8">
        <f t="shared" si="113"/>
        <v>6.25</v>
      </c>
      <c r="R1821" s="11" t="s">
        <v>8338</v>
      </c>
      <c r="S1821" s="12" t="s">
        <v>8339</v>
      </c>
      <c r="T1821" s="20">
        <f t="shared" si="114"/>
        <v>41820.752268518518</v>
      </c>
      <c r="U1821" s="20">
        <f t="shared" si="115"/>
        <v>41850.752268518518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s">
        <v>8221</v>
      </c>
      <c r="N1822" t="b">
        <v>0</v>
      </c>
      <c r="O1822" t="s">
        <v>8285</v>
      </c>
      <c r="P1822" s="6">
        <f t="shared" si="112"/>
        <v>6.565384615384616</v>
      </c>
      <c r="Q1822" s="8">
        <f t="shared" si="113"/>
        <v>213.375</v>
      </c>
      <c r="R1822" s="11" t="s">
        <v>8338</v>
      </c>
      <c r="S1822" s="12" t="s">
        <v>8339</v>
      </c>
      <c r="T1822" s="20">
        <f t="shared" si="114"/>
        <v>42065.084375000006</v>
      </c>
      <c r="U1822" s="20">
        <f t="shared" si="115"/>
        <v>42095.042708333334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s">
        <v>8219</v>
      </c>
      <c r="N1823" t="b">
        <v>1</v>
      </c>
      <c r="O1823" t="s">
        <v>8276</v>
      </c>
      <c r="P1823" s="6">
        <f t="shared" si="112"/>
        <v>134.88999999999999</v>
      </c>
      <c r="Q1823" s="8">
        <f t="shared" si="113"/>
        <v>59.162280701754383</v>
      </c>
      <c r="R1823" s="11" t="s">
        <v>8325</v>
      </c>
      <c r="S1823" s="12" t="s">
        <v>8326</v>
      </c>
      <c r="T1823" s="20">
        <f t="shared" si="114"/>
        <v>40926.319062499999</v>
      </c>
      <c r="U1823" s="20">
        <f t="shared" si="115"/>
        <v>40971.319062499999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s">
        <v>8219</v>
      </c>
      <c r="N1824" t="b">
        <v>1</v>
      </c>
      <c r="O1824" t="s">
        <v>8276</v>
      </c>
      <c r="P1824" s="6">
        <f t="shared" si="112"/>
        <v>100</v>
      </c>
      <c r="Q1824" s="8">
        <f t="shared" si="113"/>
        <v>27.272727272727273</v>
      </c>
      <c r="R1824" s="11" t="s">
        <v>8325</v>
      </c>
      <c r="S1824" s="12" t="s">
        <v>8326</v>
      </c>
      <c r="T1824" s="20">
        <f t="shared" si="114"/>
        <v>41634.797013888885</v>
      </c>
      <c r="U1824" s="20">
        <f t="shared" si="115"/>
        <v>41670.792361111111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s">
        <v>8219</v>
      </c>
      <c r="N1825" t="b">
        <v>1</v>
      </c>
      <c r="O1825" t="s">
        <v>8276</v>
      </c>
      <c r="P1825" s="6">
        <f t="shared" si="112"/>
        <v>115.85714285714286</v>
      </c>
      <c r="Q1825" s="8">
        <f t="shared" si="113"/>
        <v>24.575757575757574</v>
      </c>
      <c r="R1825" s="11" t="s">
        <v>8325</v>
      </c>
      <c r="S1825" s="12" t="s">
        <v>8326</v>
      </c>
      <c r="T1825" s="20">
        <f t="shared" si="114"/>
        <v>41176.684907407405</v>
      </c>
      <c r="U1825" s="20">
        <f t="shared" si="115"/>
        <v>41206.684907407405</v>
      </c>
    </row>
    <row r="1826" spans="1:2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s">
        <v>8219</v>
      </c>
      <c r="N1826" t="b">
        <v>1</v>
      </c>
      <c r="O1826" t="s">
        <v>8276</v>
      </c>
      <c r="P1826" s="6">
        <f t="shared" si="112"/>
        <v>100.06666666666666</v>
      </c>
      <c r="Q1826" s="8">
        <f t="shared" si="113"/>
        <v>75.05</v>
      </c>
      <c r="R1826" s="11" t="s">
        <v>8325</v>
      </c>
      <c r="S1826" s="12" t="s">
        <v>8326</v>
      </c>
      <c r="T1826" s="20">
        <f t="shared" si="114"/>
        <v>41626.916284722225</v>
      </c>
      <c r="U1826" s="20">
        <f t="shared" si="115"/>
        <v>41647.088888888888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s">
        <v>8219</v>
      </c>
      <c r="N1827" t="b">
        <v>1</v>
      </c>
      <c r="O1827" t="s">
        <v>8276</v>
      </c>
      <c r="P1827" s="6">
        <f t="shared" si="112"/>
        <v>105.05</v>
      </c>
      <c r="Q1827" s="8">
        <f t="shared" si="113"/>
        <v>42.02</v>
      </c>
      <c r="R1827" s="11" t="s">
        <v>8325</v>
      </c>
      <c r="S1827" s="12" t="s">
        <v>8326</v>
      </c>
      <c r="T1827" s="20">
        <f t="shared" si="114"/>
        <v>41443.83452546296</v>
      </c>
      <c r="U1827" s="20">
        <f t="shared" si="115"/>
        <v>41466.83452546296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s">
        <v>8219</v>
      </c>
      <c r="N1828" t="b">
        <v>1</v>
      </c>
      <c r="O1828" t="s">
        <v>8276</v>
      </c>
      <c r="P1828" s="6">
        <f t="shared" si="112"/>
        <v>101</v>
      </c>
      <c r="Q1828" s="8">
        <f t="shared" si="113"/>
        <v>53.157894736842103</v>
      </c>
      <c r="R1828" s="11" t="s">
        <v>8325</v>
      </c>
      <c r="S1828" s="12" t="s">
        <v>8326</v>
      </c>
      <c r="T1828" s="20">
        <f t="shared" si="114"/>
        <v>41657.923807870371</v>
      </c>
      <c r="U1828" s="20">
        <f t="shared" si="115"/>
        <v>41687.923807870371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s">
        <v>8219</v>
      </c>
      <c r="N1829" t="b">
        <v>1</v>
      </c>
      <c r="O1829" t="s">
        <v>8276</v>
      </c>
      <c r="P1829" s="6">
        <f t="shared" si="112"/>
        <v>100.66250000000001</v>
      </c>
      <c r="Q1829" s="8">
        <f t="shared" si="113"/>
        <v>83.885416666666671</v>
      </c>
      <c r="R1829" s="11" t="s">
        <v>8325</v>
      </c>
      <c r="S1829" s="12" t="s">
        <v>8326</v>
      </c>
      <c r="T1829" s="20">
        <f t="shared" si="114"/>
        <v>40555.325937499998</v>
      </c>
      <c r="U1829" s="20">
        <f t="shared" si="115"/>
        <v>40605.325937499998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s">
        <v>8219</v>
      </c>
      <c r="N1830" t="b">
        <v>1</v>
      </c>
      <c r="O1830" t="s">
        <v>8276</v>
      </c>
      <c r="P1830" s="6">
        <f t="shared" si="112"/>
        <v>100.16000000000001</v>
      </c>
      <c r="Q1830" s="8">
        <f t="shared" si="113"/>
        <v>417.33333333333331</v>
      </c>
      <c r="R1830" s="11" t="s">
        <v>8325</v>
      </c>
      <c r="S1830" s="12" t="s">
        <v>8326</v>
      </c>
      <c r="T1830" s="20">
        <f t="shared" si="114"/>
        <v>41736.899652777778</v>
      </c>
      <c r="U1830" s="20">
        <f t="shared" si="115"/>
        <v>41768.916666666664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s">
        <v>8219</v>
      </c>
      <c r="N1831" t="b">
        <v>1</v>
      </c>
      <c r="O1831" t="s">
        <v>8276</v>
      </c>
      <c r="P1831" s="6">
        <f t="shared" si="112"/>
        <v>166.68333333333334</v>
      </c>
      <c r="Q1831" s="8">
        <f t="shared" si="113"/>
        <v>75.765151515151516</v>
      </c>
      <c r="R1831" s="11" t="s">
        <v>8325</v>
      </c>
      <c r="S1831" s="12" t="s">
        <v>8326</v>
      </c>
      <c r="T1831" s="20">
        <f t="shared" si="114"/>
        <v>40516.087627314817</v>
      </c>
      <c r="U1831" s="20">
        <f t="shared" si="115"/>
        <v>40564.916666666664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s">
        <v>8219</v>
      </c>
      <c r="N1832" t="b">
        <v>1</v>
      </c>
      <c r="O1832" t="s">
        <v>8276</v>
      </c>
      <c r="P1832" s="6">
        <f t="shared" si="112"/>
        <v>101.53333333333335</v>
      </c>
      <c r="Q1832" s="8">
        <f t="shared" si="113"/>
        <v>67.389380530973455</v>
      </c>
      <c r="R1832" s="11" t="s">
        <v>8325</v>
      </c>
      <c r="S1832" s="12" t="s">
        <v>8326</v>
      </c>
      <c r="T1832" s="20">
        <f t="shared" si="114"/>
        <v>41664.684108796297</v>
      </c>
      <c r="U1832" s="20">
        <f t="shared" si="115"/>
        <v>41694.684108796297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s">
        <v>8219</v>
      </c>
      <c r="N1833" t="b">
        <v>1</v>
      </c>
      <c r="O1833" t="s">
        <v>8276</v>
      </c>
      <c r="P1833" s="6">
        <f t="shared" si="112"/>
        <v>103</v>
      </c>
      <c r="Q1833" s="8">
        <f t="shared" si="113"/>
        <v>73.571428571428569</v>
      </c>
      <c r="R1833" s="11" t="s">
        <v>8325</v>
      </c>
      <c r="S1833" s="12" t="s">
        <v>8326</v>
      </c>
      <c r="T1833" s="20">
        <f t="shared" si="114"/>
        <v>41026.996099537035</v>
      </c>
      <c r="U1833" s="20">
        <f t="shared" si="115"/>
        <v>41041.996099537035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s">
        <v>8219</v>
      </c>
      <c r="N1834" t="b">
        <v>1</v>
      </c>
      <c r="O1834" t="s">
        <v>8276</v>
      </c>
      <c r="P1834" s="6">
        <f t="shared" si="112"/>
        <v>142.85714285714286</v>
      </c>
      <c r="Q1834" s="8">
        <f t="shared" si="113"/>
        <v>25</v>
      </c>
      <c r="R1834" s="11" t="s">
        <v>8325</v>
      </c>
      <c r="S1834" s="12" t="s">
        <v>8326</v>
      </c>
      <c r="T1834" s="20">
        <f t="shared" si="114"/>
        <v>40576.539664351854</v>
      </c>
      <c r="U1834" s="20">
        <f t="shared" si="115"/>
        <v>40606.539664351854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s">
        <v>8219</v>
      </c>
      <c r="N1835" t="b">
        <v>1</v>
      </c>
      <c r="O1835" t="s">
        <v>8276</v>
      </c>
      <c r="P1835" s="6">
        <f t="shared" si="112"/>
        <v>262.5</v>
      </c>
      <c r="Q1835" s="8">
        <f t="shared" si="113"/>
        <v>42</v>
      </c>
      <c r="R1835" s="11" t="s">
        <v>8325</v>
      </c>
      <c r="S1835" s="12" t="s">
        <v>8326</v>
      </c>
      <c r="T1835" s="20">
        <f t="shared" si="114"/>
        <v>41303.044016203705</v>
      </c>
      <c r="U1835" s="20">
        <f t="shared" si="115"/>
        <v>41335.332638888889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s">
        <v>8219</v>
      </c>
      <c r="N1836" t="b">
        <v>1</v>
      </c>
      <c r="O1836" t="s">
        <v>8276</v>
      </c>
      <c r="P1836" s="6">
        <f t="shared" si="112"/>
        <v>118.05000000000001</v>
      </c>
      <c r="Q1836" s="8">
        <f t="shared" si="113"/>
        <v>131.16666666666666</v>
      </c>
      <c r="R1836" s="11" t="s">
        <v>8325</v>
      </c>
      <c r="S1836" s="12" t="s">
        <v>8326</v>
      </c>
      <c r="T1836" s="20">
        <f t="shared" si="114"/>
        <v>41988.964062500003</v>
      </c>
      <c r="U1836" s="20">
        <f t="shared" si="115"/>
        <v>42028.964062500003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s">
        <v>8219</v>
      </c>
      <c r="N1837" t="b">
        <v>1</v>
      </c>
      <c r="O1837" t="s">
        <v>8276</v>
      </c>
      <c r="P1837" s="6">
        <f t="shared" si="112"/>
        <v>104</v>
      </c>
      <c r="Q1837" s="8">
        <f t="shared" si="113"/>
        <v>47.272727272727273</v>
      </c>
      <c r="R1837" s="11" t="s">
        <v>8325</v>
      </c>
      <c r="S1837" s="12" t="s">
        <v>8326</v>
      </c>
      <c r="T1837" s="20">
        <f t="shared" si="114"/>
        <v>42430.702210648145</v>
      </c>
      <c r="U1837" s="20">
        <f t="shared" si="115"/>
        <v>42460.660543981481</v>
      </c>
    </row>
    <row r="1838" spans="1:2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s">
        <v>8219</v>
      </c>
      <c r="N1838" t="b">
        <v>1</v>
      </c>
      <c r="O1838" t="s">
        <v>8276</v>
      </c>
      <c r="P1838" s="6">
        <f t="shared" si="112"/>
        <v>200.34</v>
      </c>
      <c r="Q1838" s="8">
        <f t="shared" si="113"/>
        <v>182.12727272727273</v>
      </c>
      <c r="R1838" s="11" t="s">
        <v>8325</v>
      </c>
      <c r="S1838" s="12" t="s">
        <v>8326</v>
      </c>
      <c r="T1838" s="20">
        <f t="shared" si="114"/>
        <v>41305.809363425928</v>
      </c>
      <c r="U1838" s="20">
        <f t="shared" si="115"/>
        <v>41322.809363425928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s">
        <v>8219</v>
      </c>
      <c r="N1839" t="b">
        <v>1</v>
      </c>
      <c r="O1839" t="s">
        <v>8276</v>
      </c>
      <c r="P1839" s="6">
        <f t="shared" si="112"/>
        <v>306.83333333333331</v>
      </c>
      <c r="Q1839" s="8">
        <f t="shared" si="113"/>
        <v>61.366666666666667</v>
      </c>
      <c r="R1839" s="11" t="s">
        <v>8325</v>
      </c>
      <c r="S1839" s="12" t="s">
        <v>8326</v>
      </c>
      <c r="T1839" s="20">
        <f t="shared" si="114"/>
        <v>40926.047858796301</v>
      </c>
      <c r="U1839" s="20">
        <f t="shared" si="115"/>
        <v>40986.006192129629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s">
        <v>8219</v>
      </c>
      <c r="N1840" t="b">
        <v>1</v>
      </c>
      <c r="O1840" t="s">
        <v>8276</v>
      </c>
      <c r="P1840" s="6">
        <f t="shared" si="112"/>
        <v>100.149</v>
      </c>
      <c r="Q1840" s="8">
        <f t="shared" si="113"/>
        <v>35.767499999999998</v>
      </c>
      <c r="R1840" s="11" t="s">
        <v>8325</v>
      </c>
      <c r="S1840" s="12" t="s">
        <v>8326</v>
      </c>
      <c r="T1840" s="20">
        <f t="shared" si="114"/>
        <v>40788.786539351851</v>
      </c>
      <c r="U1840" s="20">
        <f t="shared" si="115"/>
        <v>40817.125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s">
        <v>8219</v>
      </c>
      <c r="N1841" t="b">
        <v>1</v>
      </c>
      <c r="O1841" t="s">
        <v>8276</v>
      </c>
      <c r="P1841" s="6">
        <f t="shared" si="112"/>
        <v>205.29999999999998</v>
      </c>
      <c r="Q1841" s="8">
        <f t="shared" si="113"/>
        <v>45.62222222222222</v>
      </c>
      <c r="R1841" s="11" t="s">
        <v>8325</v>
      </c>
      <c r="S1841" s="12" t="s">
        <v>8326</v>
      </c>
      <c r="T1841" s="20">
        <f t="shared" si="114"/>
        <v>42614.722013888888</v>
      </c>
      <c r="U1841" s="20">
        <f t="shared" si="115"/>
        <v>42644.722013888888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s">
        <v>8219</v>
      </c>
      <c r="N1842" t="b">
        <v>1</v>
      </c>
      <c r="O1842" t="s">
        <v>8276</v>
      </c>
      <c r="P1842" s="6">
        <f t="shared" si="112"/>
        <v>108.88888888888889</v>
      </c>
      <c r="Q1842" s="8">
        <f t="shared" si="113"/>
        <v>75.384615384615387</v>
      </c>
      <c r="R1842" s="11" t="s">
        <v>8325</v>
      </c>
      <c r="S1842" s="12" t="s">
        <v>8326</v>
      </c>
      <c r="T1842" s="20">
        <f t="shared" si="114"/>
        <v>41382.096180555556</v>
      </c>
      <c r="U1842" s="20">
        <f t="shared" si="115"/>
        <v>41401.207638888889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s">
        <v>8219</v>
      </c>
      <c r="N1843" t="b">
        <v>1</v>
      </c>
      <c r="O1843" t="s">
        <v>8276</v>
      </c>
      <c r="P1843" s="6">
        <f t="shared" si="112"/>
        <v>101.75</v>
      </c>
      <c r="Q1843" s="8">
        <f t="shared" si="113"/>
        <v>50.875</v>
      </c>
      <c r="R1843" s="11" t="s">
        <v>8325</v>
      </c>
      <c r="S1843" s="12" t="s">
        <v>8326</v>
      </c>
      <c r="T1843" s="20">
        <f t="shared" si="114"/>
        <v>41745.84542824074</v>
      </c>
      <c r="U1843" s="20">
        <f t="shared" si="115"/>
        <v>41779.207638888889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s">
        <v>8219</v>
      </c>
      <c r="N1844" t="b">
        <v>1</v>
      </c>
      <c r="O1844" t="s">
        <v>8276</v>
      </c>
      <c r="P1844" s="6">
        <f t="shared" si="112"/>
        <v>125.25</v>
      </c>
      <c r="Q1844" s="8">
        <f t="shared" si="113"/>
        <v>119.28571428571429</v>
      </c>
      <c r="R1844" s="11" t="s">
        <v>8325</v>
      </c>
      <c r="S1844" s="12" t="s">
        <v>8326</v>
      </c>
      <c r="T1844" s="20">
        <f t="shared" si="114"/>
        <v>42031.631724537037</v>
      </c>
      <c r="U1844" s="20">
        <f t="shared" si="115"/>
        <v>42065.249305555553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s">
        <v>8219</v>
      </c>
      <c r="N1845" t="b">
        <v>1</v>
      </c>
      <c r="O1845" t="s">
        <v>8276</v>
      </c>
      <c r="P1845" s="6">
        <f t="shared" si="112"/>
        <v>124.0061</v>
      </c>
      <c r="Q1845" s="8">
        <f t="shared" si="113"/>
        <v>92.541865671641801</v>
      </c>
      <c r="R1845" s="11" t="s">
        <v>8325</v>
      </c>
      <c r="S1845" s="12" t="s">
        <v>8326</v>
      </c>
      <c r="T1845" s="20">
        <f t="shared" si="114"/>
        <v>40564.994837962964</v>
      </c>
      <c r="U1845" s="20">
        <f t="shared" si="115"/>
        <v>40594.994837962964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s">
        <v>8219</v>
      </c>
      <c r="N1846" t="b">
        <v>1</v>
      </c>
      <c r="O1846" t="s">
        <v>8276</v>
      </c>
      <c r="P1846" s="6">
        <f t="shared" si="112"/>
        <v>101.4</v>
      </c>
      <c r="Q1846" s="8">
        <f t="shared" si="113"/>
        <v>76.05</v>
      </c>
      <c r="R1846" s="11" t="s">
        <v>8325</v>
      </c>
      <c r="S1846" s="12" t="s">
        <v>8326</v>
      </c>
      <c r="T1846" s="20">
        <f t="shared" si="114"/>
        <v>40666.973541666666</v>
      </c>
      <c r="U1846" s="20">
        <f t="shared" si="115"/>
        <v>40705.125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s">
        <v>8219</v>
      </c>
      <c r="N1847" t="b">
        <v>1</v>
      </c>
      <c r="O1847" t="s">
        <v>8276</v>
      </c>
      <c r="P1847" s="6">
        <f t="shared" si="112"/>
        <v>100</v>
      </c>
      <c r="Q1847" s="8">
        <f t="shared" si="113"/>
        <v>52.631578947368418</v>
      </c>
      <c r="R1847" s="11" t="s">
        <v>8325</v>
      </c>
      <c r="S1847" s="12" t="s">
        <v>8326</v>
      </c>
      <c r="T1847" s="20">
        <f t="shared" si="114"/>
        <v>42523.333310185189</v>
      </c>
      <c r="U1847" s="20">
        <f t="shared" si="115"/>
        <v>42538.204861111109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s">
        <v>8219</v>
      </c>
      <c r="N1848" t="b">
        <v>1</v>
      </c>
      <c r="O1848" t="s">
        <v>8276</v>
      </c>
      <c r="P1848" s="6">
        <f t="shared" si="112"/>
        <v>137.92666666666668</v>
      </c>
      <c r="Q1848" s="8">
        <f t="shared" si="113"/>
        <v>98.990430622009569</v>
      </c>
      <c r="R1848" s="11" t="s">
        <v>8325</v>
      </c>
      <c r="S1848" s="12" t="s">
        <v>8326</v>
      </c>
      <c r="T1848" s="20">
        <f t="shared" si="114"/>
        <v>41228.650196759263</v>
      </c>
      <c r="U1848" s="20">
        <f t="shared" si="115"/>
        <v>41258.650196759263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s">
        <v>8219</v>
      </c>
      <c r="N1849" t="b">
        <v>1</v>
      </c>
      <c r="O1849" t="s">
        <v>8276</v>
      </c>
      <c r="P1849" s="6">
        <f t="shared" si="112"/>
        <v>120.88000000000001</v>
      </c>
      <c r="Q1849" s="8">
        <f t="shared" si="113"/>
        <v>79.526315789473685</v>
      </c>
      <c r="R1849" s="11" t="s">
        <v>8325</v>
      </c>
      <c r="S1849" s="12" t="s">
        <v>8326</v>
      </c>
      <c r="T1849" s="20">
        <f t="shared" si="114"/>
        <v>42094.236481481479</v>
      </c>
      <c r="U1849" s="20">
        <f t="shared" si="115"/>
        <v>42115.236481481479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s">
        <v>8219</v>
      </c>
      <c r="N1850" t="b">
        <v>1</v>
      </c>
      <c r="O1850" t="s">
        <v>8276</v>
      </c>
      <c r="P1850" s="6">
        <f t="shared" si="112"/>
        <v>107.36666666666667</v>
      </c>
      <c r="Q1850" s="8">
        <f t="shared" si="113"/>
        <v>134.20833333333334</v>
      </c>
      <c r="R1850" s="11" t="s">
        <v>8325</v>
      </c>
      <c r="S1850" s="12" t="s">
        <v>8326</v>
      </c>
      <c r="T1850" s="20">
        <f t="shared" si="114"/>
        <v>40691.788055555553</v>
      </c>
      <c r="U1850" s="20">
        <f t="shared" si="115"/>
        <v>40755.290972222225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s">
        <v>8219</v>
      </c>
      <c r="N1851" t="b">
        <v>1</v>
      </c>
      <c r="O1851" t="s">
        <v>8276</v>
      </c>
      <c r="P1851" s="6">
        <f t="shared" si="112"/>
        <v>100.33333333333334</v>
      </c>
      <c r="Q1851" s="8">
        <f t="shared" si="113"/>
        <v>37.625</v>
      </c>
      <c r="R1851" s="11" t="s">
        <v>8325</v>
      </c>
      <c r="S1851" s="12" t="s">
        <v>8326</v>
      </c>
      <c r="T1851" s="20">
        <f t="shared" si="114"/>
        <v>41169.845590277779</v>
      </c>
      <c r="U1851" s="20">
        <f t="shared" si="115"/>
        <v>41199.845590277779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s">
        <v>8219</v>
      </c>
      <c r="N1852" t="b">
        <v>1</v>
      </c>
      <c r="O1852" t="s">
        <v>8276</v>
      </c>
      <c r="P1852" s="6">
        <f t="shared" si="112"/>
        <v>101.52222222222223</v>
      </c>
      <c r="Q1852" s="8">
        <f t="shared" si="113"/>
        <v>51.044692737430168</v>
      </c>
      <c r="R1852" s="11" t="s">
        <v>8325</v>
      </c>
      <c r="S1852" s="12" t="s">
        <v>8326</v>
      </c>
      <c r="T1852" s="20">
        <f t="shared" si="114"/>
        <v>41800.959490740745</v>
      </c>
      <c r="U1852" s="20">
        <f t="shared" si="115"/>
        <v>41830.959490740745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s">
        <v>8219</v>
      </c>
      <c r="N1853" t="b">
        <v>1</v>
      </c>
      <c r="O1853" t="s">
        <v>8276</v>
      </c>
      <c r="P1853" s="6">
        <f t="shared" si="112"/>
        <v>100.07692307692308</v>
      </c>
      <c r="Q1853" s="8">
        <f t="shared" si="113"/>
        <v>50.03846153846154</v>
      </c>
      <c r="R1853" s="11" t="s">
        <v>8325</v>
      </c>
      <c r="S1853" s="12" t="s">
        <v>8326</v>
      </c>
      <c r="T1853" s="20">
        <f t="shared" si="114"/>
        <v>41827.906689814816</v>
      </c>
      <c r="U1853" s="20">
        <f t="shared" si="115"/>
        <v>41848.041666666664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s">
        <v>8219</v>
      </c>
      <c r="N1854" t="b">
        <v>1</v>
      </c>
      <c r="O1854" t="s">
        <v>8276</v>
      </c>
      <c r="P1854" s="6">
        <f t="shared" si="112"/>
        <v>116.96666666666667</v>
      </c>
      <c r="Q1854" s="8">
        <f t="shared" si="113"/>
        <v>133.93129770992365</v>
      </c>
      <c r="R1854" s="11" t="s">
        <v>8325</v>
      </c>
      <c r="S1854" s="12" t="s">
        <v>8326</v>
      </c>
      <c r="T1854" s="20">
        <f t="shared" si="114"/>
        <v>42081.77143518519</v>
      </c>
      <c r="U1854" s="20">
        <f t="shared" si="115"/>
        <v>42119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s">
        <v>8219</v>
      </c>
      <c r="N1855" t="b">
        <v>1</v>
      </c>
      <c r="O1855" t="s">
        <v>8276</v>
      </c>
      <c r="P1855" s="6">
        <f t="shared" si="112"/>
        <v>101.875</v>
      </c>
      <c r="Q1855" s="8">
        <f t="shared" si="113"/>
        <v>58.214285714285715</v>
      </c>
      <c r="R1855" s="11" t="s">
        <v>8325</v>
      </c>
      <c r="S1855" s="12" t="s">
        <v>8326</v>
      </c>
      <c r="T1855" s="20">
        <f t="shared" si="114"/>
        <v>41177.060381944444</v>
      </c>
      <c r="U1855" s="20">
        <f t="shared" si="115"/>
        <v>41227.102048611108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s">
        <v>8219</v>
      </c>
      <c r="N1856" t="b">
        <v>1</v>
      </c>
      <c r="O1856" t="s">
        <v>8276</v>
      </c>
      <c r="P1856" s="6">
        <f t="shared" si="112"/>
        <v>102.12366666666665</v>
      </c>
      <c r="Q1856" s="8">
        <f t="shared" si="113"/>
        <v>88.037643678160919</v>
      </c>
      <c r="R1856" s="11" t="s">
        <v>8325</v>
      </c>
      <c r="S1856" s="12" t="s">
        <v>8326</v>
      </c>
      <c r="T1856" s="20">
        <f t="shared" si="114"/>
        <v>41388.021261574075</v>
      </c>
      <c r="U1856" s="20">
        <f t="shared" si="115"/>
        <v>41418.021261574075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s">
        <v>8219</v>
      </c>
      <c r="N1857" t="b">
        <v>1</v>
      </c>
      <c r="O1857" t="s">
        <v>8276</v>
      </c>
      <c r="P1857" s="6">
        <f t="shared" si="112"/>
        <v>154.05897142857143</v>
      </c>
      <c r="Q1857" s="8">
        <f t="shared" si="113"/>
        <v>70.576753926701571</v>
      </c>
      <c r="R1857" s="11" t="s">
        <v>8325</v>
      </c>
      <c r="S1857" s="12" t="s">
        <v>8326</v>
      </c>
      <c r="T1857" s="20">
        <f t="shared" si="114"/>
        <v>41600.538657407407</v>
      </c>
      <c r="U1857" s="20">
        <f t="shared" si="115"/>
        <v>41645.538657407407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s">
        <v>8219</v>
      </c>
      <c r="N1858" t="b">
        <v>1</v>
      </c>
      <c r="O1858" t="s">
        <v>8276</v>
      </c>
      <c r="P1858" s="6">
        <f t="shared" si="112"/>
        <v>101.25</v>
      </c>
      <c r="Q1858" s="8">
        <f t="shared" si="113"/>
        <v>53.289473684210527</v>
      </c>
      <c r="R1858" s="11" t="s">
        <v>8325</v>
      </c>
      <c r="S1858" s="12" t="s">
        <v>8326</v>
      </c>
      <c r="T1858" s="20">
        <f t="shared" si="114"/>
        <v>41817.854999999996</v>
      </c>
      <c r="U1858" s="20">
        <f t="shared" si="115"/>
        <v>41838.854999999996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s">
        <v>8219</v>
      </c>
      <c r="N1859" t="b">
        <v>1</v>
      </c>
      <c r="O1859" t="s">
        <v>8276</v>
      </c>
      <c r="P1859" s="6">
        <f t="shared" ref="P1859:P1922" si="116">E1859/D1859*100</f>
        <v>100</v>
      </c>
      <c r="Q1859" s="8">
        <f t="shared" ref="Q1859:Q1922" si="117">IFERROR(E1859/L1859,0)</f>
        <v>136.36363636363637</v>
      </c>
      <c r="R1859" s="11" t="s">
        <v>8325</v>
      </c>
      <c r="S1859" s="12" t="s">
        <v>8326</v>
      </c>
      <c r="T1859" s="20">
        <f t="shared" ref="T1859:T1922" si="118">(((J1859/60)/60)/24)+DATE(1970,1,1)</f>
        <v>41864.76866898148</v>
      </c>
      <c r="U1859" s="20">
        <f t="shared" ref="U1859:U1922" si="119">(((I1859/60)/60)/24)+DATE(1970,1,1)</f>
        <v>41894.76866898148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s">
        <v>8219</v>
      </c>
      <c r="N1860" t="b">
        <v>1</v>
      </c>
      <c r="O1860" t="s">
        <v>8276</v>
      </c>
      <c r="P1860" s="6">
        <f t="shared" si="116"/>
        <v>108.74800874800874</v>
      </c>
      <c r="Q1860" s="8">
        <f t="shared" si="117"/>
        <v>40.547315436241611</v>
      </c>
      <c r="R1860" s="11" t="s">
        <v>8325</v>
      </c>
      <c r="S1860" s="12" t="s">
        <v>8326</v>
      </c>
      <c r="T1860" s="20">
        <f t="shared" si="118"/>
        <v>40833.200474537036</v>
      </c>
      <c r="U1860" s="20">
        <f t="shared" si="119"/>
        <v>40893.242141203707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s">
        <v>8219</v>
      </c>
      <c r="N1861" t="b">
        <v>1</v>
      </c>
      <c r="O1861" t="s">
        <v>8276</v>
      </c>
      <c r="P1861" s="6">
        <f t="shared" si="116"/>
        <v>131.83333333333334</v>
      </c>
      <c r="Q1861" s="8">
        <f t="shared" si="117"/>
        <v>70.625</v>
      </c>
      <c r="R1861" s="11" t="s">
        <v>8325</v>
      </c>
      <c r="S1861" s="12" t="s">
        <v>8326</v>
      </c>
      <c r="T1861" s="20">
        <f t="shared" si="118"/>
        <v>40778.770011574074</v>
      </c>
      <c r="U1861" s="20">
        <f t="shared" si="119"/>
        <v>40808.770011574074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s">
        <v>8219</v>
      </c>
      <c r="N1862" t="b">
        <v>1</v>
      </c>
      <c r="O1862" t="s">
        <v>8276</v>
      </c>
      <c r="P1862" s="6">
        <f t="shared" si="116"/>
        <v>133.46666666666667</v>
      </c>
      <c r="Q1862" s="8">
        <f t="shared" si="117"/>
        <v>52.684210526315788</v>
      </c>
      <c r="R1862" s="11" t="s">
        <v>8325</v>
      </c>
      <c r="S1862" s="12" t="s">
        <v>8326</v>
      </c>
      <c r="T1862" s="20">
        <f t="shared" si="118"/>
        <v>41655.709305555552</v>
      </c>
      <c r="U1862" s="20">
        <f t="shared" si="119"/>
        <v>41676.709305555552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s">
        <v>8221</v>
      </c>
      <c r="N1863" t="b">
        <v>0</v>
      </c>
      <c r="O1863" t="s">
        <v>8283</v>
      </c>
      <c r="P1863" s="6">
        <f t="shared" si="116"/>
        <v>0</v>
      </c>
      <c r="Q1863" s="8">
        <f t="shared" si="117"/>
        <v>0</v>
      </c>
      <c r="R1863" s="11" t="s">
        <v>8333</v>
      </c>
      <c r="S1863" s="12" t="s">
        <v>8335</v>
      </c>
      <c r="T1863" s="20">
        <f t="shared" si="118"/>
        <v>42000.300243055557</v>
      </c>
      <c r="U1863" s="20">
        <f t="shared" si="119"/>
        <v>42030.300243055557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s">
        <v>8221</v>
      </c>
      <c r="N1864" t="b">
        <v>0</v>
      </c>
      <c r="O1864" t="s">
        <v>8283</v>
      </c>
      <c r="P1864" s="6">
        <f t="shared" si="116"/>
        <v>8.0833333333333321</v>
      </c>
      <c r="Q1864" s="8">
        <f t="shared" si="117"/>
        <v>90.9375</v>
      </c>
      <c r="R1864" s="11" t="s">
        <v>8333</v>
      </c>
      <c r="S1864" s="12" t="s">
        <v>8335</v>
      </c>
      <c r="T1864" s="20">
        <f t="shared" si="118"/>
        <v>42755.492754629624</v>
      </c>
      <c r="U1864" s="20">
        <f t="shared" si="119"/>
        <v>42802.3125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s">
        <v>8221</v>
      </c>
      <c r="N1865" t="b">
        <v>0</v>
      </c>
      <c r="O1865" t="s">
        <v>8283</v>
      </c>
      <c r="P1865" s="6">
        <f t="shared" si="116"/>
        <v>0.4</v>
      </c>
      <c r="Q1865" s="8">
        <f t="shared" si="117"/>
        <v>5</v>
      </c>
      <c r="R1865" s="11" t="s">
        <v>8333</v>
      </c>
      <c r="S1865" s="12" t="s">
        <v>8335</v>
      </c>
      <c r="T1865" s="20">
        <f t="shared" si="118"/>
        <v>41772.797280092593</v>
      </c>
      <c r="U1865" s="20">
        <f t="shared" si="119"/>
        <v>41802.797280092593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s">
        <v>8221</v>
      </c>
      <c r="N1866" t="b">
        <v>0</v>
      </c>
      <c r="O1866" t="s">
        <v>8283</v>
      </c>
      <c r="P1866" s="6">
        <f t="shared" si="116"/>
        <v>42.892307692307689</v>
      </c>
      <c r="Q1866" s="8">
        <f t="shared" si="117"/>
        <v>58.083333333333336</v>
      </c>
      <c r="R1866" s="11" t="s">
        <v>8333</v>
      </c>
      <c r="S1866" s="12" t="s">
        <v>8335</v>
      </c>
      <c r="T1866" s="20">
        <f t="shared" si="118"/>
        <v>41733.716435185182</v>
      </c>
      <c r="U1866" s="20">
        <f t="shared" si="119"/>
        <v>41763.716435185182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s">
        <v>8221</v>
      </c>
      <c r="N1867" t="b">
        <v>0</v>
      </c>
      <c r="O1867" t="s">
        <v>8283</v>
      </c>
      <c r="P1867" s="6">
        <f t="shared" si="116"/>
        <v>3.6363636363636364E-3</v>
      </c>
      <c r="Q1867" s="8">
        <f t="shared" si="117"/>
        <v>2</v>
      </c>
      <c r="R1867" s="11" t="s">
        <v>8333</v>
      </c>
      <c r="S1867" s="12" t="s">
        <v>8335</v>
      </c>
      <c r="T1867" s="20">
        <f t="shared" si="118"/>
        <v>42645.367442129631</v>
      </c>
      <c r="U1867" s="20">
        <f t="shared" si="119"/>
        <v>42680.409108796302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s">
        <v>8221</v>
      </c>
      <c r="N1868" t="b">
        <v>0</v>
      </c>
      <c r="O1868" t="s">
        <v>8283</v>
      </c>
      <c r="P1868" s="6">
        <f t="shared" si="116"/>
        <v>0.5</v>
      </c>
      <c r="Q1868" s="8">
        <f t="shared" si="117"/>
        <v>62.5</v>
      </c>
      <c r="R1868" s="11" t="s">
        <v>8333</v>
      </c>
      <c r="S1868" s="12" t="s">
        <v>8335</v>
      </c>
      <c r="T1868" s="20">
        <f t="shared" si="118"/>
        <v>42742.246493055558</v>
      </c>
      <c r="U1868" s="20">
        <f t="shared" si="119"/>
        <v>42795.166666666672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s">
        <v>8221</v>
      </c>
      <c r="N1869" t="b">
        <v>0</v>
      </c>
      <c r="O1869" t="s">
        <v>8283</v>
      </c>
      <c r="P1869" s="6">
        <f t="shared" si="116"/>
        <v>0.05</v>
      </c>
      <c r="Q1869" s="8">
        <f t="shared" si="117"/>
        <v>10</v>
      </c>
      <c r="R1869" s="11" t="s">
        <v>8333</v>
      </c>
      <c r="S1869" s="12" t="s">
        <v>8335</v>
      </c>
      <c r="T1869" s="20">
        <f t="shared" si="118"/>
        <v>42649.924907407403</v>
      </c>
      <c r="U1869" s="20">
        <f t="shared" si="119"/>
        <v>42679.924907407403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s">
        <v>8221</v>
      </c>
      <c r="N1870" t="b">
        <v>0</v>
      </c>
      <c r="O1870" t="s">
        <v>8283</v>
      </c>
      <c r="P1870" s="6">
        <f t="shared" si="116"/>
        <v>4.8680000000000003</v>
      </c>
      <c r="Q1870" s="8">
        <f t="shared" si="117"/>
        <v>71.588235294117652</v>
      </c>
      <c r="R1870" s="11" t="s">
        <v>8333</v>
      </c>
      <c r="S1870" s="12" t="s">
        <v>8335</v>
      </c>
      <c r="T1870" s="20">
        <f t="shared" si="118"/>
        <v>42328.779224537036</v>
      </c>
      <c r="U1870" s="20">
        <f t="shared" si="119"/>
        <v>42353.332638888889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s">
        <v>8221</v>
      </c>
      <c r="N1871" t="b">
        <v>0</v>
      </c>
      <c r="O1871" t="s">
        <v>8283</v>
      </c>
      <c r="P1871" s="6">
        <f t="shared" si="116"/>
        <v>0</v>
      </c>
      <c r="Q1871" s="8">
        <f t="shared" si="117"/>
        <v>0</v>
      </c>
      <c r="R1871" s="11" t="s">
        <v>8333</v>
      </c>
      <c r="S1871" s="12" t="s">
        <v>8335</v>
      </c>
      <c r="T1871" s="20">
        <f t="shared" si="118"/>
        <v>42709.002881944441</v>
      </c>
      <c r="U1871" s="20">
        <f t="shared" si="119"/>
        <v>42739.002881944441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s">
        <v>8221</v>
      </c>
      <c r="N1872" t="b">
        <v>0</v>
      </c>
      <c r="O1872" t="s">
        <v>8283</v>
      </c>
      <c r="P1872" s="6">
        <f t="shared" si="116"/>
        <v>10.314285714285715</v>
      </c>
      <c r="Q1872" s="8">
        <f t="shared" si="117"/>
        <v>32.81818181818182</v>
      </c>
      <c r="R1872" s="11" t="s">
        <v>8333</v>
      </c>
      <c r="S1872" s="12" t="s">
        <v>8335</v>
      </c>
      <c r="T1872" s="20">
        <f t="shared" si="118"/>
        <v>42371.355729166666</v>
      </c>
      <c r="U1872" s="20">
        <f t="shared" si="119"/>
        <v>42400.178472222222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s">
        <v>8221</v>
      </c>
      <c r="N1873" t="b">
        <v>0</v>
      </c>
      <c r="O1873" t="s">
        <v>8283</v>
      </c>
      <c r="P1873" s="6">
        <f t="shared" si="116"/>
        <v>71.784615384615378</v>
      </c>
      <c r="Q1873" s="8">
        <f t="shared" si="117"/>
        <v>49.11578947368421</v>
      </c>
      <c r="R1873" s="11" t="s">
        <v>8333</v>
      </c>
      <c r="S1873" s="12" t="s">
        <v>8335</v>
      </c>
      <c r="T1873" s="20">
        <f t="shared" si="118"/>
        <v>41923.783576388887</v>
      </c>
      <c r="U1873" s="20">
        <f t="shared" si="119"/>
        <v>41963.825243055559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s">
        <v>8221</v>
      </c>
      <c r="N1874" t="b">
        <v>0</v>
      </c>
      <c r="O1874" t="s">
        <v>8283</v>
      </c>
      <c r="P1874" s="6">
        <f t="shared" si="116"/>
        <v>1.06</v>
      </c>
      <c r="Q1874" s="8">
        <f t="shared" si="117"/>
        <v>16.307692307692307</v>
      </c>
      <c r="R1874" s="11" t="s">
        <v>8333</v>
      </c>
      <c r="S1874" s="12" t="s">
        <v>8335</v>
      </c>
      <c r="T1874" s="20">
        <f t="shared" si="118"/>
        <v>42155.129652777774</v>
      </c>
      <c r="U1874" s="20">
        <f t="shared" si="119"/>
        <v>42185.129652777774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s">
        <v>8221</v>
      </c>
      <c r="N1875" t="b">
        <v>0</v>
      </c>
      <c r="O1875" t="s">
        <v>8283</v>
      </c>
      <c r="P1875" s="6">
        <f t="shared" si="116"/>
        <v>0.44999999999999996</v>
      </c>
      <c r="Q1875" s="8">
        <f t="shared" si="117"/>
        <v>18</v>
      </c>
      <c r="R1875" s="11" t="s">
        <v>8333</v>
      </c>
      <c r="S1875" s="12" t="s">
        <v>8335</v>
      </c>
      <c r="T1875" s="20">
        <f t="shared" si="118"/>
        <v>42164.615856481483</v>
      </c>
      <c r="U1875" s="20">
        <f t="shared" si="119"/>
        <v>42193.697916666672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s">
        <v>8221</v>
      </c>
      <c r="N1876" t="b">
        <v>0</v>
      </c>
      <c r="O1876" t="s">
        <v>8283</v>
      </c>
      <c r="P1876" s="6">
        <f t="shared" si="116"/>
        <v>1.6250000000000001E-2</v>
      </c>
      <c r="Q1876" s="8">
        <f t="shared" si="117"/>
        <v>13</v>
      </c>
      <c r="R1876" s="11" t="s">
        <v>8333</v>
      </c>
      <c r="S1876" s="12" t="s">
        <v>8335</v>
      </c>
      <c r="T1876" s="20">
        <f t="shared" si="118"/>
        <v>42529.969131944439</v>
      </c>
      <c r="U1876" s="20">
        <f t="shared" si="119"/>
        <v>42549.969131944439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s">
        <v>8221</v>
      </c>
      <c r="N1877" t="b">
        <v>0</v>
      </c>
      <c r="O1877" t="s">
        <v>8283</v>
      </c>
      <c r="P1877" s="6">
        <f t="shared" si="116"/>
        <v>0.51</v>
      </c>
      <c r="Q1877" s="8">
        <f t="shared" si="117"/>
        <v>17</v>
      </c>
      <c r="R1877" s="11" t="s">
        <v>8333</v>
      </c>
      <c r="S1877" s="12" t="s">
        <v>8335</v>
      </c>
      <c r="T1877" s="20">
        <f t="shared" si="118"/>
        <v>42528.899398148147</v>
      </c>
      <c r="U1877" s="20">
        <f t="shared" si="119"/>
        <v>42588.899398148147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s">
        <v>8221</v>
      </c>
      <c r="N1878" t="b">
        <v>0</v>
      </c>
      <c r="O1878" t="s">
        <v>8283</v>
      </c>
      <c r="P1878" s="6">
        <f t="shared" si="116"/>
        <v>0</v>
      </c>
      <c r="Q1878" s="8">
        <f t="shared" si="117"/>
        <v>0</v>
      </c>
      <c r="R1878" s="11" t="s">
        <v>8333</v>
      </c>
      <c r="S1878" s="12" t="s">
        <v>8335</v>
      </c>
      <c r="T1878" s="20">
        <f t="shared" si="118"/>
        <v>41776.284780092588</v>
      </c>
      <c r="U1878" s="20">
        <f t="shared" si="119"/>
        <v>41806.284780092588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s">
        <v>8221</v>
      </c>
      <c r="N1879" t="b">
        <v>0</v>
      </c>
      <c r="O1879" t="s">
        <v>8283</v>
      </c>
      <c r="P1879" s="6">
        <f t="shared" si="116"/>
        <v>0</v>
      </c>
      <c r="Q1879" s="8">
        <f t="shared" si="117"/>
        <v>0</v>
      </c>
      <c r="R1879" s="11" t="s">
        <v>8333</v>
      </c>
      <c r="S1879" s="12" t="s">
        <v>8335</v>
      </c>
      <c r="T1879" s="20">
        <f t="shared" si="118"/>
        <v>42035.029224537036</v>
      </c>
      <c r="U1879" s="20">
        <f t="shared" si="119"/>
        <v>42064.029224537036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s">
        <v>8221</v>
      </c>
      <c r="N1880" t="b">
        <v>0</v>
      </c>
      <c r="O1880" t="s">
        <v>8283</v>
      </c>
      <c r="P1880" s="6">
        <f t="shared" si="116"/>
        <v>0</v>
      </c>
      <c r="Q1880" s="8">
        <f t="shared" si="117"/>
        <v>0</v>
      </c>
      <c r="R1880" s="11" t="s">
        <v>8333</v>
      </c>
      <c r="S1880" s="12" t="s">
        <v>8335</v>
      </c>
      <c r="T1880" s="20">
        <f t="shared" si="118"/>
        <v>41773.008738425924</v>
      </c>
      <c r="U1880" s="20">
        <f t="shared" si="119"/>
        <v>41803.008738425924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s">
        <v>8221</v>
      </c>
      <c r="N1881" t="b">
        <v>0</v>
      </c>
      <c r="O1881" t="s">
        <v>8283</v>
      </c>
      <c r="P1881" s="6">
        <f t="shared" si="116"/>
        <v>0.12</v>
      </c>
      <c r="Q1881" s="8">
        <f t="shared" si="117"/>
        <v>3</v>
      </c>
      <c r="R1881" s="11" t="s">
        <v>8333</v>
      </c>
      <c r="S1881" s="12" t="s">
        <v>8335</v>
      </c>
      <c r="T1881" s="20">
        <f t="shared" si="118"/>
        <v>42413.649641203709</v>
      </c>
      <c r="U1881" s="20">
        <f t="shared" si="119"/>
        <v>42443.607974537037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s">
        <v>8221</v>
      </c>
      <c r="N1882" t="b">
        <v>0</v>
      </c>
      <c r="O1882" t="s">
        <v>8283</v>
      </c>
      <c r="P1882" s="6">
        <f t="shared" si="116"/>
        <v>20.080000000000002</v>
      </c>
      <c r="Q1882" s="8">
        <f t="shared" si="117"/>
        <v>41.833333333333336</v>
      </c>
      <c r="R1882" s="11" t="s">
        <v>8333</v>
      </c>
      <c r="S1882" s="12" t="s">
        <v>8335</v>
      </c>
      <c r="T1882" s="20">
        <f t="shared" si="118"/>
        <v>42430.566898148143</v>
      </c>
      <c r="U1882" s="20">
        <f t="shared" si="119"/>
        <v>42459.525231481486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s">
        <v>8219</v>
      </c>
      <c r="N1883" t="b">
        <v>1</v>
      </c>
      <c r="O1883" t="s">
        <v>8279</v>
      </c>
      <c r="P1883" s="6">
        <f t="shared" si="116"/>
        <v>172.68449999999999</v>
      </c>
      <c r="Q1883" s="8">
        <f t="shared" si="117"/>
        <v>49.338428571428572</v>
      </c>
      <c r="R1883" s="11" t="s">
        <v>8325</v>
      </c>
      <c r="S1883" s="12" t="s">
        <v>8329</v>
      </c>
      <c r="T1883" s="20">
        <f t="shared" si="118"/>
        <v>42043.152650462958</v>
      </c>
      <c r="U1883" s="20">
        <f t="shared" si="119"/>
        <v>42073.110983796301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s">
        <v>8219</v>
      </c>
      <c r="N1884" t="b">
        <v>1</v>
      </c>
      <c r="O1884" t="s">
        <v>8279</v>
      </c>
      <c r="P1884" s="6">
        <f t="shared" si="116"/>
        <v>100.8955223880597</v>
      </c>
      <c r="Q1884" s="8">
        <f t="shared" si="117"/>
        <v>41.728395061728392</v>
      </c>
      <c r="R1884" s="11" t="s">
        <v>8325</v>
      </c>
      <c r="S1884" s="12" t="s">
        <v>8329</v>
      </c>
      <c r="T1884" s="20">
        <f t="shared" si="118"/>
        <v>41067.949212962965</v>
      </c>
      <c r="U1884" s="20">
        <f t="shared" si="119"/>
        <v>41100.991666666669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s">
        <v>8219</v>
      </c>
      <c r="N1885" t="b">
        <v>1</v>
      </c>
      <c r="O1885" t="s">
        <v>8279</v>
      </c>
      <c r="P1885" s="6">
        <f t="shared" si="116"/>
        <v>104.8048048048048</v>
      </c>
      <c r="Q1885" s="8">
        <f t="shared" si="117"/>
        <v>32.71875</v>
      </c>
      <c r="R1885" s="11" t="s">
        <v>8325</v>
      </c>
      <c r="S1885" s="12" t="s">
        <v>8329</v>
      </c>
      <c r="T1885" s="20">
        <f t="shared" si="118"/>
        <v>40977.948009259257</v>
      </c>
      <c r="U1885" s="20">
        <f t="shared" si="119"/>
        <v>41007.906342592592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s">
        <v>8219</v>
      </c>
      <c r="N1886" t="b">
        <v>1</v>
      </c>
      <c r="O1886" t="s">
        <v>8279</v>
      </c>
      <c r="P1886" s="6">
        <f t="shared" si="116"/>
        <v>135.1</v>
      </c>
      <c r="Q1886" s="8">
        <f t="shared" si="117"/>
        <v>51.96153846153846</v>
      </c>
      <c r="R1886" s="11" t="s">
        <v>8325</v>
      </c>
      <c r="S1886" s="12" t="s">
        <v>8329</v>
      </c>
      <c r="T1886" s="20">
        <f t="shared" si="118"/>
        <v>41205.198321759257</v>
      </c>
      <c r="U1886" s="20">
        <f t="shared" si="119"/>
        <v>41240.5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s">
        <v>8219</v>
      </c>
      <c r="N1887" t="b">
        <v>1</v>
      </c>
      <c r="O1887" t="s">
        <v>8279</v>
      </c>
      <c r="P1887" s="6">
        <f t="shared" si="116"/>
        <v>116.32786885245903</v>
      </c>
      <c r="Q1887" s="8">
        <f t="shared" si="117"/>
        <v>50.685714285714283</v>
      </c>
      <c r="R1887" s="11" t="s">
        <v>8325</v>
      </c>
      <c r="S1887" s="12" t="s">
        <v>8329</v>
      </c>
      <c r="T1887" s="20">
        <f t="shared" si="118"/>
        <v>41099.093865740739</v>
      </c>
      <c r="U1887" s="20">
        <f t="shared" si="119"/>
        <v>41131.916666666664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s">
        <v>8219</v>
      </c>
      <c r="N1888" t="b">
        <v>1</v>
      </c>
      <c r="O1888" t="s">
        <v>8279</v>
      </c>
      <c r="P1888" s="6">
        <f t="shared" si="116"/>
        <v>102.08333333333333</v>
      </c>
      <c r="Q1888" s="8">
        <f t="shared" si="117"/>
        <v>42.241379310344826</v>
      </c>
      <c r="R1888" s="11" t="s">
        <v>8325</v>
      </c>
      <c r="S1888" s="12" t="s">
        <v>8329</v>
      </c>
      <c r="T1888" s="20">
        <f t="shared" si="118"/>
        <v>41925.906689814816</v>
      </c>
      <c r="U1888" s="20">
        <f t="shared" si="119"/>
        <v>41955.94835648148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s">
        <v>8219</v>
      </c>
      <c r="N1889" t="b">
        <v>1</v>
      </c>
      <c r="O1889" t="s">
        <v>8279</v>
      </c>
      <c r="P1889" s="6">
        <f t="shared" si="116"/>
        <v>111.16666666666666</v>
      </c>
      <c r="Q1889" s="8">
        <f t="shared" si="117"/>
        <v>416.875</v>
      </c>
      <c r="R1889" s="11" t="s">
        <v>8325</v>
      </c>
      <c r="S1889" s="12" t="s">
        <v>8329</v>
      </c>
      <c r="T1889" s="20">
        <f t="shared" si="118"/>
        <v>42323.800138888888</v>
      </c>
      <c r="U1889" s="20">
        <f t="shared" si="119"/>
        <v>42341.895833333328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s">
        <v>8219</v>
      </c>
      <c r="N1890" t="b">
        <v>1</v>
      </c>
      <c r="O1890" t="s">
        <v>8279</v>
      </c>
      <c r="P1890" s="6">
        <f t="shared" si="116"/>
        <v>166.08</v>
      </c>
      <c r="Q1890" s="8">
        <f t="shared" si="117"/>
        <v>46.651685393258425</v>
      </c>
      <c r="R1890" s="11" t="s">
        <v>8325</v>
      </c>
      <c r="S1890" s="12" t="s">
        <v>8329</v>
      </c>
      <c r="T1890" s="20">
        <f t="shared" si="118"/>
        <v>40299.239953703705</v>
      </c>
      <c r="U1890" s="20">
        <f t="shared" si="119"/>
        <v>40330.207638888889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s">
        <v>8219</v>
      </c>
      <c r="N1891" t="b">
        <v>1</v>
      </c>
      <c r="O1891" t="s">
        <v>8279</v>
      </c>
      <c r="P1891" s="6">
        <f t="shared" si="116"/>
        <v>106.60000000000001</v>
      </c>
      <c r="Q1891" s="8">
        <f t="shared" si="117"/>
        <v>48.454545454545453</v>
      </c>
      <c r="R1891" s="11" t="s">
        <v>8325</v>
      </c>
      <c r="S1891" s="12" t="s">
        <v>8329</v>
      </c>
      <c r="T1891" s="20">
        <f t="shared" si="118"/>
        <v>41299.793356481481</v>
      </c>
      <c r="U1891" s="20">
        <f t="shared" si="119"/>
        <v>41344.751689814817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s">
        <v>8219</v>
      </c>
      <c r="N1892" t="b">
        <v>1</v>
      </c>
      <c r="O1892" t="s">
        <v>8279</v>
      </c>
      <c r="P1892" s="6">
        <f t="shared" si="116"/>
        <v>144.58441666666667</v>
      </c>
      <c r="Q1892" s="8">
        <f t="shared" si="117"/>
        <v>70.5289837398374</v>
      </c>
      <c r="R1892" s="11" t="s">
        <v>8325</v>
      </c>
      <c r="S1892" s="12" t="s">
        <v>8329</v>
      </c>
      <c r="T1892" s="20">
        <f t="shared" si="118"/>
        <v>41228.786203703705</v>
      </c>
      <c r="U1892" s="20">
        <f t="shared" si="119"/>
        <v>41258.786203703705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s">
        <v>8219</v>
      </c>
      <c r="N1893" t="b">
        <v>1</v>
      </c>
      <c r="O1893" t="s">
        <v>8279</v>
      </c>
      <c r="P1893" s="6">
        <f t="shared" si="116"/>
        <v>105.55000000000001</v>
      </c>
      <c r="Q1893" s="8">
        <f t="shared" si="117"/>
        <v>87.958333333333329</v>
      </c>
      <c r="R1893" s="11" t="s">
        <v>8325</v>
      </c>
      <c r="S1893" s="12" t="s">
        <v>8329</v>
      </c>
      <c r="T1893" s="20">
        <f t="shared" si="118"/>
        <v>40335.798078703701</v>
      </c>
      <c r="U1893" s="20">
        <f t="shared" si="119"/>
        <v>40381.25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s">
        <v>8219</v>
      </c>
      <c r="N1894" t="b">
        <v>1</v>
      </c>
      <c r="O1894" t="s">
        <v>8279</v>
      </c>
      <c r="P1894" s="6">
        <f t="shared" si="116"/>
        <v>136.60000000000002</v>
      </c>
      <c r="Q1894" s="8">
        <f t="shared" si="117"/>
        <v>26.26923076923077</v>
      </c>
      <c r="R1894" s="11" t="s">
        <v>8325</v>
      </c>
      <c r="S1894" s="12" t="s">
        <v>8329</v>
      </c>
      <c r="T1894" s="20">
        <f t="shared" si="118"/>
        <v>40671.637511574074</v>
      </c>
      <c r="U1894" s="20">
        <f t="shared" si="119"/>
        <v>40701.637511574074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s">
        <v>8219</v>
      </c>
      <c r="N1895" t="b">
        <v>1</v>
      </c>
      <c r="O1895" t="s">
        <v>8279</v>
      </c>
      <c r="P1895" s="6">
        <f t="shared" si="116"/>
        <v>104</v>
      </c>
      <c r="Q1895" s="8">
        <f t="shared" si="117"/>
        <v>57.777777777777779</v>
      </c>
      <c r="R1895" s="11" t="s">
        <v>8325</v>
      </c>
      <c r="S1895" s="12" t="s">
        <v>8329</v>
      </c>
      <c r="T1895" s="20">
        <f t="shared" si="118"/>
        <v>40632.94195601852</v>
      </c>
      <c r="U1895" s="20">
        <f t="shared" si="119"/>
        <v>40649.165972222225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s">
        <v>8219</v>
      </c>
      <c r="N1896" t="b">
        <v>1</v>
      </c>
      <c r="O1896" t="s">
        <v>8279</v>
      </c>
      <c r="P1896" s="6">
        <f t="shared" si="116"/>
        <v>114.5</v>
      </c>
      <c r="Q1896" s="8">
        <f t="shared" si="117"/>
        <v>57.25</v>
      </c>
      <c r="R1896" s="11" t="s">
        <v>8325</v>
      </c>
      <c r="S1896" s="12" t="s">
        <v>8329</v>
      </c>
      <c r="T1896" s="20">
        <f t="shared" si="118"/>
        <v>40920.904895833337</v>
      </c>
      <c r="U1896" s="20">
        <f t="shared" si="119"/>
        <v>40951.904895833337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s">
        <v>8219</v>
      </c>
      <c r="N1897" t="b">
        <v>1</v>
      </c>
      <c r="O1897" t="s">
        <v>8279</v>
      </c>
      <c r="P1897" s="6">
        <f t="shared" si="116"/>
        <v>101.71957671957672</v>
      </c>
      <c r="Q1897" s="8">
        <f t="shared" si="117"/>
        <v>196.34042553191489</v>
      </c>
      <c r="R1897" s="11" t="s">
        <v>8325</v>
      </c>
      <c r="S1897" s="12" t="s">
        <v>8329</v>
      </c>
      <c r="T1897" s="20">
        <f t="shared" si="118"/>
        <v>42267.746782407412</v>
      </c>
      <c r="U1897" s="20">
        <f t="shared" si="119"/>
        <v>42297.746782407412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s">
        <v>8219</v>
      </c>
      <c r="N1898" t="b">
        <v>1</v>
      </c>
      <c r="O1898" t="s">
        <v>8279</v>
      </c>
      <c r="P1898" s="6">
        <f t="shared" si="116"/>
        <v>123.94678492239468</v>
      </c>
      <c r="Q1898" s="8">
        <f t="shared" si="117"/>
        <v>43</v>
      </c>
      <c r="R1898" s="11" t="s">
        <v>8325</v>
      </c>
      <c r="S1898" s="12" t="s">
        <v>8329</v>
      </c>
      <c r="T1898" s="20">
        <f t="shared" si="118"/>
        <v>40981.710243055553</v>
      </c>
      <c r="U1898" s="20">
        <f t="shared" si="119"/>
        <v>41011.710243055553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s">
        <v>8219</v>
      </c>
      <c r="N1899" t="b">
        <v>1</v>
      </c>
      <c r="O1899" t="s">
        <v>8279</v>
      </c>
      <c r="P1899" s="6">
        <f t="shared" si="116"/>
        <v>102.45669291338582</v>
      </c>
      <c r="Q1899" s="8">
        <f t="shared" si="117"/>
        <v>35.551912568306008</v>
      </c>
      <c r="R1899" s="11" t="s">
        <v>8325</v>
      </c>
      <c r="S1899" s="12" t="s">
        <v>8329</v>
      </c>
      <c r="T1899" s="20">
        <f t="shared" si="118"/>
        <v>41680.583402777782</v>
      </c>
      <c r="U1899" s="20">
        <f t="shared" si="119"/>
        <v>41702.875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s">
        <v>8219</v>
      </c>
      <c r="N1900" t="b">
        <v>1</v>
      </c>
      <c r="O1900" t="s">
        <v>8279</v>
      </c>
      <c r="P1900" s="6">
        <f t="shared" si="116"/>
        <v>144.5</v>
      </c>
      <c r="Q1900" s="8">
        <f t="shared" si="117"/>
        <v>68.80952380952381</v>
      </c>
      <c r="R1900" s="11" t="s">
        <v>8325</v>
      </c>
      <c r="S1900" s="12" t="s">
        <v>8329</v>
      </c>
      <c r="T1900" s="20">
        <f t="shared" si="118"/>
        <v>42366.192974537036</v>
      </c>
      <c r="U1900" s="20">
        <f t="shared" si="119"/>
        <v>42401.75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s">
        <v>8219</v>
      </c>
      <c r="N1901" t="b">
        <v>1</v>
      </c>
      <c r="O1901" t="s">
        <v>8279</v>
      </c>
      <c r="P1901" s="6">
        <f t="shared" si="116"/>
        <v>133.33333333333331</v>
      </c>
      <c r="Q1901" s="8">
        <f t="shared" si="117"/>
        <v>28.571428571428573</v>
      </c>
      <c r="R1901" s="11" t="s">
        <v>8325</v>
      </c>
      <c r="S1901" s="12" t="s">
        <v>8329</v>
      </c>
      <c r="T1901" s="20">
        <f t="shared" si="118"/>
        <v>42058.941736111112</v>
      </c>
      <c r="U1901" s="20">
        <f t="shared" si="119"/>
        <v>42088.90006944444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s">
        <v>8219</v>
      </c>
      <c r="N1902" t="b">
        <v>1</v>
      </c>
      <c r="O1902" t="s">
        <v>8279</v>
      </c>
      <c r="P1902" s="6">
        <f t="shared" si="116"/>
        <v>109.3644</v>
      </c>
      <c r="Q1902" s="8">
        <f t="shared" si="117"/>
        <v>50.631666666666668</v>
      </c>
      <c r="R1902" s="11" t="s">
        <v>8325</v>
      </c>
      <c r="S1902" s="12" t="s">
        <v>8329</v>
      </c>
      <c r="T1902" s="20">
        <f t="shared" si="118"/>
        <v>41160.871886574074</v>
      </c>
      <c r="U1902" s="20">
        <f t="shared" si="119"/>
        <v>41188.415972222225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s">
        <v>8221</v>
      </c>
      <c r="N1903" t="b">
        <v>0</v>
      </c>
      <c r="O1903" t="s">
        <v>8294</v>
      </c>
      <c r="P1903" s="6">
        <f t="shared" si="116"/>
        <v>2.6969696969696968</v>
      </c>
      <c r="Q1903" s="8">
        <f t="shared" si="117"/>
        <v>106.8</v>
      </c>
      <c r="R1903" s="11" t="s">
        <v>8319</v>
      </c>
      <c r="S1903" s="12" t="s">
        <v>8348</v>
      </c>
      <c r="T1903" s="20">
        <f t="shared" si="118"/>
        <v>42116.54315972222</v>
      </c>
      <c r="U1903" s="20">
        <f t="shared" si="119"/>
        <v>42146.541666666672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s">
        <v>8221</v>
      </c>
      <c r="N1904" t="b">
        <v>0</v>
      </c>
      <c r="O1904" t="s">
        <v>8294</v>
      </c>
      <c r="P1904" s="6">
        <f t="shared" si="116"/>
        <v>1.2</v>
      </c>
      <c r="Q1904" s="8">
        <f t="shared" si="117"/>
        <v>4</v>
      </c>
      <c r="R1904" s="11" t="s">
        <v>8319</v>
      </c>
      <c r="S1904" s="12" t="s">
        <v>8348</v>
      </c>
      <c r="T1904" s="20">
        <f t="shared" si="118"/>
        <v>42037.789895833332</v>
      </c>
      <c r="U1904" s="20">
        <f t="shared" si="119"/>
        <v>42067.789895833332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s">
        <v>8221</v>
      </c>
      <c r="N1905" t="b">
        <v>0</v>
      </c>
      <c r="O1905" t="s">
        <v>8294</v>
      </c>
      <c r="P1905" s="6">
        <f t="shared" si="116"/>
        <v>46.6</v>
      </c>
      <c r="Q1905" s="8">
        <f t="shared" si="117"/>
        <v>34.097560975609753</v>
      </c>
      <c r="R1905" s="11" t="s">
        <v>8319</v>
      </c>
      <c r="S1905" s="12" t="s">
        <v>8348</v>
      </c>
      <c r="T1905" s="20">
        <f t="shared" si="118"/>
        <v>42702.770729166667</v>
      </c>
      <c r="U1905" s="20">
        <f t="shared" si="119"/>
        <v>42762.770729166667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s">
        <v>8221</v>
      </c>
      <c r="N1906" t="b">
        <v>0</v>
      </c>
      <c r="O1906" t="s">
        <v>8294</v>
      </c>
      <c r="P1906" s="6">
        <f t="shared" si="116"/>
        <v>0.1</v>
      </c>
      <c r="Q1906" s="8">
        <f t="shared" si="117"/>
        <v>25</v>
      </c>
      <c r="R1906" s="11" t="s">
        <v>8319</v>
      </c>
      <c r="S1906" s="12" t="s">
        <v>8348</v>
      </c>
      <c r="T1906" s="20">
        <f t="shared" si="118"/>
        <v>42326.685428240744</v>
      </c>
      <c r="U1906" s="20">
        <f t="shared" si="119"/>
        <v>42371.685428240744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s">
        <v>8221</v>
      </c>
      <c r="N1907" t="b">
        <v>0</v>
      </c>
      <c r="O1907" t="s">
        <v>8294</v>
      </c>
      <c r="P1907" s="6">
        <f t="shared" si="116"/>
        <v>0.16800000000000001</v>
      </c>
      <c r="Q1907" s="8">
        <f t="shared" si="117"/>
        <v>10.5</v>
      </c>
      <c r="R1907" s="11" t="s">
        <v>8319</v>
      </c>
      <c r="S1907" s="12" t="s">
        <v>8348</v>
      </c>
      <c r="T1907" s="20">
        <f t="shared" si="118"/>
        <v>41859.925856481481</v>
      </c>
      <c r="U1907" s="20">
        <f t="shared" si="119"/>
        <v>41889.925856481481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s">
        <v>8221</v>
      </c>
      <c r="N1908" t="b">
        <v>0</v>
      </c>
      <c r="O1908" t="s">
        <v>8294</v>
      </c>
      <c r="P1908" s="6">
        <f t="shared" si="116"/>
        <v>42.76</v>
      </c>
      <c r="Q1908" s="8">
        <f t="shared" si="117"/>
        <v>215.95959595959596</v>
      </c>
      <c r="R1908" s="11" t="s">
        <v>8319</v>
      </c>
      <c r="S1908" s="12" t="s">
        <v>8348</v>
      </c>
      <c r="T1908" s="20">
        <f t="shared" si="118"/>
        <v>42514.671099537038</v>
      </c>
      <c r="U1908" s="20">
        <f t="shared" si="119"/>
        <v>42544.671099537038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s">
        <v>8221</v>
      </c>
      <c r="N1909" t="b">
        <v>0</v>
      </c>
      <c r="O1909" t="s">
        <v>8294</v>
      </c>
      <c r="P1909" s="6">
        <f t="shared" si="116"/>
        <v>0.28333333333333333</v>
      </c>
      <c r="Q1909" s="8">
        <f t="shared" si="117"/>
        <v>21.25</v>
      </c>
      <c r="R1909" s="11" t="s">
        <v>8319</v>
      </c>
      <c r="S1909" s="12" t="s">
        <v>8348</v>
      </c>
      <c r="T1909" s="20">
        <f t="shared" si="118"/>
        <v>41767.587094907409</v>
      </c>
      <c r="U1909" s="20">
        <f t="shared" si="119"/>
        <v>41782.587094907409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s">
        <v>8221</v>
      </c>
      <c r="N1910" t="b">
        <v>0</v>
      </c>
      <c r="O1910" t="s">
        <v>8294</v>
      </c>
      <c r="P1910" s="6">
        <f t="shared" si="116"/>
        <v>1.7319999999999998</v>
      </c>
      <c r="Q1910" s="8">
        <f t="shared" si="117"/>
        <v>108.25</v>
      </c>
      <c r="R1910" s="11" t="s">
        <v>8319</v>
      </c>
      <c r="S1910" s="12" t="s">
        <v>8348</v>
      </c>
      <c r="T1910" s="20">
        <f t="shared" si="118"/>
        <v>42703.917824074073</v>
      </c>
      <c r="U1910" s="20">
        <f t="shared" si="119"/>
        <v>42733.917824074073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s">
        <v>8221</v>
      </c>
      <c r="N1911" t="b">
        <v>0</v>
      </c>
      <c r="O1911" t="s">
        <v>8294</v>
      </c>
      <c r="P1911" s="6">
        <f t="shared" si="116"/>
        <v>14.111428571428572</v>
      </c>
      <c r="Q1911" s="8">
        <f t="shared" si="117"/>
        <v>129.97368421052633</v>
      </c>
      <c r="R1911" s="11" t="s">
        <v>8319</v>
      </c>
      <c r="S1911" s="12" t="s">
        <v>8348</v>
      </c>
      <c r="T1911" s="20">
        <f t="shared" si="118"/>
        <v>41905.429155092592</v>
      </c>
      <c r="U1911" s="20">
        <f t="shared" si="119"/>
        <v>41935.429155092592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s">
        <v>8221</v>
      </c>
      <c r="N1912" t="b">
        <v>0</v>
      </c>
      <c r="O1912" t="s">
        <v>8294</v>
      </c>
      <c r="P1912" s="6">
        <f t="shared" si="116"/>
        <v>39.395294117647055</v>
      </c>
      <c r="Q1912" s="8">
        <f t="shared" si="117"/>
        <v>117.49473684210527</v>
      </c>
      <c r="R1912" s="11" t="s">
        <v>8319</v>
      </c>
      <c r="S1912" s="12" t="s">
        <v>8348</v>
      </c>
      <c r="T1912" s="20">
        <f t="shared" si="118"/>
        <v>42264.963159722218</v>
      </c>
      <c r="U1912" s="20">
        <f t="shared" si="119"/>
        <v>42308.947916666672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s">
        <v>8221</v>
      </c>
      <c r="N1913" t="b">
        <v>0</v>
      </c>
      <c r="O1913" t="s">
        <v>8294</v>
      </c>
      <c r="P1913" s="6">
        <f t="shared" si="116"/>
        <v>2.3529411764705882E-2</v>
      </c>
      <c r="Q1913" s="8">
        <f t="shared" si="117"/>
        <v>10</v>
      </c>
      <c r="R1913" s="11" t="s">
        <v>8319</v>
      </c>
      <c r="S1913" s="12" t="s">
        <v>8348</v>
      </c>
      <c r="T1913" s="20">
        <f t="shared" si="118"/>
        <v>41830.033958333333</v>
      </c>
      <c r="U1913" s="20">
        <f t="shared" si="119"/>
        <v>41860.033958333333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s">
        <v>8221</v>
      </c>
      <c r="N1914" t="b">
        <v>0</v>
      </c>
      <c r="O1914" t="s">
        <v>8294</v>
      </c>
      <c r="P1914" s="6">
        <f t="shared" si="116"/>
        <v>59.3</v>
      </c>
      <c r="Q1914" s="8">
        <f t="shared" si="117"/>
        <v>70.595238095238102</v>
      </c>
      <c r="R1914" s="11" t="s">
        <v>8319</v>
      </c>
      <c r="S1914" s="12" t="s">
        <v>8348</v>
      </c>
      <c r="T1914" s="20">
        <f t="shared" si="118"/>
        <v>42129.226388888885</v>
      </c>
      <c r="U1914" s="20">
        <f t="shared" si="119"/>
        <v>42159.226388888885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s">
        <v>8221</v>
      </c>
      <c r="N1915" t="b">
        <v>0</v>
      </c>
      <c r="O1915" t="s">
        <v>8294</v>
      </c>
      <c r="P1915" s="6">
        <f t="shared" si="116"/>
        <v>1.3270833333333334</v>
      </c>
      <c r="Q1915" s="8">
        <f t="shared" si="117"/>
        <v>24.5</v>
      </c>
      <c r="R1915" s="11" t="s">
        <v>8319</v>
      </c>
      <c r="S1915" s="12" t="s">
        <v>8348</v>
      </c>
      <c r="T1915" s="20">
        <f t="shared" si="118"/>
        <v>41890.511319444442</v>
      </c>
      <c r="U1915" s="20">
        <f t="shared" si="119"/>
        <v>41920.511319444442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s">
        <v>8221</v>
      </c>
      <c r="N1916" t="b">
        <v>0</v>
      </c>
      <c r="O1916" t="s">
        <v>8294</v>
      </c>
      <c r="P1916" s="6">
        <f t="shared" si="116"/>
        <v>9.0090090090090094</v>
      </c>
      <c r="Q1916" s="8">
        <f t="shared" si="117"/>
        <v>30</v>
      </c>
      <c r="R1916" s="11" t="s">
        <v>8319</v>
      </c>
      <c r="S1916" s="12" t="s">
        <v>8348</v>
      </c>
      <c r="T1916" s="20">
        <f t="shared" si="118"/>
        <v>41929.174456018518</v>
      </c>
      <c r="U1916" s="20">
        <f t="shared" si="119"/>
        <v>41944.165972222225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s">
        <v>8221</v>
      </c>
      <c r="N1917" t="b">
        <v>0</v>
      </c>
      <c r="O1917" t="s">
        <v>8294</v>
      </c>
      <c r="P1917" s="6">
        <f t="shared" si="116"/>
        <v>1.6</v>
      </c>
      <c r="Q1917" s="8">
        <f t="shared" si="117"/>
        <v>2</v>
      </c>
      <c r="R1917" s="11" t="s">
        <v>8319</v>
      </c>
      <c r="S1917" s="12" t="s">
        <v>8348</v>
      </c>
      <c r="T1917" s="20">
        <f t="shared" si="118"/>
        <v>41864.04886574074</v>
      </c>
      <c r="U1917" s="20">
        <f t="shared" si="119"/>
        <v>41884.04886574074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s">
        <v>8221</v>
      </c>
      <c r="N1918" t="b">
        <v>0</v>
      </c>
      <c r="O1918" t="s">
        <v>8294</v>
      </c>
      <c r="P1918" s="6">
        <f t="shared" si="116"/>
        <v>0.51</v>
      </c>
      <c r="Q1918" s="8">
        <f t="shared" si="117"/>
        <v>17</v>
      </c>
      <c r="R1918" s="11" t="s">
        <v>8319</v>
      </c>
      <c r="S1918" s="12" t="s">
        <v>8348</v>
      </c>
      <c r="T1918" s="20">
        <f t="shared" si="118"/>
        <v>42656.717303240745</v>
      </c>
      <c r="U1918" s="20">
        <f t="shared" si="119"/>
        <v>42681.758969907409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s">
        <v>8221</v>
      </c>
      <c r="N1919" t="b">
        <v>0</v>
      </c>
      <c r="O1919" t="s">
        <v>8294</v>
      </c>
      <c r="P1919" s="6">
        <f t="shared" si="116"/>
        <v>52.570512820512818</v>
      </c>
      <c r="Q1919" s="8">
        <f t="shared" si="117"/>
        <v>2928.9285714285716</v>
      </c>
      <c r="R1919" s="11" t="s">
        <v>8319</v>
      </c>
      <c r="S1919" s="12" t="s">
        <v>8348</v>
      </c>
      <c r="T1919" s="20">
        <f t="shared" si="118"/>
        <v>42746.270057870366</v>
      </c>
      <c r="U1919" s="20">
        <f t="shared" si="119"/>
        <v>42776.270057870366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s">
        <v>8221</v>
      </c>
      <c r="N1920" t="b">
        <v>0</v>
      </c>
      <c r="O1920" t="s">
        <v>8294</v>
      </c>
      <c r="P1920" s="6">
        <f t="shared" si="116"/>
        <v>1.04</v>
      </c>
      <c r="Q1920" s="8">
        <f t="shared" si="117"/>
        <v>28.888888888888889</v>
      </c>
      <c r="R1920" s="11" t="s">
        <v>8319</v>
      </c>
      <c r="S1920" s="12" t="s">
        <v>8348</v>
      </c>
      <c r="T1920" s="20">
        <f t="shared" si="118"/>
        <v>41828.789942129632</v>
      </c>
      <c r="U1920" s="20">
        <f t="shared" si="119"/>
        <v>41863.789942129632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s">
        <v>8221</v>
      </c>
      <c r="N1921" t="b">
        <v>0</v>
      </c>
      <c r="O1921" t="s">
        <v>8294</v>
      </c>
      <c r="P1921" s="6">
        <f t="shared" si="116"/>
        <v>47.4</v>
      </c>
      <c r="Q1921" s="8">
        <f t="shared" si="117"/>
        <v>29.625</v>
      </c>
      <c r="R1921" s="11" t="s">
        <v>8319</v>
      </c>
      <c r="S1921" s="12" t="s">
        <v>8348</v>
      </c>
      <c r="T1921" s="20">
        <f t="shared" si="118"/>
        <v>42113.875567129624</v>
      </c>
      <c r="U1921" s="20">
        <f t="shared" si="119"/>
        <v>42143.875567129624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s">
        <v>8221</v>
      </c>
      <c r="N1922" t="b">
        <v>0</v>
      </c>
      <c r="O1922" t="s">
        <v>8294</v>
      </c>
      <c r="P1922" s="6">
        <f t="shared" si="116"/>
        <v>43.03</v>
      </c>
      <c r="Q1922" s="8">
        <f t="shared" si="117"/>
        <v>40.980952380952381</v>
      </c>
      <c r="R1922" s="11" t="s">
        <v>8319</v>
      </c>
      <c r="S1922" s="12" t="s">
        <v>8348</v>
      </c>
      <c r="T1922" s="20">
        <f t="shared" si="118"/>
        <v>42270.875706018516</v>
      </c>
      <c r="U1922" s="20">
        <f t="shared" si="119"/>
        <v>42298.958333333328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s">
        <v>8219</v>
      </c>
      <c r="N1923" t="b">
        <v>1</v>
      </c>
      <c r="O1923" t="s">
        <v>8279</v>
      </c>
      <c r="P1923" s="6">
        <f t="shared" ref="P1923:P1986" si="120">E1923/D1923*100</f>
        <v>136.80000000000001</v>
      </c>
      <c r="Q1923" s="8">
        <f t="shared" ref="Q1923:Q1986" si="121">IFERROR(E1923/L1923,0)</f>
        <v>54</v>
      </c>
      <c r="R1923" s="11" t="s">
        <v>8325</v>
      </c>
      <c r="S1923" s="12" t="s">
        <v>8329</v>
      </c>
      <c r="T1923" s="20">
        <f t="shared" ref="T1923:T1986" si="122">(((J1923/60)/60)/24)+DATE(1970,1,1)</f>
        <v>41074.221562500003</v>
      </c>
      <c r="U1923" s="20">
        <f t="shared" ref="U1923:U1986" si="123">(((I1923/60)/60)/24)+DATE(1970,1,1)</f>
        <v>41104.221562500003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s">
        <v>8219</v>
      </c>
      <c r="N1924" t="b">
        <v>1</v>
      </c>
      <c r="O1924" t="s">
        <v>8279</v>
      </c>
      <c r="P1924" s="6">
        <f t="shared" si="120"/>
        <v>115.55</v>
      </c>
      <c r="Q1924" s="8">
        <f t="shared" si="121"/>
        <v>36.109375</v>
      </c>
      <c r="R1924" s="11" t="s">
        <v>8325</v>
      </c>
      <c r="S1924" s="12" t="s">
        <v>8329</v>
      </c>
      <c r="T1924" s="20">
        <f t="shared" si="122"/>
        <v>41590.255868055552</v>
      </c>
      <c r="U1924" s="20">
        <f t="shared" si="123"/>
        <v>41620.255868055552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s">
        <v>8219</v>
      </c>
      <c r="N1925" t="b">
        <v>1</v>
      </c>
      <c r="O1925" t="s">
        <v>8279</v>
      </c>
      <c r="P1925" s="6">
        <f t="shared" si="120"/>
        <v>240.79999999999998</v>
      </c>
      <c r="Q1925" s="8">
        <f t="shared" si="121"/>
        <v>23.153846153846153</v>
      </c>
      <c r="R1925" s="11" t="s">
        <v>8325</v>
      </c>
      <c r="S1925" s="12" t="s">
        <v>8329</v>
      </c>
      <c r="T1925" s="20">
        <f t="shared" si="122"/>
        <v>40772.848749999997</v>
      </c>
      <c r="U1925" s="20">
        <f t="shared" si="123"/>
        <v>40813.207638888889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s">
        <v>8219</v>
      </c>
      <c r="N1926" t="b">
        <v>1</v>
      </c>
      <c r="O1926" t="s">
        <v>8279</v>
      </c>
      <c r="P1926" s="6">
        <f t="shared" si="120"/>
        <v>114.39999999999999</v>
      </c>
      <c r="Q1926" s="8">
        <f t="shared" si="121"/>
        <v>104</v>
      </c>
      <c r="R1926" s="11" t="s">
        <v>8325</v>
      </c>
      <c r="S1926" s="12" t="s">
        <v>8329</v>
      </c>
      <c r="T1926" s="20">
        <f t="shared" si="122"/>
        <v>41626.761053240742</v>
      </c>
      <c r="U1926" s="20">
        <f t="shared" si="123"/>
        <v>41654.814583333333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s">
        <v>8219</v>
      </c>
      <c r="N1927" t="b">
        <v>1</v>
      </c>
      <c r="O1927" t="s">
        <v>8279</v>
      </c>
      <c r="P1927" s="6">
        <f t="shared" si="120"/>
        <v>110.33333333333333</v>
      </c>
      <c r="Q1927" s="8">
        <f t="shared" si="121"/>
        <v>31.826923076923077</v>
      </c>
      <c r="R1927" s="11" t="s">
        <v>8325</v>
      </c>
      <c r="S1927" s="12" t="s">
        <v>8329</v>
      </c>
      <c r="T1927" s="20">
        <f t="shared" si="122"/>
        <v>41535.90148148148</v>
      </c>
      <c r="U1927" s="20">
        <f t="shared" si="123"/>
        <v>41558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s">
        <v>8219</v>
      </c>
      <c r="N1928" t="b">
        <v>1</v>
      </c>
      <c r="O1928" t="s">
        <v>8279</v>
      </c>
      <c r="P1928" s="6">
        <f t="shared" si="120"/>
        <v>195.37933333333334</v>
      </c>
      <c r="Q1928" s="8">
        <f t="shared" si="121"/>
        <v>27.3896261682243</v>
      </c>
      <c r="R1928" s="11" t="s">
        <v>8325</v>
      </c>
      <c r="S1928" s="12" t="s">
        <v>8329</v>
      </c>
      <c r="T1928" s="20">
        <f t="shared" si="122"/>
        <v>40456.954351851848</v>
      </c>
      <c r="U1928" s="20">
        <f t="shared" si="123"/>
        <v>40484.018055555556</v>
      </c>
    </row>
    <row r="1929" spans="1:2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s">
        <v>8219</v>
      </c>
      <c r="N1929" t="b">
        <v>1</v>
      </c>
      <c r="O1929" t="s">
        <v>8279</v>
      </c>
      <c r="P1929" s="6">
        <f t="shared" si="120"/>
        <v>103.33333333333334</v>
      </c>
      <c r="Q1929" s="8">
        <f t="shared" si="121"/>
        <v>56.363636363636367</v>
      </c>
      <c r="R1929" s="11" t="s">
        <v>8325</v>
      </c>
      <c r="S1929" s="12" t="s">
        <v>8329</v>
      </c>
      <c r="T1929" s="20">
        <f t="shared" si="122"/>
        <v>40960.861562500002</v>
      </c>
      <c r="U1929" s="20">
        <f t="shared" si="123"/>
        <v>40976.207638888889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s">
        <v>8219</v>
      </c>
      <c r="N1930" t="b">
        <v>1</v>
      </c>
      <c r="O1930" t="s">
        <v>8279</v>
      </c>
      <c r="P1930" s="6">
        <f t="shared" si="120"/>
        <v>103.1372549019608</v>
      </c>
      <c r="Q1930" s="8">
        <f t="shared" si="121"/>
        <v>77.352941176470594</v>
      </c>
      <c r="R1930" s="11" t="s">
        <v>8325</v>
      </c>
      <c r="S1930" s="12" t="s">
        <v>8329</v>
      </c>
      <c r="T1930" s="20">
        <f t="shared" si="122"/>
        <v>41371.648078703707</v>
      </c>
      <c r="U1930" s="20">
        <f t="shared" si="123"/>
        <v>41401.648078703707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s">
        <v>8219</v>
      </c>
      <c r="N1931" t="b">
        <v>1</v>
      </c>
      <c r="O1931" t="s">
        <v>8279</v>
      </c>
      <c r="P1931" s="6">
        <f t="shared" si="120"/>
        <v>100.3125</v>
      </c>
      <c r="Q1931" s="8">
        <f t="shared" si="121"/>
        <v>42.8</v>
      </c>
      <c r="R1931" s="11" t="s">
        <v>8325</v>
      </c>
      <c r="S1931" s="12" t="s">
        <v>8329</v>
      </c>
      <c r="T1931" s="20">
        <f t="shared" si="122"/>
        <v>40687.021597222221</v>
      </c>
      <c r="U1931" s="20">
        <f t="shared" si="123"/>
        <v>40729.021597222221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s">
        <v>8219</v>
      </c>
      <c r="N1932" t="b">
        <v>1</v>
      </c>
      <c r="O1932" t="s">
        <v>8279</v>
      </c>
      <c r="P1932" s="6">
        <f t="shared" si="120"/>
        <v>127</v>
      </c>
      <c r="Q1932" s="8">
        <f t="shared" si="121"/>
        <v>48.846153846153847</v>
      </c>
      <c r="R1932" s="11" t="s">
        <v>8325</v>
      </c>
      <c r="S1932" s="12" t="s">
        <v>8329</v>
      </c>
      <c r="T1932" s="20">
        <f t="shared" si="122"/>
        <v>41402.558819444443</v>
      </c>
      <c r="U1932" s="20">
        <f t="shared" si="123"/>
        <v>41462.558819444443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s">
        <v>8219</v>
      </c>
      <c r="N1933" t="b">
        <v>1</v>
      </c>
      <c r="O1933" t="s">
        <v>8279</v>
      </c>
      <c r="P1933" s="6">
        <f t="shared" si="120"/>
        <v>120.601</v>
      </c>
      <c r="Q1933" s="8">
        <f t="shared" si="121"/>
        <v>48.240400000000001</v>
      </c>
      <c r="R1933" s="11" t="s">
        <v>8325</v>
      </c>
      <c r="S1933" s="12" t="s">
        <v>8329</v>
      </c>
      <c r="T1933" s="20">
        <f t="shared" si="122"/>
        <v>41037.892465277779</v>
      </c>
      <c r="U1933" s="20">
        <f t="shared" si="123"/>
        <v>41051.145833333336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s">
        <v>8219</v>
      </c>
      <c r="N1934" t="b">
        <v>1</v>
      </c>
      <c r="O1934" t="s">
        <v>8279</v>
      </c>
      <c r="P1934" s="6">
        <f t="shared" si="120"/>
        <v>106.99047619047619</v>
      </c>
      <c r="Q1934" s="8">
        <f t="shared" si="121"/>
        <v>70.212500000000006</v>
      </c>
      <c r="R1934" s="11" t="s">
        <v>8325</v>
      </c>
      <c r="S1934" s="12" t="s">
        <v>8329</v>
      </c>
      <c r="T1934" s="20">
        <f t="shared" si="122"/>
        <v>40911.809872685182</v>
      </c>
      <c r="U1934" s="20">
        <f t="shared" si="123"/>
        <v>40932.809872685182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s">
        <v>8219</v>
      </c>
      <c r="N1935" t="b">
        <v>1</v>
      </c>
      <c r="O1935" t="s">
        <v>8279</v>
      </c>
      <c r="P1935" s="6">
        <f t="shared" si="120"/>
        <v>172.43333333333334</v>
      </c>
      <c r="Q1935" s="8">
        <f t="shared" si="121"/>
        <v>94.054545454545448</v>
      </c>
      <c r="R1935" s="11" t="s">
        <v>8325</v>
      </c>
      <c r="S1935" s="12" t="s">
        <v>8329</v>
      </c>
      <c r="T1935" s="20">
        <f t="shared" si="122"/>
        <v>41879.130868055552</v>
      </c>
      <c r="U1935" s="20">
        <f t="shared" si="123"/>
        <v>41909.130868055552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s">
        <v>8219</v>
      </c>
      <c r="N1936" t="b">
        <v>1</v>
      </c>
      <c r="O1936" t="s">
        <v>8279</v>
      </c>
      <c r="P1936" s="6">
        <f t="shared" si="120"/>
        <v>123.61999999999999</v>
      </c>
      <c r="Q1936" s="8">
        <f t="shared" si="121"/>
        <v>80.272727272727266</v>
      </c>
      <c r="R1936" s="11" t="s">
        <v>8325</v>
      </c>
      <c r="S1936" s="12" t="s">
        <v>8329</v>
      </c>
      <c r="T1936" s="20">
        <f t="shared" si="122"/>
        <v>40865.867141203707</v>
      </c>
      <c r="U1936" s="20">
        <f t="shared" si="123"/>
        <v>40902.208333333336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s">
        <v>8219</v>
      </c>
      <c r="N1937" t="b">
        <v>1</v>
      </c>
      <c r="O1937" t="s">
        <v>8279</v>
      </c>
      <c r="P1937" s="6">
        <f t="shared" si="120"/>
        <v>108.4</v>
      </c>
      <c r="Q1937" s="8">
        <f t="shared" si="121"/>
        <v>54.2</v>
      </c>
      <c r="R1937" s="11" t="s">
        <v>8325</v>
      </c>
      <c r="S1937" s="12" t="s">
        <v>8329</v>
      </c>
      <c r="T1937" s="20">
        <f t="shared" si="122"/>
        <v>41773.932534722226</v>
      </c>
      <c r="U1937" s="20">
        <f t="shared" si="123"/>
        <v>41811.207638888889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s">
        <v>8219</v>
      </c>
      <c r="N1938" t="b">
        <v>1</v>
      </c>
      <c r="O1938" t="s">
        <v>8279</v>
      </c>
      <c r="P1938" s="6">
        <f t="shared" si="120"/>
        <v>116.52013333333333</v>
      </c>
      <c r="Q1938" s="8">
        <f t="shared" si="121"/>
        <v>60.26903448275862</v>
      </c>
      <c r="R1938" s="11" t="s">
        <v>8325</v>
      </c>
      <c r="S1938" s="12" t="s">
        <v>8329</v>
      </c>
      <c r="T1938" s="20">
        <f t="shared" si="122"/>
        <v>40852.889699074076</v>
      </c>
      <c r="U1938" s="20">
        <f t="shared" si="123"/>
        <v>40883.249305555553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s">
        <v>8219</v>
      </c>
      <c r="N1939" t="b">
        <v>1</v>
      </c>
      <c r="O1939" t="s">
        <v>8279</v>
      </c>
      <c r="P1939" s="6">
        <f t="shared" si="120"/>
        <v>187.245</v>
      </c>
      <c r="Q1939" s="8">
        <f t="shared" si="121"/>
        <v>38.740344827586206</v>
      </c>
      <c r="R1939" s="11" t="s">
        <v>8325</v>
      </c>
      <c r="S1939" s="12" t="s">
        <v>8329</v>
      </c>
      <c r="T1939" s="20">
        <f t="shared" si="122"/>
        <v>41059.118993055556</v>
      </c>
      <c r="U1939" s="20">
        <f t="shared" si="123"/>
        <v>41075.165972222225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s">
        <v>8219</v>
      </c>
      <c r="N1940" t="b">
        <v>1</v>
      </c>
      <c r="O1940" t="s">
        <v>8279</v>
      </c>
      <c r="P1940" s="6">
        <f t="shared" si="120"/>
        <v>115.93333333333334</v>
      </c>
      <c r="Q1940" s="8">
        <f t="shared" si="121"/>
        <v>152.54385964912279</v>
      </c>
      <c r="R1940" s="11" t="s">
        <v>8325</v>
      </c>
      <c r="S1940" s="12" t="s">
        <v>8329</v>
      </c>
      <c r="T1940" s="20">
        <f t="shared" si="122"/>
        <v>41426.259618055556</v>
      </c>
      <c r="U1940" s="20">
        <f t="shared" si="123"/>
        <v>41457.208333333336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s">
        <v>8219</v>
      </c>
      <c r="N1941" t="b">
        <v>1</v>
      </c>
      <c r="O1941" t="s">
        <v>8279</v>
      </c>
      <c r="P1941" s="6">
        <f t="shared" si="120"/>
        <v>110.7</v>
      </c>
      <c r="Q1941" s="8">
        <f t="shared" si="121"/>
        <v>115.3125</v>
      </c>
      <c r="R1941" s="11" t="s">
        <v>8325</v>
      </c>
      <c r="S1941" s="12" t="s">
        <v>8329</v>
      </c>
      <c r="T1941" s="20">
        <f t="shared" si="122"/>
        <v>41313.985046296293</v>
      </c>
      <c r="U1941" s="20">
        <f t="shared" si="123"/>
        <v>41343.943379629629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s">
        <v>8219</v>
      </c>
      <c r="N1942" t="b">
        <v>1</v>
      </c>
      <c r="O1942" t="s">
        <v>8279</v>
      </c>
      <c r="P1942" s="6">
        <f t="shared" si="120"/>
        <v>170.92307692307693</v>
      </c>
      <c r="Q1942" s="8">
        <f t="shared" si="121"/>
        <v>35.838709677419352</v>
      </c>
      <c r="R1942" s="11" t="s">
        <v>8325</v>
      </c>
      <c r="S1942" s="12" t="s">
        <v>8329</v>
      </c>
      <c r="T1942" s="20">
        <f t="shared" si="122"/>
        <v>40670.507326388892</v>
      </c>
      <c r="U1942" s="20">
        <f t="shared" si="123"/>
        <v>40709.165972222225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s">
        <v>8219</v>
      </c>
      <c r="N1943" t="b">
        <v>1</v>
      </c>
      <c r="O1943" t="s">
        <v>8295</v>
      </c>
      <c r="P1943" s="6">
        <f t="shared" si="120"/>
        <v>126.11835600000001</v>
      </c>
      <c r="Q1943" s="8">
        <f t="shared" si="121"/>
        <v>64.570118779438872</v>
      </c>
      <c r="R1943" s="11" t="s">
        <v>8319</v>
      </c>
      <c r="S1943" s="12" t="s">
        <v>8349</v>
      </c>
      <c r="T1943" s="20">
        <f t="shared" si="122"/>
        <v>41744.290868055556</v>
      </c>
      <c r="U1943" s="20">
        <f t="shared" si="123"/>
        <v>41774.290868055556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s">
        <v>8219</v>
      </c>
      <c r="N1944" t="b">
        <v>1</v>
      </c>
      <c r="O1944" t="s">
        <v>8295</v>
      </c>
      <c r="P1944" s="6">
        <f t="shared" si="120"/>
        <v>138.44033333333334</v>
      </c>
      <c r="Q1944" s="8">
        <f t="shared" si="121"/>
        <v>87.436000000000007</v>
      </c>
      <c r="R1944" s="11" t="s">
        <v>8319</v>
      </c>
      <c r="S1944" s="12" t="s">
        <v>8349</v>
      </c>
      <c r="T1944" s="20">
        <f t="shared" si="122"/>
        <v>40638.828009259261</v>
      </c>
      <c r="U1944" s="20">
        <f t="shared" si="123"/>
        <v>40728.828009259261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s">
        <v>8219</v>
      </c>
      <c r="N1945" t="b">
        <v>1</v>
      </c>
      <c r="O1945" t="s">
        <v>8295</v>
      </c>
      <c r="P1945" s="6">
        <f t="shared" si="120"/>
        <v>1705.2499999999998</v>
      </c>
      <c r="Q1945" s="8">
        <f t="shared" si="121"/>
        <v>68.815577078288939</v>
      </c>
      <c r="R1945" s="11" t="s">
        <v>8319</v>
      </c>
      <c r="S1945" s="12" t="s">
        <v>8349</v>
      </c>
      <c r="T1945" s="20">
        <f t="shared" si="122"/>
        <v>42548.269861111112</v>
      </c>
      <c r="U1945" s="20">
        <f t="shared" si="123"/>
        <v>42593.269861111112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s">
        <v>8219</v>
      </c>
      <c r="N1946" t="b">
        <v>1</v>
      </c>
      <c r="O1946" t="s">
        <v>8295</v>
      </c>
      <c r="P1946" s="6">
        <f t="shared" si="120"/>
        <v>788.05550000000005</v>
      </c>
      <c r="Q1946" s="8">
        <f t="shared" si="121"/>
        <v>176.200223588597</v>
      </c>
      <c r="R1946" s="11" t="s">
        <v>8319</v>
      </c>
      <c r="S1946" s="12" t="s">
        <v>8349</v>
      </c>
      <c r="T1946" s="20">
        <f t="shared" si="122"/>
        <v>41730.584374999999</v>
      </c>
      <c r="U1946" s="20">
        <f t="shared" si="123"/>
        <v>41760.584374999999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s">
        <v>8219</v>
      </c>
      <c r="N1947" t="b">
        <v>1</v>
      </c>
      <c r="O1947" t="s">
        <v>8295</v>
      </c>
      <c r="P1947" s="6">
        <f t="shared" si="120"/>
        <v>348.01799999999997</v>
      </c>
      <c r="Q1947" s="8">
        <f t="shared" si="121"/>
        <v>511.79117647058825</v>
      </c>
      <c r="R1947" s="11" t="s">
        <v>8319</v>
      </c>
      <c r="S1947" s="12" t="s">
        <v>8349</v>
      </c>
      <c r="T1947" s="20">
        <f t="shared" si="122"/>
        <v>42157.251828703709</v>
      </c>
      <c r="U1947" s="20">
        <f t="shared" si="123"/>
        <v>42197.251828703709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s">
        <v>8219</v>
      </c>
      <c r="N1948" t="b">
        <v>1</v>
      </c>
      <c r="O1948" t="s">
        <v>8295</v>
      </c>
      <c r="P1948" s="6">
        <f t="shared" si="120"/>
        <v>149.74666666666667</v>
      </c>
      <c r="Q1948" s="8">
        <f t="shared" si="121"/>
        <v>160.44285714285715</v>
      </c>
      <c r="R1948" s="11" t="s">
        <v>8319</v>
      </c>
      <c r="S1948" s="12" t="s">
        <v>8349</v>
      </c>
      <c r="T1948" s="20">
        <f t="shared" si="122"/>
        <v>41689.150011574071</v>
      </c>
      <c r="U1948" s="20">
        <f t="shared" si="123"/>
        <v>41749.108344907407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s">
        <v>8219</v>
      </c>
      <c r="N1949" t="b">
        <v>1</v>
      </c>
      <c r="O1949" t="s">
        <v>8295</v>
      </c>
      <c r="P1949" s="6">
        <f t="shared" si="120"/>
        <v>100.63375000000001</v>
      </c>
      <c r="Q1949" s="8">
        <f t="shared" si="121"/>
        <v>35.003043478260871</v>
      </c>
      <c r="R1949" s="11" t="s">
        <v>8319</v>
      </c>
      <c r="S1949" s="12" t="s">
        <v>8349</v>
      </c>
      <c r="T1949" s="20">
        <f t="shared" si="122"/>
        <v>40102.918055555558</v>
      </c>
      <c r="U1949" s="20">
        <f t="shared" si="123"/>
        <v>40140.249305555553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s">
        <v>8219</v>
      </c>
      <c r="N1950" t="b">
        <v>1</v>
      </c>
      <c r="O1950" t="s">
        <v>8295</v>
      </c>
      <c r="P1950" s="6">
        <f t="shared" si="120"/>
        <v>800.21100000000001</v>
      </c>
      <c r="Q1950" s="8">
        <f t="shared" si="121"/>
        <v>188.50671378091872</v>
      </c>
      <c r="R1950" s="11" t="s">
        <v>8319</v>
      </c>
      <c r="S1950" s="12" t="s">
        <v>8349</v>
      </c>
      <c r="T1950" s="20">
        <f t="shared" si="122"/>
        <v>42473.604270833333</v>
      </c>
      <c r="U1950" s="20">
        <f t="shared" si="123"/>
        <v>42527.709722222222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s">
        <v>8219</v>
      </c>
      <c r="N1951" t="b">
        <v>1</v>
      </c>
      <c r="O1951" t="s">
        <v>8295</v>
      </c>
      <c r="P1951" s="6">
        <f t="shared" si="120"/>
        <v>106.00260000000002</v>
      </c>
      <c r="Q1951" s="8">
        <f t="shared" si="121"/>
        <v>56.204984093319197</v>
      </c>
      <c r="R1951" s="11" t="s">
        <v>8319</v>
      </c>
      <c r="S1951" s="12" t="s">
        <v>8349</v>
      </c>
      <c r="T1951" s="20">
        <f t="shared" si="122"/>
        <v>41800.423043981478</v>
      </c>
      <c r="U1951" s="20">
        <f t="shared" si="123"/>
        <v>41830.423043981478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s">
        <v>8219</v>
      </c>
      <c r="N1952" t="b">
        <v>1</v>
      </c>
      <c r="O1952" t="s">
        <v>8295</v>
      </c>
      <c r="P1952" s="6">
        <f t="shared" si="120"/>
        <v>200.51866666666669</v>
      </c>
      <c r="Q1952" s="8">
        <f t="shared" si="121"/>
        <v>51.3054157782516</v>
      </c>
      <c r="R1952" s="11" t="s">
        <v>8319</v>
      </c>
      <c r="S1952" s="12" t="s">
        <v>8349</v>
      </c>
      <c r="T1952" s="20">
        <f t="shared" si="122"/>
        <v>40624.181400462963</v>
      </c>
      <c r="U1952" s="20">
        <f t="shared" si="123"/>
        <v>40655.181400462963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s">
        <v>8219</v>
      </c>
      <c r="N1953" t="b">
        <v>1</v>
      </c>
      <c r="O1953" t="s">
        <v>8295</v>
      </c>
      <c r="P1953" s="6">
        <f t="shared" si="120"/>
        <v>212.44399999999999</v>
      </c>
      <c r="Q1953" s="8">
        <f t="shared" si="121"/>
        <v>127.36450839328538</v>
      </c>
      <c r="R1953" s="11" t="s">
        <v>8319</v>
      </c>
      <c r="S1953" s="12" t="s">
        <v>8349</v>
      </c>
      <c r="T1953" s="20">
        <f t="shared" si="122"/>
        <v>42651.420567129629</v>
      </c>
      <c r="U1953" s="20">
        <f t="shared" si="123"/>
        <v>42681.462233796294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s">
        <v>8219</v>
      </c>
      <c r="N1954" t="b">
        <v>1</v>
      </c>
      <c r="O1954" t="s">
        <v>8295</v>
      </c>
      <c r="P1954" s="6">
        <f t="shared" si="120"/>
        <v>198.47237142857145</v>
      </c>
      <c r="Q1954" s="8">
        <f t="shared" si="121"/>
        <v>101.85532258064516</v>
      </c>
      <c r="R1954" s="11" t="s">
        <v>8319</v>
      </c>
      <c r="S1954" s="12" t="s">
        <v>8349</v>
      </c>
      <c r="T1954" s="20">
        <f t="shared" si="122"/>
        <v>41526.60665509259</v>
      </c>
      <c r="U1954" s="20">
        <f t="shared" si="123"/>
        <v>41563.60665509259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s">
        <v>8219</v>
      </c>
      <c r="N1955" t="b">
        <v>1</v>
      </c>
      <c r="O1955" t="s">
        <v>8295</v>
      </c>
      <c r="P1955" s="6">
        <f t="shared" si="120"/>
        <v>225.94666666666666</v>
      </c>
      <c r="Q1955" s="8">
        <f t="shared" si="121"/>
        <v>230.55782312925169</v>
      </c>
      <c r="R1955" s="11" t="s">
        <v>8319</v>
      </c>
      <c r="S1955" s="12" t="s">
        <v>8349</v>
      </c>
      <c r="T1955" s="20">
        <f t="shared" si="122"/>
        <v>40941.199826388889</v>
      </c>
      <c r="U1955" s="20">
        <f t="shared" si="123"/>
        <v>40970.125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s">
        <v>8219</v>
      </c>
      <c r="N1956" t="b">
        <v>1</v>
      </c>
      <c r="O1956" t="s">
        <v>8295</v>
      </c>
      <c r="P1956" s="6">
        <f t="shared" si="120"/>
        <v>698.94800000000009</v>
      </c>
      <c r="Q1956" s="8">
        <f t="shared" si="121"/>
        <v>842.10602409638557</v>
      </c>
      <c r="R1956" s="11" t="s">
        <v>8319</v>
      </c>
      <c r="S1956" s="12" t="s">
        <v>8349</v>
      </c>
      <c r="T1956" s="20">
        <f t="shared" si="122"/>
        <v>42394.580740740741</v>
      </c>
      <c r="U1956" s="20">
        <f t="shared" si="123"/>
        <v>42441.208333333328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s">
        <v>8219</v>
      </c>
      <c r="N1957" t="b">
        <v>1</v>
      </c>
      <c r="O1957" t="s">
        <v>8295</v>
      </c>
      <c r="P1957" s="6">
        <f t="shared" si="120"/>
        <v>398.59528571428569</v>
      </c>
      <c r="Q1957" s="8">
        <f t="shared" si="121"/>
        <v>577.27593103448271</v>
      </c>
      <c r="R1957" s="11" t="s">
        <v>8319</v>
      </c>
      <c r="S1957" s="12" t="s">
        <v>8349</v>
      </c>
      <c r="T1957" s="20">
        <f t="shared" si="122"/>
        <v>41020.271770833337</v>
      </c>
      <c r="U1957" s="20">
        <f t="shared" si="123"/>
        <v>41052.791666666664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s">
        <v>8219</v>
      </c>
      <c r="N1958" t="b">
        <v>1</v>
      </c>
      <c r="O1958" t="s">
        <v>8295</v>
      </c>
      <c r="P1958" s="6">
        <f t="shared" si="120"/>
        <v>294.0333333333333</v>
      </c>
      <c r="Q1958" s="8">
        <f t="shared" si="121"/>
        <v>483.34246575342468</v>
      </c>
      <c r="R1958" s="11" t="s">
        <v>8319</v>
      </c>
      <c r="S1958" s="12" t="s">
        <v>8349</v>
      </c>
      <c r="T1958" s="20">
        <f t="shared" si="122"/>
        <v>42067.923668981486</v>
      </c>
      <c r="U1958" s="20">
        <f t="shared" si="123"/>
        <v>42112.882002314815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s">
        <v>8219</v>
      </c>
      <c r="N1959" t="b">
        <v>1</v>
      </c>
      <c r="O1959" t="s">
        <v>8295</v>
      </c>
      <c r="P1959" s="6">
        <f t="shared" si="120"/>
        <v>167.50470000000001</v>
      </c>
      <c r="Q1959" s="8">
        <f t="shared" si="121"/>
        <v>76.138500000000008</v>
      </c>
      <c r="R1959" s="11" t="s">
        <v>8319</v>
      </c>
      <c r="S1959" s="12" t="s">
        <v>8349</v>
      </c>
      <c r="T1959" s="20">
        <f t="shared" si="122"/>
        <v>41179.098530092589</v>
      </c>
      <c r="U1959" s="20">
        <f t="shared" si="123"/>
        <v>41209.098530092589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s">
        <v>8219</v>
      </c>
      <c r="N1960" t="b">
        <v>1</v>
      </c>
      <c r="O1960" t="s">
        <v>8295</v>
      </c>
      <c r="P1960" s="6">
        <f t="shared" si="120"/>
        <v>1435.5717142857143</v>
      </c>
      <c r="Q1960" s="8">
        <f t="shared" si="121"/>
        <v>74.107684365781708</v>
      </c>
      <c r="R1960" s="11" t="s">
        <v>8319</v>
      </c>
      <c r="S1960" s="12" t="s">
        <v>8349</v>
      </c>
      <c r="T1960" s="20">
        <f t="shared" si="122"/>
        <v>41326.987974537034</v>
      </c>
      <c r="U1960" s="20">
        <f t="shared" si="123"/>
        <v>41356.94630787037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s">
        <v>8219</v>
      </c>
      <c r="N1961" t="b">
        <v>1</v>
      </c>
      <c r="O1961" t="s">
        <v>8295</v>
      </c>
      <c r="P1961" s="6">
        <f t="shared" si="120"/>
        <v>156.73439999999999</v>
      </c>
      <c r="Q1961" s="8">
        <f t="shared" si="121"/>
        <v>36.965660377358489</v>
      </c>
      <c r="R1961" s="11" t="s">
        <v>8319</v>
      </c>
      <c r="S1961" s="12" t="s">
        <v>8349</v>
      </c>
      <c r="T1961" s="20">
        <f t="shared" si="122"/>
        <v>41871.845601851855</v>
      </c>
      <c r="U1961" s="20">
        <f t="shared" si="123"/>
        <v>41913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s">
        <v>8219</v>
      </c>
      <c r="N1962" t="b">
        <v>1</v>
      </c>
      <c r="O1962" t="s">
        <v>8295</v>
      </c>
      <c r="P1962" s="6">
        <f t="shared" si="120"/>
        <v>117.90285714285716</v>
      </c>
      <c r="Q1962" s="8">
        <f t="shared" si="121"/>
        <v>2500.969696969697</v>
      </c>
      <c r="R1962" s="11" t="s">
        <v>8319</v>
      </c>
      <c r="S1962" s="12" t="s">
        <v>8349</v>
      </c>
      <c r="T1962" s="20">
        <f t="shared" si="122"/>
        <v>41964.362743055557</v>
      </c>
      <c r="U1962" s="20">
        <f t="shared" si="123"/>
        <v>41994.362743055557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s">
        <v>8219</v>
      </c>
      <c r="N1963" t="b">
        <v>1</v>
      </c>
      <c r="O1963" t="s">
        <v>8295</v>
      </c>
      <c r="P1963" s="6">
        <f t="shared" si="120"/>
        <v>1105.3811999999998</v>
      </c>
      <c r="Q1963" s="8">
        <f t="shared" si="121"/>
        <v>67.690214329454989</v>
      </c>
      <c r="R1963" s="11" t="s">
        <v>8319</v>
      </c>
      <c r="S1963" s="12" t="s">
        <v>8349</v>
      </c>
      <c r="T1963" s="20">
        <f t="shared" si="122"/>
        <v>41148.194641203707</v>
      </c>
      <c r="U1963" s="20">
        <f t="shared" si="123"/>
        <v>41188.165972222225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s">
        <v>8219</v>
      </c>
      <c r="N1964" t="b">
        <v>1</v>
      </c>
      <c r="O1964" t="s">
        <v>8295</v>
      </c>
      <c r="P1964" s="6">
        <f t="shared" si="120"/>
        <v>192.92499999999998</v>
      </c>
      <c r="Q1964" s="8">
        <f t="shared" si="121"/>
        <v>63.04738562091503</v>
      </c>
      <c r="R1964" s="11" t="s">
        <v>8319</v>
      </c>
      <c r="S1964" s="12" t="s">
        <v>8349</v>
      </c>
      <c r="T1964" s="20">
        <f t="shared" si="122"/>
        <v>41742.780509259261</v>
      </c>
      <c r="U1964" s="20">
        <f t="shared" si="123"/>
        <v>41772.780509259261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s">
        <v>8219</v>
      </c>
      <c r="N1965" t="b">
        <v>1</v>
      </c>
      <c r="O1965" t="s">
        <v>8295</v>
      </c>
      <c r="P1965" s="6">
        <f t="shared" si="120"/>
        <v>126.8842105263158</v>
      </c>
      <c r="Q1965" s="8">
        <f t="shared" si="121"/>
        <v>117.6</v>
      </c>
      <c r="R1965" s="11" t="s">
        <v>8319</v>
      </c>
      <c r="S1965" s="12" t="s">
        <v>8349</v>
      </c>
      <c r="T1965" s="20">
        <f t="shared" si="122"/>
        <v>41863.429791666669</v>
      </c>
      <c r="U1965" s="20">
        <f t="shared" si="123"/>
        <v>41898.429791666669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s">
        <v>8219</v>
      </c>
      <c r="N1966" t="b">
        <v>1</v>
      </c>
      <c r="O1966" t="s">
        <v>8295</v>
      </c>
      <c r="P1966" s="6">
        <f t="shared" si="120"/>
        <v>259.57748878923763</v>
      </c>
      <c r="Q1966" s="8">
        <f t="shared" si="121"/>
        <v>180.75185011709601</v>
      </c>
      <c r="R1966" s="11" t="s">
        <v>8319</v>
      </c>
      <c r="S1966" s="12" t="s">
        <v>8349</v>
      </c>
      <c r="T1966" s="20">
        <f t="shared" si="122"/>
        <v>42452.272824074069</v>
      </c>
      <c r="U1966" s="20">
        <f t="shared" si="123"/>
        <v>42482.272824074069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s">
        <v>8219</v>
      </c>
      <c r="N1967" t="b">
        <v>1</v>
      </c>
      <c r="O1967" t="s">
        <v>8295</v>
      </c>
      <c r="P1967" s="6">
        <f t="shared" si="120"/>
        <v>262.27999999999997</v>
      </c>
      <c r="Q1967" s="8">
        <f t="shared" si="121"/>
        <v>127.32038834951456</v>
      </c>
      <c r="R1967" s="11" t="s">
        <v>8319</v>
      </c>
      <c r="S1967" s="12" t="s">
        <v>8349</v>
      </c>
      <c r="T1967" s="20">
        <f t="shared" si="122"/>
        <v>40898.089236111111</v>
      </c>
      <c r="U1967" s="20">
        <f t="shared" si="123"/>
        <v>40920.041666666664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s">
        <v>8219</v>
      </c>
      <c r="N1968" t="b">
        <v>1</v>
      </c>
      <c r="O1968" t="s">
        <v>8295</v>
      </c>
      <c r="P1968" s="6">
        <f t="shared" si="120"/>
        <v>206.74309000000002</v>
      </c>
      <c r="Q1968" s="8">
        <f t="shared" si="121"/>
        <v>136.6444745538665</v>
      </c>
      <c r="R1968" s="11" t="s">
        <v>8319</v>
      </c>
      <c r="S1968" s="12" t="s">
        <v>8349</v>
      </c>
      <c r="T1968" s="20">
        <f t="shared" si="122"/>
        <v>41835.540486111109</v>
      </c>
      <c r="U1968" s="20">
        <f t="shared" si="123"/>
        <v>41865.540486111109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s">
        <v>8219</v>
      </c>
      <c r="N1969" t="b">
        <v>1</v>
      </c>
      <c r="O1969" t="s">
        <v>8295</v>
      </c>
      <c r="P1969" s="6">
        <f t="shared" si="120"/>
        <v>370.13</v>
      </c>
      <c r="Q1969" s="8">
        <f t="shared" si="121"/>
        <v>182.78024691358024</v>
      </c>
      <c r="R1969" s="11" t="s">
        <v>8319</v>
      </c>
      <c r="S1969" s="12" t="s">
        <v>8349</v>
      </c>
      <c r="T1969" s="20">
        <f t="shared" si="122"/>
        <v>41730.663530092592</v>
      </c>
      <c r="U1969" s="20">
        <f t="shared" si="123"/>
        <v>41760.663530092592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s">
        <v>8219</v>
      </c>
      <c r="N1970" t="b">
        <v>1</v>
      </c>
      <c r="O1970" t="s">
        <v>8295</v>
      </c>
      <c r="P1970" s="6">
        <f t="shared" si="120"/>
        <v>284.96600000000001</v>
      </c>
      <c r="Q1970" s="8">
        <f t="shared" si="121"/>
        <v>279.37843137254902</v>
      </c>
      <c r="R1970" s="11" t="s">
        <v>8319</v>
      </c>
      <c r="S1970" s="12" t="s">
        <v>8349</v>
      </c>
      <c r="T1970" s="20">
        <f t="shared" si="122"/>
        <v>42676.586979166663</v>
      </c>
      <c r="U1970" s="20">
        <f t="shared" si="123"/>
        <v>42707.628645833334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s">
        <v>8219</v>
      </c>
      <c r="N1971" t="b">
        <v>1</v>
      </c>
      <c r="O1971" t="s">
        <v>8295</v>
      </c>
      <c r="P1971" s="6">
        <f t="shared" si="120"/>
        <v>579.08000000000004</v>
      </c>
      <c r="Q1971" s="8">
        <f t="shared" si="121"/>
        <v>61.375728669846318</v>
      </c>
      <c r="R1971" s="11" t="s">
        <v>8319</v>
      </c>
      <c r="S1971" s="12" t="s">
        <v>8349</v>
      </c>
      <c r="T1971" s="20">
        <f t="shared" si="122"/>
        <v>42557.792453703703</v>
      </c>
      <c r="U1971" s="20">
        <f t="shared" si="123"/>
        <v>42587.792453703703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s">
        <v>8219</v>
      </c>
      <c r="N1972" t="b">
        <v>1</v>
      </c>
      <c r="O1972" t="s">
        <v>8295</v>
      </c>
      <c r="P1972" s="6">
        <f t="shared" si="120"/>
        <v>1131.8</v>
      </c>
      <c r="Q1972" s="8">
        <f t="shared" si="121"/>
        <v>80.727532097004286</v>
      </c>
      <c r="R1972" s="11" t="s">
        <v>8319</v>
      </c>
      <c r="S1972" s="12" t="s">
        <v>8349</v>
      </c>
      <c r="T1972" s="20">
        <f t="shared" si="122"/>
        <v>41324.193298611113</v>
      </c>
      <c r="U1972" s="20">
        <f t="shared" si="123"/>
        <v>41384.151631944449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s">
        <v>8219</v>
      </c>
      <c r="N1973" t="b">
        <v>1</v>
      </c>
      <c r="O1973" t="s">
        <v>8295</v>
      </c>
      <c r="P1973" s="6">
        <f t="shared" si="120"/>
        <v>263.02771750000005</v>
      </c>
      <c r="Q1973" s="8">
        <f t="shared" si="121"/>
        <v>272.35590732591254</v>
      </c>
      <c r="R1973" s="11" t="s">
        <v>8319</v>
      </c>
      <c r="S1973" s="12" t="s">
        <v>8349</v>
      </c>
      <c r="T1973" s="20">
        <f t="shared" si="122"/>
        <v>41561.500706018516</v>
      </c>
      <c r="U1973" s="20">
        <f t="shared" si="123"/>
        <v>41593.166666666664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s">
        <v>8219</v>
      </c>
      <c r="N1974" t="b">
        <v>1</v>
      </c>
      <c r="O1974" t="s">
        <v>8295</v>
      </c>
      <c r="P1974" s="6">
        <f t="shared" si="120"/>
        <v>674.48</v>
      </c>
      <c r="Q1974" s="8">
        <f t="shared" si="121"/>
        <v>70.848739495798313</v>
      </c>
      <c r="R1974" s="11" t="s">
        <v>8319</v>
      </c>
      <c r="S1974" s="12" t="s">
        <v>8349</v>
      </c>
      <c r="T1974" s="20">
        <f t="shared" si="122"/>
        <v>41201.012083333335</v>
      </c>
      <c r="U1974" s="20">
        <f t="shared" si="123"/>
        <v>41231.053749999999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s">
        <v>8219</v>
      </c>
      <c r="N1975" t="b">
        <v>1</v>
      </c>
      <c r="O1975" t="s">
        <v>8295</v>
      </c>
      <c r="P1975" s="6">
        <f t="shared" si="120"/>
        <v>256.83081313131316</v>
      </c>
      <c r="Q1975" s="8">
        <f t="shared" si="121"/>
        <v>247.94003412969283</v>
      </c>
      <c r="R1975" s="11" t="s">
        <v>8319</v>
      </c>
      <c r="S1975" s="12" t="s">
        <v>8349</v>
      </c>
      <c r="T1975" s="20">
        <f t="shared" si="122"/>
        <v>42549.722962962958</v>
      </c>
      <c r="U1975" s="20">
        <f t="shared" si="123"/>
        <v>42588.291666666672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s">
        <v>8219</v>
      </c>
      <c r="N1976" t="b">
        <v>1</v>
      </c>
      <c r="O1976" t="s">
        <v>8295</v>
      </c>
      <c r="P1976" s="6">
        <f t="shared" si="120"/>
        <v>375.49599999999998</v>
      </c>
      <c r="Q1976" s="8">
        <f t="shared" si="121"/>
        <v>186.81393034825871</v>
      </c>
      <c r="R1976" s="11" t="s">
        <v>8319</v>
      </c>
      <c r="S1976" s="12" t="s">
        <v>8349</v>
      </c>
      <c r="T1976" s="20">
        <f t="shared" si="122"/>
        <v>41445.334131944444</v>
      </c>
      <c r="U1976" s="20">
        <f t="shared" si="123"/>
        <v>41505.334131944444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s">
        <v>8219</v>
      </c>
      <c r="N1977" t="b">
        <v>1</v>
      </c>
      <c r="O1977" t="s">
        <v>8295</v>
      </c>
      <c r="P1977" s="6">
        <f t="shared" si="120"/>
        <v>208.70837499999996</v>
      </c>
      <c r="Q1977" s="8">
        <f t="shared" si="121"/>
        <v>131.98948616600788</v>
      </c>
      <c r="R1977" s="11" t="s">
        <v>8319</v>
      </c>
      <c r="S1977" s="12" t="s">
        <v>8349</v>
      </c>
      <c r="T1977" s="20">
        <f t="shared" si="122"/>
        <v>41313.755219907405</v>
      </c>
      <c r="U1977" s="20">
        <f t="shared" si="123"/>
        <v>41343.755219907405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s">
        <v>8219</v>
      </c>
      <c r="N1978" t="b">
        <v>1</v>
      </c>
      <c r="O1978" t="s">
        <v>8295</v>
      </c>
      <c r="P1978" s="6">
        <f t="shared" si="120"/>
        <v>346.6</v>
      </c>
      <c r="Q1978" s="8">
        <f t="shared" si="121"/>
        <v>29.310782241014799</v>
      </c>
      <c r="R1978" s="11" t="s">
        <v>8319</v>
      </c>
      <c r="S1978" s="12" t="s">
        <v>8349</v>
      </c>
      <c r="T1978" s="20">
        <f t="shared" si="122"/>
        <v>41438.899594907409</v>
      </c>
      <c r="U1978" s="20">
        <f t="shared" si="123"/>
        <v>41468.899594907409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s">
        <v>8219</v>
      </c>
      <c r="N1979" t="b">
        <v>1</v>
      </c>
      <c r="O1979" t="s">
        <v>8295</v>
      </c>
      <c r="P1979" s="6">
        <f t="shared" si="120"/>
        <v>402.33</v>
      </c>
      <c r="Q1979" s="8">
        <f t="shared" si="121"/>
        <v>245.02436053593178</v>
      </c>
      <c r="R1979" s="11" t="s">
        <v>8319</v>
      </c>
      <c r="S1979" s="12" t="s">
        <v>8349</v>
      </c>
      <c r="T1979" s="20">
        <f t="shared" si="122"/>
        <v>42311.216898148152</v>
      </c>
      <c r="U1979" s="20">
        <f t="shared" si="123"/>
        <v>42357.332638888889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s">
        <v>8219</v>
      </c>
      <c r="N1980" t="b">
        <v>1</v>
      </c>
      <c r="O1980" t="s">
        <v>8295</v>
      </c>
      <c r="P1980" s="6">
        <f t="shared" si="120"/>
        <v>1026.8451399999999</v>
      </c>
      <c r="Q1980" s="8">
        <f t="shared" si="121"/>
        <v>1323.2540463917526</v>
      </c>
      <c r="R1980" s="11" t="s">
        <v>8319</v>
      </c>
      <c r="S1980" s="12" t="s">
        <v>8349</v>
      </c>
      <c r="T1980" s="20">
        <f t="shared" si="122"/>
        <v>41039.225601851853</v>
      </c>
      <c r="U1980" s="20">
        <f t="shared" si="123"/>
        <v>41072.291666666664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s">
        <v>8219</v>
      </c>
      <c r="N1981" t="b">
        <v>1</v>
      </c>
      <c r="O1981" t="s">
        <v>8295</v>
      </c>
      <c r="P1981" s="6">
        <f t="shared" si="120"/>
        <v>114.901155</v>
      </c>
      <c r="Q1981" s="8">
        <f t="shared" si="121"/>
        <v>282.65966789667897</v>
      </c>
      <c r="R1981" s="11" t="s">
        <v>8319</v>
      </c>
      <c r="S1981" s="12" t="s">
        <v>8349</v>
      </c>
      <c r="T1981" s="20">
        <f t="shared" si="122"/>
        <v>42290.460023148145</v>
      </c>
      <c r="U1981" s="20">
        <f t="shared" si="123"/>
        <v>42327.207638888889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s">
        <v>8219</v>
      </c>
      <c r="N1982" t="b">
        <v>1</v>
      </c>
      <c r="O1982" t="s">
        <v>8295</v>
      </c>
      <c r="P1982" s="6">
        <f t="shared" si="120"/>
        <v>354.82402000000002</v>
      </c>
      <c r="Q1982" s="8">
        <f t="shared" si="121"/>
        <v>91.214401028277635</v>
      </c>
      <c r="R1982" s="11" t="s">
        <v>8319</v>
      </c>
      <c r="S1982" s="12" t="s">
        <v>8349</v>
      </c>
      <c r="T1982" s="20">
        <f t="shared" si="122"/>
        <v>42423.542384259257</v>
      </c>
      <c r="U1982" s="20">
        <f t="shared" si="123"/>
        <v>42463.500717592593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s">
        <v>8221</v>
      </c>
      <c r="N1983" t="b">
        <v>0</v>
      </c>
      <c r="O1983" t="s">
        <v>8296</v>
      </c>
      <c r="P1983" s="6">
        <f t="shared" si="120"/>
        <v>5.08</v>
      </c>
      <c r="Q1983" s="8">
        <f t="shared" si="121"/>
        <v>31.75</v>
      </c>
      <c r="R1983" s="11" t="s">
        <v>8338</v>
      </c>
      <c r="S1983" s="12" t="s">
        <v>8350</v>
      </c>
      <c r="T1983" s="20">
        <f t="shared" si="122"/>
        <v>41799.725289351853</v>
      </c>
      <c r="U1983" s="20">
        <f t="shared" si="123"/>
        <v>41829.725289351853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s">
        <v>8221</v>
      </c>
      <c r="N1984" t="b">
        <v>0</v>
      </c>
      <c r="O1984" t="s">
        <v>8296</v>
      </c>
      <c r="P1984" s="6">
        <f t="shared" si="120"/>
        <v>0</v>
      </c>
      <c r="Q1984" s="8">
        <f t="shared" si="121"/>
        <v>0</v>
      </c>
      <c r="R1984" s="11" t="s">
        <v>8338</v>
      </c>
      <c r="S1984" s="12" t="s">
        <v>8350</v>
      </c>
      <c r="T1984" s="20">
        <f t="shared" si="122"/>
        <v>42678.586655092593</v>
      </c>
      <c r="U1984" s="20">
        <f t="shared" si="123"/>
        <v>42708.628321759257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s">
        <v>8221</v>
      </c>
      <c r="N1985" t="b">
        <v>0</v>
      </c>
      <c r="O1985" t="s">
        <v>8296</v>
      </c>
      <c r="P1985" s="6">
        <f t="shared" si="120"/>
        <v>4.3</v>
      </c>
      <c r="Q1985" s="8">
        <f t="shared" si="121"/>
        <v>88.6875</v>
      </c>
      <c r="R1985" s="11" t="s">
        <v>8338</v>
      </c>
      <c r="S1985" s="12" t="s">
        <v>8350</v>
      </c>
      <c r="T1985" s="20">
        <f t="shared" si="122"/>
        <v>42593.011782407411</v>
      </c>
      <c r="U1985" s="20">
        <f t="shared" si="123"/>
        <v>42615.291666666672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s">
        <v>8221</v>
      </c>
      <c r="N1986" t="b">
        <v>0</v>
      </c>
      <c r="O1986" t="s">
        <v>8296</v>
      </c>
      <c r="P1986" s="6">
        <f t="shared" si="120"/>
        <v>21.146666666666665</v>
      </c>
      <c r="Q1986" s="8">
        <f t="shared" si="121"/>
        <v>453.14285714285717</v>
      </c>
      <c r="R1986" s="11" t="s">
        <v>8338</v>
      </c>
      <c r="S1986" s="12" t="s">
        <v>8350</v>
      </c>
      <c r="T1986" s="20">
        <f t="shared" si="122"/>
        <v>41913.790289351848</v>
      </c>
      <c r="U1986" s="20">
        <f t="shared" si="123"/>
        <v>41973.831956018519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s">
        <v>8221</v>
      </c>
      <c r="N1987" t="b">
        <v>0</v>
      </c>
      <c r="O1987" t="s">
        <v>8296</v>
      </c>
      <c r="P1987" s="6">
        <f t="shared" ref="P1987:P2050" si="124">E1987/D1987*100</f>
        <v>3.1875</v>
      </c>
      <c r="Q1987" s="8">
        <f t="shared" ref="Q1987:Q2050" si="125">IFERROR(E1987/L1987,0)</f>
        <v>12.75</v>
      </c>
      <c r="R1987" s="11" t="s">
        <v>8338</v>
      </c>
      <c r="S1987" s="12" t="s">
        <v>8350</v>
      </c>
      <c r="T1987" s="20">
        <f t="shared" ref="T1987:T2050" si="126">(((J1987/60)/60)/24)+DATE(1970,1,1)</f>
        <v>42555.698738425926</v>
      </c>
      <c r="U1987" s="20">
        <f t="shared" ref="U1987:U2050" si="127">(((I1987/60)/60)/24)+DATE(1970,1,1)</f>
        <v>42584.958333333328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s">
        <v>8221</v>
      </c>
      <c r="N1988" t="b">
        <v>0</v>
      </c>
      <c r="O1988" t="s">
        <v>8296</v>
      </c>
      <c r="P1988" s="6">
        <f t="shared" si="124"/>
        <v>0.05</v>
      </c>
      <c r="Q1988" s="8">
        <f t="shared" si="125"/>
        <v>1</v>
      </c>
      <c r="R1988" s="11" t="s">
        <v>8338</v>
      </c>
      <c r="S1988" s="12" t="s">
        <v>8350</v>
      </c>
      <c r="T1988" s="20">
        <f t="shared" si="126"/>
        <v>42413.433831018512</v>
      </c>
      <c r="U1988" s="20">
        <f t="shared" si="127"/>
        <v>42443.392164351855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s">
        <v>8221</v>
      </c>
      <c r="N1989" t="b">
        <v>0</v>
      </c>
      <c r="O1989" t="s">
        <v>8296</v>
      </c>
      <c r="P1989" s="6">
        <f t="shared" si="124"/>
        <v>42.472727272727276</v>
      </c>
      <c r="Q1989" s="8">
        <f t="shared" si="125"/>
        <v>83.428571428571431</v>
      </c>
      <c r="R1989" s="11" t="s">
        <v>8338</v>
      </c>
      <c r="S1989" s="12" t="s">
        <v>8350</v>
      </c>
      <c r="T1989" s="20">
        <f t="shared" si="126"/>
        <v>42034.639768518522</v>
      </c>
      <c r="U1989" s="20">
        <f t="shared" si="127"/>
        <v>42064.639768518522</v>
      </c>
    </row>
    <row r="1990" spans="1:2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s">
        <v>8221</v>
      </c>
      <c r="N1990" t="b">
        <v>0</v>
      </c>
      <c r="O1990" t="s">
        <v>8296</v>
      </c>
      <c r="P1990" s="6">
        <f t="shared" si="124"/>
        <v>0.41666666666666669</v>
      </c>
      <c r="Q1990" s="8">
        <f t="shared" si="125"/>
        <v>25</v>
      </c>
      <c r="R1990" s="11" t="s">
        <v>8338</v>
      </c>
      <c r="S1990" s="12" t="s">
        <v>8350</v>
      </c>
      <c r="T1990" s="20">
        <f t="shared" si="126"/>
        <v>42206.763217592597</v>
      </c>
      <c r="U1990" s="20">
        <f t="shared" si="127"/>
        <v>42236.763217592597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s">
        <v>8221</v>
      </c>
      <c r="N1991" t="b">
        <v>0</v>
      </c>
      <c r="O1991" t="s">
        <v>8296</v>
      </c>
      <c r="P1991" s="6">
        <f t="shared" si="124"/>
        <v>1</v>
      </c>
      <c r="Q1991" s="8">
        <f t="shared" si="125"/>
        <v>50</v>
      </c>
      <c r="R1991" s="11" t="s">
        <v>8338</v>
      </c>
      <c r="S1991" s="12" t="s">
        <v>8350</v>
      </c>
      <c r="T1991" s="20">
        <f t="shared" si="126"/>
        <v>42685.680648148147</v>
      </c>
      <c r="U1991" s="20">
        <f t="shared" si="127"/>
        <v>42715.680648148147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s">
        <v>8221</v>
      </c>
      <c r="N1992" t="b">
        <v>0</v>
      </c>
      <c r="O1992" t="s">
        <v>8296</v>
      </c>
      <c r="P1992" s="6">
        <f t="shared" si="124"/>
        <v>16.966666666666665</v>
      </c>
      <c r="Q1992" s="8">
        <f t="shared" si="125"/>
        <v>101.8</v>
      </c>
      <c r="R1992" s="11" t="s">
        <v>8338</v>
      </c>
      <c r="S1992" s="12" t="s">
        <v>8350</v>
      </c>
      <c r="T1992" s="20">
        <f t="shared" si="126"/>
        <v>42398.195972222224</v>
      </c>
      <c r="U1992" s="20">
        <f t="shared" si="127"/>
        <v>42413.195972222224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s">
        <v>8221</v>
      </c>
      <c r="N1993" t="b">
        <v>0</v>
      </c>
      <c r="O1993" t="s">
        <v>8296</v>
      </c>
      <c r="P1993" s="6">
        <f t="shared" si="124"/>
        <v>7.0000000000000009</v>
      </c>
      <c r="Q1993" s="8">
        <f t="shared" si="125"/>
        <v>46.666666666666664</v>
      </c>
      <c r="R1993" s="11" t="s">
        <v>8338</v>
      </c>
      <c r="S1993" s="12" t="s">
        <v>8350</v>
      </c>
      <c r="T1993" s="20">
        <f t="shared" si="126"/>
        <v>42167.89335648148</v>
      </c>
      <c r="U1993" s="20">
        <f t="shared" si="127"/>
        <v>42188.89335648148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s">
        <v>8221</v>
      </c>
      <c r="N1994" t="b">
        <v>0</v>
      </c>
      <c r="O1994" t="s">
        <v>8296</v>
      </c>
      <c r="P1994" s="6">
        <f t="shared" si="124"/>
        <v>0.13333333333333333</v>
      </c>
      <c r="Q1994" s="8">
        <f t="shared" si="125"/>
        <v>1</v>
      </c>
      <c r="R1994" s="11" t="s">
        <v>8338</v>
      </c>
      <c r="S1994" s="12" t="s">
        <v>8350</v>
      </c>
      <c r="T1994" s="20">
        <f t="shared" si="126"/>
        <v>42023.143414351856</v>
      </c>
      <c r="U1994" s="20">
        <f t="shared" si="127"/>
        <v>42053.143414351856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s">
        <v>8221</v>
      </c>
      <c r="N1995" t="b">
        <v>0</v>
      </c>
      <c r="O1995" t="s">
        <v>8296</v>
      </c>
      <c r="P1995" s="6">
        <f t="shared" si="124"/>
        <v>0</v>
      </c>
      <c r="Q1995" s="8">
        <f t="shared" si="125"/>
        <v>0</v>
      </c>
      <c r="R1995" s="11" t="s">
        <v>8338</v>
      </c>
      <c r="S1995" s="12" t="s">
        <v>8350</v>
      </c>
      <c r="T1995" s="20">
        <f t="shared" si="126"/>
        <v>42329.58839120371</v>
      </c>
      <c r="U1995" s="20">
        <f t="shared" si="127"/>
        <v>42359.58839120371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s">
        <v>8221</v>
      </c>
      <c r="N1996" t="b">
        <v>0</v>
      </c>
      <c r="O1996" t="s">
        <v>8296</v>
      </c>
      <c r="P1996" s="6">
        <f t="shared" si="124"/>
        <v>0</v>
      </c>
      <c r="Q1996" s="8">
        <f t="shared" si="125"/>
        <v>0</v>
      </c>
      <c r="R1996" s="11" t="s">
        <v>8338</v>
      </c>
      <c r="S1996" s="12" t="s">
        <v>8350</v>
      </c>
      <c r="T1996" s="20">
        <f t="shared" si="126"/>
        <v>42651.006273148145</v>
      </c>
      <c r="U1996" s="20">
        <f t="shared" si="127"/>
        <v>42711.047939814816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s">
        <v>8221</v>
      </c>
      <c r="N1997" t="b">
        <v>0</v>
      </c>
      <c r="O1997" t="s">
        <v>8296</v>
      </c>
      <c r="P1997" s="6">
        <f t="shared" si="124"/>
        <v>7.8</v>
      </c>
      <c r="Q1997" s="8">
        <f t="shared" si="125"/>
        <v>26</v>
      </c>
      <c r="R1997" s="11" t="s">
        <v>8338</v>
      </c>
      <c r="S1997" s="12" t="s">
        <v>8350</v>
      </c>
      <c r="T1997" s="20">
        <f t="shared" si="126"/>
        <v>42181.902037037042</v>
      </c>
      <c r="U1997" s="20">
        <f t="shared" si="127"/>
        <v>42201.902037037042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s">
        <v>8221</v>
      </c>
      <c r="N1998" t="b">
        <v>0</v>
      </c>
      <c r="O1998" t="s">
        <v>8296</v>
      </c>
      <c r="P1998" s="6">
        <f t="shared" si="124"/>
        <v>0</v>
      </c>
      <c r="Q1998" s="8">
        <f t="shared" si="125"/>
        <v>0</v>
      </c>
      <c r="R1998" s="11" t="s">
        <v>8338</v>
      </c>
      <c r="S1998" s="12" t="s">
        <v>8350</v>
      </c>
      <c r="T1998" s="20">
        <f t="shared" si="126"/>
        <v>41800.819571759261</v>
      </c>
      <c r="U1998" s="20">
        <f t="shared" si="127"/>
        <v>41830.819571759261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s">
        <v>8221</v>
      </c>
      <c r="N1999" t="b">
        <v>0</v>
      </c>
      <c r="O1999" t="s">
        <v>8296</v>
      </c>
      <c r="P1999" s="6">
        <f t="shared" si="124"/>
        <v>0</v>
      </c>
      <c r="Q1999" s="8">
        <f t="shared" si="125"/>
        <v>0</v>
      </c>
      <c r="R1999" s="11" t="s">
        <v>8338</v>
      </c>
      <c r="S1999" s="12" t="s">
        <v>8350</v>
      </c>
      <c r="T1999" s="20">
        <f t="shared" si="126"/>
        <v>41847.930694444447</v>
      </c>
      <c r="U1999" s="20">
        <f t="shared" si="127"/>
        <v>41877.930694444447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s">
        <v>8221</v>
      </c>
      <c r="N2000" t="b">
        <v>0</v>
      </c>
      <c r="O2000" t="s">
        <v>8296</v>
      </c>
      <c r="P2000" s="6">
        <f t="shared" si="124"/>
        <v>26.200000000000003</v>
      </c>
      <c r="Q2000" s="8">
        <f t="shared" si="125"/>
        <v>218.33333333333334</v>
      </c>
      <c r="R2000" s="11" t="s">
        <v>8338</v>
      </c>
      <c r="S2000" s="12" t="s">
        <v>8350</v>
      </c>
      <c r="T2000" s="20">
        <f t="shared" si="126"/>
        <v>41807.118495370371</v>
      </c>
      <c r="U2000" s="20">
        <f t="shared" si="127"/>
        <v>41852.118495370371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s">
        <v>8221</v>
      </c>
      <c r="N2001" t="b">
        <v>0</v>
      </c>
      <c r="O2001" t="s">
        <v>8296</v>
      </c>
      <c r="P2001" s="6">
        <f t="shared" si="124"/>
        <v>0.76129032258064511</v>
      </c>
      <c r="Q2001" s="8">
        <f t="shared" si="125"/>
        <v>33.714285714285715</v>
      </c>
      <c r="R2001" s="11" t="s">
        <v>8338</v>
      </c>
      <c r="S2001" s="12" t="s">
        <v>8350</v>
      </c>
      <c r="T2001" s="20">
        <f t="shared" si="126"/>
        <v>41926.482731481483</v>
      </c>
      <c r="U2001" s="20">
        <f t="shared" si="127"/>
        <v>41956.524398148147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s">
        <v>8221</v>
      </c>
      <c r="N2002" t="b">
        <v>0</v>
      </c>
      <c r="O2002" t="s">
        <v>8296</v>
      </c>
      <c r="P2002" s="6">
        <f t="shared" si="124"/>
        <v>12.5</v>
      </c>
      <c r="Q2002" s="8">
        <f t="shared" si="125"/>
        <v>25</v>
      </c>
      <c r="R2002" s="11" t="s">
        <v>8338</v>
      </c>
      <c r="S2002" s="12" t="s">
        <v>8350</v>
      </c>
      <c r="T2002" s="20">
        <f t="shared" si="126"/>
        <v>42345.951539351852</v>
      </c>
      <c r="U2002" s="20">
        <f t="shared" si="127"/>
        <v>42375.951539351852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s">
        <v>8219</v>
      </c>
      <c r="N2003" t="b">
        <v>1</v>
      </c>
      <c r="O2003" t="s">
        <v>8295</v>
      </c>
      <c r="P2003" s="6">
        <f t="shared" si="124"/>
        <v>382.12909090909091</v>
      </c>
      <c r="Q2003" s="8">
        <f t="shared" si="125"/>
        <v>128.38790470372632</v>
      </c>
      <c r="R2003" s="11" t="s">
        <v>8319</v>
      </c>
      <c r="S2003" s="12" t="s">
        <v>8349</v>
      </c>
      <c r="T2003" s="20">
        <f t="shared" si="126"/>
        <v>42136.209675925929</v>
      </c>
      <c r="U2003" s="20">
        <f t="shared" si="127"/>
        <v>42167.833333333328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s">
        <v>8219</v>
      </c>
      <c r="N2004" t="b">
        <v>1</v>
      </c>
      <c r="O2004" t="s">
        <v>8295</v>
      </c>
      <c r="P2004" s="6">
        <f t="shared" si="124"/>
        <v>216.79422000000002</v>
      </c>
      <c r="Q2004" s="8">
        <f t="shared" si="125"/>
        <v>78.834261818181815</v>
      </c>
      <c r="R2004" s="11" t="s">
        <v>8319</v>
      </c>
      <c r="S2004" s="12" t="s">
        <v>8349</v>
      </c>
      <c r="T2004" s="20">
        <f t="shared" si="126"/>
        <v>42728.71230324074</v>
      </c>
      <c r="U2004" s="20">
        <f t="shared" si="127"/>
        <v>42758.71230324074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s">
        <v>8219</v>
      </c>
      <c r="N2005" t="b">
        <v>1</v>
      </c>
      <c r="O2005" t="s">
        <v>8295</v>
      </c>
      <c r="P2005" s="6">
        <f t="shared" si="124"/>
        <v>312</v>
      </c>
      <c r="Q2005" s="8">
        <f t="shared" si="125"/>
        <v>91.764705882352942</v>
      </c>
      <c r="R2005" s="11" t="s">
        <v>8319</v>
      </c>
      <c r="S2005" s="12" t="s">
        <v>8349</v>
      </c>
      <c r="T2005" s="20">
        <f t="shared" si="126"/>
        <v>40347.125601851854</v>
      </c>
      <c r="U2005" s="20">
        <f t="shared" si="127"/>
        <v>40361.958333333336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s">
        <v>8219</v>
      </c>
      <c r="N2006" t="b">
        <v>1</v>
      </c>
      <c r="O2006" t="s">
        <v>8295</v>
      </c>
      <c r="P2006" s="6">
        <f t="shared" si="124"/>
        <v>234.42048</v>
      </c>
      <c r="Q2006" s="8">
        <f t="shared" si="125"/>
        <v>331.10237288135596</v>
      </c>
      <c r="R2006" s="11" t="s">
        <v>8319</v>
      </c>
      <c r="S2006" s="12" t="s">
        <v>8349</v>
      </c>
      <c r="T2006" s="20">
        <f t="shared" si="126"/>
        <v>41800.604895833334</v>
      </c>
      <c r="U2006" s="20">
        <f t="shared" si="127"/>
        <v>41830.604895833334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s">
        <v>8219</v>
      </c>
      <c r="N2007" t="b">
        <v>1</v>
      </c>
      <c r="O2007" t="s">
        <v>8295</v>
      </c>
      <c r="P2007" s="6">
        <f t="shared" si="124"/>
        <v>123.68010000000001</v>
      </c>
      <c r="Q2007" s="8">
        <f t="shared" si="125"/>
        <v>194.26193717277485</v>
      </c>
      <c r="R2007" s="11" t="s">
        <v>8319</v>
      </c>
      <c r="S2007" s="12" t="s">
        <v>8349</v>
      </c>
      <c r="T2007" s="20">
        <f t="shared" si="126"/>
        <v>41535.812708333331</v>
      </c>
      <c r="U2007" s="20">
        <f t="shared" si="127"/>
        <v>41563.165972222225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s">
        <v>8219</v>
      </c>
      <c r="N2008" t="b">
        <v>1</v>
      </c>
      <c r="O2008" t="s">
        <v>8295</v>
      </c>
      <c r="P2008" s="6">
        <f t="shared" si="124"/>
        <v>247.84</v>
      </c>
      <c r="Q2008" s="8">
        <f t="shared" si="125"/>
        <v>408.97689768976898</v>
      </c>
      <c r="R2008" s="11" t="s">
        <v>8319</v>
      </c>
      <c r="S2008" s="12" t="s">
        <v>8349</v>
      </c>
      <c r="T2008" s="20">
        <f t="shared" si="126"/>
        <v>41941.500520833331</v>
      </c>
      <c r="U2008" s="20">
        <f t="shared" si="127"/>
        <v>41976.542187500003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s">
        <v>8219</v>
      </c>
      <c r="N2009" t="b">
        <v>1</v>
      </c>
      <c r="O2009" t="s">
        <v>8295</v>
      </c>
      <c r="P2009" s="6">
        <f t="shared" si="124"/>
        <v>115.7092</v>
      </c>
      <c r="Q2009" s="8">
        <f t="shared" si="125"/>
        <v>84.459270072992695</v>
      </c>
      <c r="R2009" s="11" t="s">
        <v>8319</v>
      </c>
      <c r="S2009" s="12" t="s">
        <v>8349</v>
      </c>
      <c r="T2009" s="20">
        <f t="shared" si="126"/>
        <v>40347.837800925925</v>
      </c>
      <c r="U2009" s="20">
        <f t="shared" si="127"/>
        <v>40414.166666666664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s">
        <v>8219</v>
      </c>
      <c r="N2010" t="b">
        <v>1</v>
      </c>
      <c r="O2010" t="s">
        <v>8295</v>
      </c>
      <c r="P2010" s="6">
        <f t="shared" si="124"/>
        <v>117.07484768810599</v>
      </c>
      <c r="Q2010" s="8">
        <f t="shared" si="125"/>
        <v>44.853658536585364</v>
      </c>
      <c r="R2010" s="11" t="s">
        <v>8319</v>
      </c>
      <c r="S2010" s="12" t="s">
        <v>8349</v>
      </c>
      <c r="T2010" s="20">
        <f t="shared" si="126"/>
        <v>40761.604421296295</v>
      </c>
      <c r="U2010" s="20">
        <f t="shared" si="127"/>
        <v>40805.604421296295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s">
        <v>8219</v>
      </c>
      <c r="N2011" t="b">
        <v>1</v>
      </c>
      <c r="O2011" t="s">
        <v>8295</v>
      </c>
      <c r="P2011" s="6">
        <f t="shared" si="124"/>
        <v>305.15800000000002</v>
      </c>
      <c r="Q2011" s="8">
        <f t="shared" si="125"/>
        <v>383.3643216080402</v>
      </c>
      <c r="R2011" s="11" t="s">
        <v>8319</v>
      </c>
      <c r="S2011" s="12" t="s">
        <v>8349</v>
      </c>
      <c r="T2011" s="20">
        <f t="shared" si="126"/>
        <v>42661.323414351849</v>
      </c>
      <c r="U2011" s="20">
        <f t="shared" si="127"/>
        <v>42697.365081018521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s">
        <v>8219</v>
      </c>
      <c r="N2012" t="b">
        <v>1</v>
      </c>
      <c r="O2012" t="s">
        <v>8295</v>
      </c>
      <c r="P2012" s="6">
        <f t="shared" si="124"/>
        <v>320.05299999999994</v>
      </c>
      <c r="Q2012" s="8">
        <f t="shared" si="125"/>
        <v>55.276856649395505</v>
      </c>
      <c r="R2012" s="11" t="s">
        <v>8319</v>
      </c>
      <c r="S2012" s="12" t="s">
        <v>8349</v>
      </c>
      <c r="T2012" s="20">
        <f t="shared" si="126"/>
        <v>42570.996423611112</v>
      </c>
      <c r="U2012" s="20">
        <f t="shared" si="127"/>
        <v>42600.996423611112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s">
        <v>8219</v>
      </c>
      <c r="N2013" t="b">
        <v>1</v>
      </c>
      <c r="O2013" t="s">
        <v>8295</v>
      </c>
      <c r="P2013" s="6">
        <f t="shared" si="124"/>
        <v>819.56399999999996</v>
      </c>
      <c r="Q2013" s="8">
        <f t="shared" si="125"/>
        <v>422.02059732234807</v>
      </c>
      <c r="R2013" s="11" t="s">
        <v>8319</v>
      </c>
      <c r="S2013" s="12" t="s">
        <v>8349</v>
      </c>
      <c r="T2013" s="20">
        <f t="shared" si="126"/>
        <v>42347.358483796299</v>
      </c>
      <c r="U2013" s="20">
        <f t="shared" si="127"/>
        <v>42380.958333333328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s">
        <v>8219</v>
      </c>
      <c r="N2014" t="b">
        <v>1</v>
      </c>
      <c r="O2014" t="s">
        <v>8295</v>
      </c>
      <c r="P2014" s="6">
        <f t="shared" si="124"/>
        <v>234.90000000000003</v>
      </c>
      <c r="Q2014" s="8">
        <f t="shared" si="125"/>
        <v>64.180327868852459</v>
      </c>
      <c r="R2014" s="11" t="s">
        <v>8319</v>
      </c>
      <c r="S2014" s="12" t="s">
        <v>8349</v>
      </c>
      <c r="T2014" s="20">
        <f t="shared" si="126"/>
        <v>42010.822233796294</v>
      </c>
      <c r="U2014" s="20">
        <f t="shared" si="127"/>
        <v>42040.822233796294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s">
        <v>8219</v>
      </c>
      <c r="N2015" t="b">
        <v>1</v>
      </c>
      <c r="O2015" t="s">
        <v>8295</v>
      </c>
      <c r="P2015" s="6">
        <f t="shared" si="124"/>
        <v>494.91374999999999</v>
      </c>
      <c r="Q2015" s="8">
        <f t="shared" si="125"/>
        <v>173.57781674704077</v>
      </c>
      <c r="R2015" s="11" t="s">
        <v>8319</v>
      </c>
      <c r="S2015" s="12" t="s">
        <v>8349</v>
      </c>
      <c r="T2015" s="20">
        <f t="shared" si="126"/>
        <v>42499.960810185185</v>
      </c>
      <c r="U2015" s="20">
        <f t="shared" si="127"/>
        <v>42559.960810185185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s">
        <v>8219</v>
      </c>
      <c r="N2016" t="b">
        <v>1</v>
      </c>
      <c r="O2016" t="s">
        <v>8295</v>
      </c>
      <c r="P2016" s="6">
        <f t="shared" si="124"/>
        <v>7813.7822333333334</v>
      </c>
      <c r="Q2016" s="8">
        <f t="shared" si="125"/>
        <v>88.601680840609291</v>
      </c>
      <c r="R2016" s="11" t="s">
        <v>8319</v>
      </c>
      <c r="S2016" s="12" t="s">
        <v>8349</v>
      </c>
      <c r="T2016" s="20">
        <f t="shared" si="126"/>
        <v>41324.214571759258</v>
      </c>
      <c r="U2016" s="20">
        <f t="shared" si="127"/>
        <v>41358.172905092593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s">
        <v>8219</v>
      </c>
      <c r="N2017" t="b">
        <v>1</v>
      </c>
      <c r="O2017" t="s">
        <v>8295</v>
      </c>
      <c r="P2017" s="6">
        <f t="shared" si="124"/>
        <v>113.00013888888888</v>
      </c>
      <c r="Q2017" s="8">
        <f t="shared" si="125"/>
        <v>50.222283950617282</v>
      </c>
      <c r="R2017" s="11" t="s">
        <v>8319</v>
      </c>
      <c r="S2017" s="12" t="s">
        <v>8349</v>
      </c>
      <c r="T2017" s="20">
        <f t="shared" si="126"/>
        <v>40765.876886574071</v>
      </c>
      <c r="U2017" s="20">
        <f t="shared" si="127"/>
        <v>40795.876886574071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s">
        <v>8219</v>
      </c>
      <c r="N2018" t="b">
        <v>1</v>
      </c>
      <c r="O2018" t="s">
        <v>8295</v>
      </c>
      <c r="P2018" s="6">
        <f t="shared" si="124"/>
        <v>921.54219999999998</v>
      </c>
      <c r="Q2018" s="8">
        <f t="shared" si="125"/>
        <v>192.38876826722338</v>
      </c>
      <c r="R2018" s="11" t="s">
        <v>8319</v>
      </c>
      <c r="S2018" s="12" t="s">
        <v>8349</v>
      </c>
      <c r="T2018" s="20">
        <f t="shared" si="126"/>
        <v>41312.88077546296</v>
      </c>
      <c r="U2018" s="20">
        <f t="shared" si="127"/>
        <v>41342.88077546296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s">
        <v>8219</v>
      </c>
      <c r="N2019" t="b">
        <v>1</v>
      </c>
      <c r="O2019" t="s">
        <v>8295</v>
      </c>
      <c r="P2019" s="6">
        <f t="shared" si="124"/>
        <v>125.10239999999999</v>
      </c>
      <c r="Q2019" s="8">
        <f t="shared" si="125"/>
        <v>73.416901408450698</v>
      </c>
      <c r="R2019" s="11" t="s">
        <v>8319</v>
      </c>
      <c r="S2019" s="12" t="s">
        <v>8349</v>
      </c>
      <c r="T2019" s="20">
        <f t="shared" si="126"/>
        <v>40961.057349537034</v>
      </c>
      <c r="U2019" s="20">
        <f t="shared" si="127"/>
        <v>40992.166666666664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s">
        <v>8219</v>
      </c>
      <c r="N2020" t="b">
        <v>1</v>
      </c>
      <c r="O2020" t="s">
        <v>8295</v>
      </c>
      <c r="P2020" s="6">
        <f t="shared" si="124"/>
        <v>102.24343076923077</v>
      </c>
      <c r="Q2020" s="8">
        <f t="shared" si="125"/>
        <v>147.68495555555555</v>
      </c>
      <c r="R2020" s="11" t="s">
        <v>8319</v>
      </c>
      <c r="S2020" s="12" t="s">
        <v>8349</v>
      </c>
      <c r="T2020" s="20">
        <f t="shared" si="126"/>
        <v>42199.365844907406</v>
      </c>
      <c r="U2020" s="20">
        <f t="shared" si="127"/>
        <v>42229.365844907406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s">
        <v>8219</v>
      </c>
      <c r="N2021" t="b">
        <v>1</v>
      </c>
      <c r="O2021" t="s">
        <v>8295</v>
      </c>
      <c r="P2021" s="6">
        <f t="shared" si="124"/>
        <v>484.90975000000003</v>
      </c>
      <c r="Q2021" s="8">
        <f t="shared" si="125"/>
        <v>108.96848314606741</v>
      </c>
      <c r="R2021" s="11" t="s">
        <v>8319</v>
      </c>
      <c r="S2021" s="12" t="s">
        <v>8349</v>
      </c>
      <c r="T2021" s="20">
        <f t="shared" si="126"/>
        <v>42605.70857638889</v>
      </c>
      <c r="U2021" s="20">
        <f t="shared" si="127"/>
        <v>42635.70857638889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s">
        <v>8219</v>
      </c>
      <c r="N2022" t="b">
        <v>1</v>
      </c>
      <c r="O2022" t="s">
        <v>8295</v>
      </c>
      <c r="P2022" s="6">
        <f t="shared" si="124"/>
        <v>192.33333333333334</v>
      </c>
      <c r="Q2022" s="8">
        <f t="shared" si="125"/>
        <v>23.647540983606557</v>
      </c>
      <c r="R2022" s="11" t="s">
        <v>8319</v>
      </c>
      <c r="S2022" s="12" t="s">
        <v>8349</v>
      </c>
      <c r="T2022" s="20">
        <f t="shared" si="126"/>
        <v>41737.097499999996</v>
      </c>
      <c r="U2022" s="20">
        <f t="shared" si="127"/>
        <v>41773.961111111108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s">
        <v>8219</v>
      </c>
      <c r="N2023" t="b">
        <v>1</v>
      </c>
      <c r="O2023" t="s">
        <v>8295</v>
      </c>
      <c r="P2023" s="6">
        <f t="shared" si="124"/>
        <v>281.10000000000002</v>
      </c>
      <c r="Q2023" s="8">
        <f t="shared" si="125"/>
        <v>147.94736842105263</v>
      </c>
      <c r="R2023" s="11" t="s">
        <v>8319</v>
      </c>
      <c r="S2023" s="12" t="s">
        <v>8349</v>
      </c>
      <c r="T2023" s="20">
        <f t="shared" si="126"/>
        <v>41861.070567129631</v>
      </c>
      <c r="U2023" s="20">
        <f t="shared" si="127"/>
        <v>41906.070567129631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s">
        <v>8219</v>
      </c>
      <c r="N2024" t="b">
        <v>1</v>
      </c>
      <c r="O2024" t="s">
        <v>8295</v>
      </c>
      <c r="P2024" s="6">
        <f t="shared" si="124"/>
        <v>125.13700000000001</v>
      </c>
      <c r="Q2024" s="8">
        <f t="shared" si="125"/>
        <v>385.03692307692307</v>
      </c>
      <c r="R2024" s="11" t="s">
        <v>8319</v>
      </c>
      <c r="S2024" s="12" t="s">
        <v>8349</v>
      </c>
      <c r="T2024" s="20">
        <f t="shared" si="126"/>
        <v>42502.569120370375</v>
      </c>
      <c r="U2024" s="20">
        <f t="shared" si="127"/>
        <v>42532.569120370375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s">
        <v>8219</v>
      </c>
      <c r="N2025" t="b">
        <v>1</v>
      </c>
      <c r="O2025" t="s">
        <v>8295</v>
      </c>
      <c r="P2025" s="6">
        <f t="shared" si="124"/>
        <v>161.459</v>
      </c>
      <c r="Q2025" s="8">
        <f t="shared" si="125"/>
        <v>457.39093484419266</v>
      </c>
      <c r="R2025" s="11" t="s">
        <v>8319</v>
      </c>
      <c r="S2025" s="12" t="s">
        <v>8349</v>
      </c>
      <c r="T2025" s="20">
        <f t="shared" si="126"/>
        <v>42136.420752314814</v>
      </c>
      <c r="U2025" s="20">
        <f t="shared" si="127"/>
        <v>42166.420752314814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s">
        <v>8219</v>
      </c>
      <c r="N2026" t="b">
        <v>1</v>
      </c>
      <c r="O2026" t="s">
        <v>8295</v>
      </c>
      <c r="P2026" s="6">
        <f t="shared" si="124"/>
        <v>585.35</v>
      </c>
      <c r="Q2026" s="8">
        <f t="shared" si="125"/>
        <v>222.99047619047619</v>
      </c>
      <c r="R2026" s="11" t="s">
        <v>8319</v>
      </c>
      <c r="S2026" s="12" t="s">
        <v>8349</v>
      </c>
      <c r="T2026" s="20">
        <f t="shared" si="126"/>
        <v>41099.966944444444</v>
      </c>
      <c r="U2026" s="20">
        <f t="shared" si="127"/>
        <v>41134.125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s">
        <v>8219</v>
      </c>
      <c r="N2027" t="b">
        <v>1</v>
      </c>
      <c r="O2027" t="s">
        <v>8295</v>
      </c>
      <c r="P2027" s="6">
        <f t="shared" si="124"/>
        <v>201.14999999999998</v>
      </c>
      <c r="Q2027" s="8">
        <f t="shared" si="125"/>
        <v>220.74074074074073</v>
      </c>
      <c r="R2027" s="11" t="s">
        <v>8319</v>
      </c>
      <c r="S2027" s="12" t="s">
        <v>8349</v>
      </c>
      <c r="T2027" s="20">
        <f t="shared" si="126"/>
        <v>42136.184560185182</v>
      </c>
      <c r="U2027" s="20">
        <f t="shared" si="127"/>
        <v>42166.184560185182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s">
        <v>8219</v>
      </c>
      <c r="N2028" t="b">
        <v>1</v>
      </c>
      <c r="O2028" t="s">
        <v>8295</v>
      </c>
      <c r="P2028" s="6">
        <f t="shared" si="124"/>
        <v>133.48307999999997</v>
      </c>
      <c r="Q2028" s="8">
        <f t="shared" si="125"/>
        <v>73.503898678414089</v>
      </c>
      <c r="R2028" s="11" t="s">
        <v>8319</v>
      </c>
      <c r="S2028" s="12" t="s">
        <v>8349</v>
      </c>
      <c r="T2028" s="20">
        <f t="shared" si="126"/>
        <v>41704.735937500001</v>
      </c>
      <c r="U2028" s="20">
        <f t="shared" si="127"/>
        <v>41750.165972222225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s">
        <v>8219</v>
      </c>
      <c r="N2029" t="b">
        <v>1</v>
      </c>
      <c r="O2029" t="s">
        <v>8295</v>
      </c>
      <c r="P2029" s="6">
        <f t="shared" si="124"/>
        <v>120.24900000000001</v>
      </c>
      <c r="Q2029" s="8">
        <f t="shared" si="125"/>
        <v>223.09647495361781</v>
      </c>
      <c r="R2029" s="11" t="s">
        <v>8319</v>
      </c>
      <c r="S2029" s="12" t="s">
        <v>8349</v>
      </c>
      <c r="T2029" s="20">
        <f t="shared" si="126"/>
        <v>42048.813877314817</v>
      </c>
      <c r="U2029" s="20">
        <f t="shared" si="127"/>
        <v>42093.772210648152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s">
        <v>8219</v>
      </c>
      <c r="N2030" t="b">
        <v>1</v>
      </c>
      <c r="O2030" t="s">
        <v>8295</v>
      </c>
      <c r="P2030" s="6">
        <f t="shared" si="124"/>
        <v>126.16666666666667</v>
      </c>
      <c r="Q2030" s="8">
        <f t="shared" si="125"/>
        <v>47.911392405063289</v>
      </c>
      <c r="R2030" s="11" t="s">
        <v>8319</v>
      </c>
      <c r="S2030" s="12" t="s">
        <v>8349</v>
      </c>
      <c r="T2030" s="20">
        <f t="shared" si="126"/>
        <v>40215.919050925928</v>
      </c>
      <c r="U2030" s="20">
        <f t="shared" si="127"/>
        <v>40252.913194444445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s">
        <v>8219</v>
      </c>
      <c r="N2031" t="b">
        <v>1</v>
      </c>
      <c r="O2031" t="s">
        <v>8295</v>
      </c>
      <c r="P2031" s="6">
        <f t="shared" si="124"/>
        <v>361.2</v>
      </c>
      <c r="Q2031" s="8">
        <f t="shared" si="125"/>
        <v>96.063829787234042</v>
      </c>
      <c r="R2031" s="11" t="s">
        <v>8319</v>
      </c>
      <c r="S2031" s="12" t="s">
        <v>8349</v>
      </c>
      <c r="T2031" s="20">
        <f t="shared" si="126"/>
        <v>41848.021770833337</v>
      </c>
      <c r="U2031" s="20">
        <f t="shared" si="127"/>
        <v>41878.021770833337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s">
        <v>8219</v>
      </c>
      <c r="N2032" t="b">
        <v>1</v>
      </c>
      <c r="O2032" t="s">
        <v>8295</v>
      </c>
      <c r="P2032" s="6">
        <f t="shared" si="124"/>
        <v>226.239013671875</v>
      </c>
      <c r="Q2032" s="8">
        <f t="shared" si="125"/>
        <v>118.6144</v>
      </c>
      <c r="R2032" s="11" t="s">
        <v>8319</v>
      </c>
      <c r="S2032" s="12" t="s">
        <v>8349</v>
      </c>
      <c r="T2032" s="20">
        <f t="shared" si="126"/>
        <v>41212.996481481481</v>
      </c>
      <c r="U2032" s="20">
        <f t="shared" si="127"/>
        <v>41242.996481481481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s">
        <v>8219</v>
      </c>
      <c r="N2033" t="b">
        <v>1</v>
      </c>
      <c r="O2033" t="s">
        <v>8295</v>
      </c>
      <c r="P2033" s="6">
        <f t="shared" si="124"/>
        <v>120.35</v>
      </c>
      <c r="Q2033" s="8">
        <f t="shared" si="125"/>
        <v>118.45472440944881</v>
      </c>
      <c r="R2033" s="11" t="s">
        <v>8319</v>
      </c>
      <c r="S2033" s="12" t="s">
        <v>8349</v>
      </c>
      <c r="T2033" s="20">
        <f t="shared" si="126"/>
        <v>41975.329317129625</v>
      </c>
      <c r="U2033" s="20">
        <f t="shared" si="127"/>
        <v>42013.041666666672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s">
        <v>8219</v>
      </c>
      <c r="N2034" t="b">
        <v>1</v>
      </c>
      <c r="O2034" t="s">
        <v>8295</v>
      </c>
      <c r="P2034" s="6">
        <f t="shared" si="124"/>
        <v>304.18799999999999</v>
      </c>
      <c r="Q2034" s="8">
        <f t="shared" si="125"/>
        <v>143.21468926553672</v>
      </c>
      <c r="R2034" s="11" t="s">
        <v>8319</v>
      </c>
      <c r="S2034" s="12" t="s">
        <v>8349</v>
      </c>
      <c r="T2034" s="20">
        <f t="shared" si="126"/>
        <v>42689.565671296295</v>
      </c>
      <c r="U2034" s="20">
        <f t="shared" si="127"/>
        <v>42719.208333333328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s">
        <v>8219</v>
      </c>
      <c r="N2035" t="b">
        <v>1</v>
      </c>
      <c r="O2035" t="s">
        <v>8295</v>
      </c>
      <c r="P2035" s="6">
        <f t="shared" si="124"/>
        <v>178.67599999999999</v>
      </c>
      <c r="Q2035" s="8">
        <f t="shared" si="125"/>
        <v>282.71518987341773</v>
      </c>
      <c r="R2035" s="11" t="s">
        <v>8319</v>
      </c>
      <c r="S2035" s="12" t="s">
        <v>8349</v>
      </c>
      <c r="T2035" s="20">
        <f t="shared" si="126"/>
        <v>41725.082384259258</v>
      </c>
      <c r="U2035" s="20">
        <f t="shared" si="127"/>
        <v>41755.082384259258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s">
        <v>8219</v>
      </c>
      <c r="N2036" t="b">
        <v>1</v>
      </c>
      <c r="O2036" t="s">
        <v>8295</v>
      </c>
      <c r="P2036" s="6">
        <f t="shared" si="124"/>
        <v>386.81998717948721</v>
      </c>
      <c r="Q2036" s="8">
        <f t="shared" si="125"/>
        <v>593.93620078740162</v>
      </c>
      <c r="R2036" s="11" t="s">
        <v>8319</v>
      </c>
      <c r="S2036" s="12" t="s">
        <v>8349</v>
      </c>
      <c r="T2036" s="20">
        <f t="shared" si="126"/>
        <v>42076.130011574074</v>
      </c>
      <c r="U2036" s="20">
        <f t="shared" si="127"/>
        <v>42131.290277777778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s">
        <v>8219</v>
      </c>
      <c r="N2037" t="b">
        <v>1</v>
      </c>
      <c r="O2037" t="s">
        <v>8295</v>
      </c>
      <c r="P2037" s="6">
        <f t="shared" si="124"/>
        <v>211.03642500000004</v>
      </c>
      <c r="Q2037" s="8">
        <f t="shared" si="125"/>
        <v>262.15704968944101</v>
      </c>
      <c r="R2037" s="11" t="s">
        <v>8319</v>
      </c>
      <c r="S2037" s="12" t="s">
        <v>8349</v>
      </c>
      <c r="T2037" s="20">
        <f t="shared" si="126"/>
        <v>42311.625081018516</v>
      </c>
      <c r="U2037" s="20">
        <f t="shared" si="127"/>
        <v>42357.041666666672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s">
        <v>8219</v>
      </c>
      <c r="N2038" t="b">
        <v>1</v>
      </c>
      <c r="O2038" t="s">
        <v>8295</v>
      </c>
      <c r="P2038" s="6">
        <f t="shared" si="124"/>
        <v>131.66833333333335</v>
      </c>
      <c r="Q2038" s="8">
        <f t="shared" si="125"/>
        <v>46.580778301886795</v>
      </c>
      <c r="R2038" s="11" t="s">
        <v>8319</v>
      </c>
      <c r="S2038" s="12" t="s">
        <v>8349</v>
      </c>
      <c r="T2038" s="20">
        <f t="shared" si="126"/>
        <v>41738.864803240744</v>
      </c>
      <c r="U2038" s="20">
        <f t="shared" si="127"/>
        <v>41768.864803240744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s">
        <v>8219</v>
      </c>
      <c r="N2039" t="b">
        <v>1</v>
      </c>
      <c r="O2039" t="s">
        <v>8295</v>
      </c>
      <c r="P2039" s="6">
        <f t="shared" si="124"/>
        <v>300.47639999999996</v>
      </c>
      <c r="Q2039" s="8">
        <f t="shared" si="125"/>
        <v>70.041118881118877</v>
      </c>
      <c r="R2039" s="11" t="s">
        <v>8319</v>
      </c>
      <c r="S2039" s="12" t="s">
        <v>8349</v>
      </c>
      <c r="T2039" s="20">
        <f t="shared" si="126"/>
        <v>41578.210104166668</v>
      </c>
      <c r="U2039" s="20">
        <f t="shared" si="127"/>
        <v>41638.251770833333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s">
        <v>8219</v>
      </c>
      <c r="N2040" t="b">
        <v>1</v>
      </c>
      <c r="O2040" t="s">
        <v>8295</v>
      </c>
      <c r="P2040" s="6">
        <f t="shared" si="124"/>
        <v>420.51249999999999</v>
      </c>
      <c r="Q2040" s="8">
        <f t="shared" si="125"/>
        <v>164.90686274509804</v>
      </c>
      <c r="R2040" s="11" t="s">
        <v>8319</v>
      </c>
      <c r="S2040" s="12" t="s">
        <v>8349</v>
      </c>
      <c r="T2040" s="20">
        <f t="shared" si="126"/>
        <v>41424.27107638889</v>
      </c>
      <c r="U2040" s="20">
        <f t="shared" si="127"/>
        <v>41456.75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s">
        <v>8219</v>
      </c>
      <c r="N2041" t="b">
        <v>1</v>
      </c>
      <c r="O2041" t="s">
        <v>8295</v>
      </c>
      <c r="P2041" s="6">
        <f t="shared" si="124"/>
        <v>136.21680000000001</v>
      </c>
      <c r="Q2041" s="8">
        <f t="shared" si="125"/>
        <v>449.26385224274406</v>
      </c>
      <c r="R2041" s="11" t="s">
        <v>8319</v>
      </c>
      <c r="S2041" s="12" t="s">
        <v>8349</v>
      </c>
      <c r="T2041" s="20">
        <f t="shared" si="126"/>
        <v>42675.438946759255</v>
      </c>
      <c r="U2041" s="20">
        <f t="shared" si="127"/>
        <v>42705.207638888889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s">
        <v>8219</v>
      </c>
      <c r="N2042" t="b">
        <v>1</v>
      </c>
      <c r="O2042" t="s">
        <v>8295</v>
      </c>
      <c r="P2042" s="6">
        <f t="shared" si="124"/>
        <v>248.17133333333334</v>
      </c>
      <c r="Q2042" s="8">
        <f t="shared" si="125"/>
        <v>27.472841328413285</v>
      </c>
      <c r="R2042" s="11" t="s">
        <v>8319</v>
      </c>
      <c r="S2042" s="12" t="s">
        <v>8349</v>
      </c>
      <c r="T2042" s="20">
        <f t="shared" si="126"/>
        <v>41578.927118055559</v>
      </c>
      <c r="U2042" s="20">
        <f t="shared" si="127"/>
        <v>41593.968784722223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s">
        <v>8219</v>
      </c>
      <c r="N2043" t="b">
        <v>1</v>
      </c>
      <c r="O2043" t="s">
        <v>8295</v>
      </c>
      <c r="P2043" s="6">
        <f t="shared" si="124"/>
        <v>181.86315789473684</v>
      </c>
      <c r="Q2043" s="8">
        <f t="shared" si="125"/>
        <v>143.97499999999999</v>
      </c>
      <c r="R2043" s="11" t="s">
        <v>8319</v>
      </c>
      <c r="S2043" s="12" t="s">
        <v>8349</v>
      </c>
      <c r="T2043" s="20">
        <f t="shared" si="126"/>
        <v>42654.525775462964</v>
      </c>
      <c r="U2043" s="20">
        <f t="shared" si="127"/>
        <v>42684.567442129628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s">
        <v>8219</v>
      </c>
      <c r="N2044" t="b">
        <v>1</v>
      </c>
      <c r="O2044" t="s">
        <v>8295</v>
      </c>
      <c r="P2044" s="6">
        <f t="shared" si="124"/>
        <v>123.53</v>
      </c>
      <c r="Q2044" s="8">
        <f t="shared" si="125"/>
        <v>88.23571428571428</v>
      </c>
      <c r="R2044" s="11" t="s">
        <v>8319</v>
      </c>
      <c r="S2044" s="12" t="s">
        <v>8349</v>
      </c>
      <c r="T2044" s="20">
        <f t="shared" si="126"/>
        <v>42331.708032407405</v>
      </c>
      <c r="U2044" s="20">
        <f t="shared" si="127"/>
        <v>42391.708032407405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s">
        <v>8219</v>
      </c>
      <c r="N2045" t="b">
        <v>1</v>
      </c>
      <c r="O2045" t="s">
        <v>8295</v>
      </c>
      <c r="P2045" s="6">
        <f t="shared" si="124"/>
        <v>506.20938628158842</v>
      </c>
      <c r="Q2045" s="8">
        <f t="shared" si="125"/>
        <v>36.326424870466319</v>
      </c>
      <c r="R2045" s="11" t="s">
        <v>8319</v>
      </c>
      <c r="S2045" s="12" t="s">
        <v>8349</v>
      </c>
      <c r="T2045" s="20">
        <f t="shared" si="126"/>
        <v>42661.176817129628</v>
      </c>
      <c r="U2045" s="20">
        <f t="shared" si="127"/>
        <v>42715.207638888889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s">
        <v>8219</v>
      </c>
      <c r="N2046" t="b">
        <v>1</v>
      </c>
      <c r="O2046" t="s">
        <v>8295</v>
      </c>
      <c r="P2046" s="6">
        <f t="shared" si="124"/>
        <v>108.21333333333334</v>
      </c>
      <c r="Q2046" s="8">
        <f t="shared" si="125"/>
        <v>90.177777777777777</v>
      </c>
      <c r="R2046" s="11" t="s">
        <v>8319</v>
      </c>
      <c r="S2046" s="12" t="s">
        <v>8349</v>
      </c>
      <c r="T2046" s="20">
        <f t="shared" si="126"/>
        <v>42138.684189814812</v>
      </c>
      <c r="U2046" s="20">
        <f t="shared" si="127"/>
        <v>42168.684189814812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s">
        <v>8219</v>
      </c>
      <c r="N2047" t="b">
        <v>1</v>
      </c>
      <c r="O2047" t="s">
        <v>8295</v>
      </c>
      <c r="P2047" s="6">
        <f t="shared" si="124"/>
        <v>819.18387755102037</v>
      </c>
      <c r="Q2047" s="8">
        <f t="shared" si="125"/>
        <v>152.62361216730039</v>
      </c>
      <c r="R2047" s="11" t="s">
        <v>8319</v>
      </c>
      <c r="S2047" s="12" t="s">
        <v>8349</v>
      </c>
      <c r="T2047" s="20">
        <f t="shared" si="126"/>
        <v>41069.088506944441</v>
      </c>
      <c r="U2047" s="20">
        <f t="shared" si="127"/>
        <v>41099.088506944441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s">
        <v>8219</v>
      </c>
      <c r="N2048" t="b">
        <v>1</v>
      </c>
      <c r="O2048" t="s">
        <v>8295</v>
      </c>
      <c r="P2048" s="6">
        <f t="shared" si="124"/>
        <v>121.10000000000001</v>
      </c>
      <c r="Q2048" s="8">
        <f t="shared" si="125"/>
        <v>55.806451612903224</v>
      </c>
      <c r="R2048" s="11" t="s">
        <v>8319</v>
      </c>
      <c r="S2048" s="12" t="s">
        <v>8349</v>
      </c>
      <c r="T2048" s="20">
        <f t="shared" si="126"/>
        <v>41387.171805555554</v>
      </c>
      <c r="U2048" s="20">
        <f t="shared" si="127"/>
        <v>41417.171805555554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s">
        <v>8219</v>
      </c>
      <c r="N2049" t="b">
        <v>1</v>
      </c>
      <c r="O2049" t="s">
        <v>8295</v>
      </c>
      <c r="P2049" s="6">
        <f t="shared" si="124"/>
        <v>102.99897959183673</v>
      </c>
      <c r="Q2049" s="8">
        <f t="shared" si="125"/>
        <v>227.85327313769753</v>
      </c>
      <c r="R2049" s="11" t="s">
        <v>8319</v>
      </c>
      <c r="S2049" s="12" t="s">
        <v>8349</v>
      </c>
      <c r="T2049" s="20">
        <f t="shared" si="126"/>
        <v>42081.903587962966</v>
      </c>
      <c r="U2049" s="20">
        <f t="shared" si="127"/>
        <v>42111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s">
        <v>8219</v>
      </c>
      <c r="N2050" t="b">
        <v>1</v>
      </c>
      <c r="O2050" t="s">
        <v>8295</v>
      </c>
      <c r="P2050" s="6">
        <f t="shared" si="124"/>
        <v>148.33229411764705</v>
      </c>
      <c r="Q2050" s="8">
        <f t="shared" si="125"/>
        <v>91.82989803350327</v>
      </c>
      <c r="R2050" s="11" t="s">
        <v>8319</v>
      </c>
      <c r="S2050" s="12" t="s">
        <v>8349</v>
      </c>
      <c r="T2050" s="20">
        <f t="shared" si="126"/>
        <v>41387.651516203703</v>
      </c>
      <c r="U2050" s="20">
        <f t="shared" si="127"/>
        <v>41417.651516203703</v>
      </c>
    </row>
    <row r="2051" spans="1:2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s">
        <v>8219</v>
      </c>
      <c r="N2051" t="b">
        <v>1</v>
      </c>
      <c r="O2051" t="s">
        <v>8295</v>
      </c>
      <c r="P2051" s="6">
        <f t="shared" ref="P2051:P2114" si="128">E2051/D2051*100</f>
        <v>120.19070000000001</v>
      </c>
      <c r="Q2051" s="8">
        <f t="shared" ref="Q2051:Q2114" si="129">IFERROR(E2051/L2051,0)</f>
        <v>80.991037735849048</v>
      </c>
      <c r="R2051" s="11" t="s">
        <v>8319</v>
      </c>
      <c r="S2051" s="12" t="s">
        <v>8349</v>
      </c>
      <c r="T2051" s="20">
        <f t="shared" ref="T2051:T2114" si="130">(((J2051/60)/60)/24)+DATE(1970,1,1)</f>
        <v>41575.527349537035</v>
      </c>
      <c r="U2051" s="20">
        <f t="shared" ref="U2051:U2114" si="131">(((I2051/60)/60)/24)+DATE(1970,1,1)</f>
        <v>41610.957638888889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s">
        <v>8219</v>
      </c>
      <c r="N2052" t="b">
        <v>1</v>
      </c>
      <c r="O2052" t="s">
        <v>8295</v>
      </c>
      <c r="P2052" s="6">
        <f t="shared" si="128"/>
        <v>473.27000000000004</v>
      </c>
      <c r="Q2052" s="8">
        <f t="shared" si="129"/>
        <v>278.39411764705881</v>
      </c>
      <c r="R2052" s="11" t="s">
        <v>8319</v>
      </c>
      <c r="S2052" s="12" t="s">
        <v>8349</v>
      </c>
      <c r="T2052" s="20">
        <f t="shared" si="130"/>
        <v>42115.071504629625</v>
      </c>
      <c r="U2052" s="20">
        <f t="shared" si="131"/>
        <v>42155.071504629625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s">
        <v>8219</v>
      </c>
      <c r="N2053" t="b">
        <v>1</v>
      </c>
      <c r="O2053" t="s">
        <v>8295</v>
      </c>
      <c r="P2053" s="6">
        <f t="shared" si="128"/>
        <v>130.36250000000001</v>
      </c>
      <c r="Q2053" s="8">
        <f t="shared" si="129"/>
        <v>43.095041322314053</v>
      </c>
      <c r="R2053" s="11" t="s">
        <v>8319</v>
      </c>
      <c r="S2053" s="12" t="s">
        <v>8349</v>
      </c>
      <c r="T2053" s="20">
        <f t="shared" si="130"/>
        <v>41604.022418981483</v>
      </c>
      <c r="U2053" s="20">
        <f t="shared" si="131"/>
        <v>41634.022418981483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s">
        <v>8219</v>
      </c>
      <c r="N2054" t="b">
        <v>1</v>
      </c>
      <c r="O2054" t="s">
        <v>8295</v>
      </c>
      <c r="P2054" s="6">
        <f t="shared" si="128"/>
        <v>353.048</v>
      </c>
      <c r="Q2054" s="8">
        <f t="shared" si="129"/>
        <v>326.29205175600737</v>
      </c>
      <c r="R2054" s="11" t="s">
        <v>8319</v>
      </c>
      <c r="S2054" s="12" t="s">
        <v>8349</v>
      </c>
      <c r="T2054" s="20">
        <f t="shared" si="130"/>
        <v>42375.08394675926</v>
      </c>
      <c r="U2054" s="20">
        <f t="shared" si="131"/>
        <v>42420.08394675926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s">
        <v>8219</v>
      </c>
      <c r="N2055" t="b">
        <v>1</v>
      </c>
      <c r="O2055" t="s">
        <v>8295</v>
      </c>
      <c r="P2055" s="6">
        <f t="shared" si="128"/>
        <v>101.02</v>
      </c>
      <c r="Q2055" s="8">
        <f t="shared" si="129"/>
        <v>41.743801652892564</v>
      </c>
      <c r="R2055" s="11" t="s">
        <v>8319</v>
      </c>
      <c r="S2055" s="12" t="s">
        <v>8349</v>
      </c>
      <c r="T2055" s="20">
        <f t="shared" si="130"/>
        <v>42303.617488425924</v>
      </c>
      <c r="U2055" s="20">
        <f t="shared" si="131"/>
        <v>42333.659155092595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s">
        <v>8219</v>
      </c>
      <c r="N2056" t="b">
        <v>1</v>
      </c>
      <c r="O2056" t="s">
        <v>8295</v>
      </c>
      <c r="P2056" s="6">
        <f t="shared" si="128"/>
        <v>113.59142857142857</v>
      </c>
      <c r="Q2056" s="8">
        <f t="shared" si="129"/>
        <v>64.020933977455712</v>
      </c>
      <c r="R2056" s="11" t="s">
        <v>8319</v>
      </c>
      <c r="S2056" s="12" t="s">
        <v>8349</v>
      </c>
      <c r="T2056" s="20">
        <f t="shared" si="130"/>
        <v>41731.520949074074</v>
      </c>
      <c r="U2056" s="20">
        <f t="shared" si="131"/>
        <v>41761.520949074074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s">
        <v>8219</v>
      </c>
      <c r="N2057" t="b">
        <v>1</v>
      </c>
      <c r="O2057" t="s">
        <v>8295</v>
      </c>
      <c r="P2057" s="6">
        <f t="shared" si="128"/>
        <v>167.41666666666666</v>
      </c>
      <c r="Q2057" s="8">
        <f t="shared" si="129"/>
        <v>99.455445544554451</v>
      </c>
      <c r="R2057" s="11" t="s">
        <v>8319</v>
      </c>
      <c r="S2057" s="12" t="s">
        <v>8349</v>
      </c>
      <c r="T2057" s="20">
        <f t="shared" si="130"/>
        <v>41946.674108796295</v>
      </c>
      <c r="U2057" s="20">
        <f t="shared" si="131"/>
        <v>41976.166666666672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s">
        <v>8219</v>
      </c>
      <c r="N2058" t="b">
        <v>1</v>
      </c>
      <c r="O2058" t="s">
        <v>8295</v>
      </c>
      <c r="P2058" s="6">
        <f t="shared" si="128"/>
        <v>153.452</v>
      </c>
      <c r="Q2058" s="8">
        <f t="shared" si="129"/>
        <v>138.49458483754512</v>
      </c>
      <c r="R2058" s="11" t="s">
        <v>8319</v>
      </c>
      <c r="S2058" s="12" t="s">
        <v>8349</v>
      </c>
      <c r="T2058" s="20">
        <f t="shared" si="130"/>
        <v>41351.76090277778</v>
      </c>
      <c r="U2058" s="20">
        <f t="shared" si="131"/>
        <v>41381.76090277778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s">
        <v>8219</v>
      </c>
      <c r="N2059" t="b">
        <v>1</v>
      </c>
      <c r="O2059" t="s">
        <v>8295</v>
      </c>
      <c r="P2059" s="6">
        <f t="shared" si="128"/>
        <v>202.23220000000001</v>
      </c>
      <c r="Q2059" s="8">
        <f t="shared" si="129"/>
        <v>45.547792792792798</v>
      </c>
      <c r="R2059" s="11" t="s">
        <v>8319</v>
      </c>
      <c r="S2059" s="12" t="s">
        <v>8349</v>
      </c>
      <c r="T2059" s="20">
        <f t="shared" si="130"/>
        <v>42396.494583333333</v>
      </c>
      <c r="U2059" s="20">
        <f t="shared" si="131"/>
        <v>42426.494583333333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s">
        <v>8219</v>
      </c>
      <c r="N2060" t="b">
        <v>1</v>
      </c>
      <c r="O2060" t="s">
        <v>8295</v>
      </c>
      <c r="P2060" s="6">
        <f t="shared" si="128"/>
        <v>168.28125</v>
      </c>
      <c r="Q2060" s="8">
        <f t="shared" si="129"/>
        <v>10.507317073170732</v>
      </c>
      <c r="R2060" s="11" t="s">
        <v>8319</v>
      </c>
      <c r="S2060" s="12" t="s">
        <v>8349</v>
      </c>
      <c r="T2060" s="20">
        <f t="shared" si="130"/>
        <v>42026.370717592596</v>
      </c>
      <c r="U2060" s="20">
        <f t="shared" si="131"/>
        <v>42065.833333333328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s">
        <v>8219</v>
      </c>
      <c r="N2061" t="b">
        <v>1</v>
      </c>
      <c r="O2061" t="s">
        <v>8295</v>
      </c>
      <c r="P2061" s="6">
        <f t="shared" si="128"/>
        <v>143.45666666666668</v>
      </c>
      <c r="Q2061" s="8">
        <f t="shared" si="129"/>
        <v>114.76533333333333</v>
      </c>
      <c r="R2061" s="11" t="s">
        <v>8319</v>
      </c>
      <c r="S2061" s="12" t="s">
        <v>8349</v>
      </c>
      <c r="T2061" s="20">
        <f t="shared" si="130"/>
        <v>42361.602476851855</v>
      </c>
      <c r="U2061" s="20">
        <f t="shared" si="131"/>
        <v>42400.915972222225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s">
        <v>8219</v>
      </c>
      <c r="N2062" t="b">
        <v>1</v>
      </c>
      <c r="O2062" t="s">
        <v>8295</v>
      </c>
      <c r="P2062" s="6">
        <f t="shared" si="128"/>
        <v>196.4</v>
      </c>
      <c r="Q2062" s="8">
        <f t="shared" si="129"/>
        <v>35.997067448680355</v>
      </c>
      <c r="R2062" s="11" t="s">
        <v>8319</v>
      </c>
      <c r="S2062" s="12" t="s">
        <v>8349</v>
      </c>
      <c r="T2062" s="20">
        <f t="shared" si="130"/>
        <v>41783.642939814818</v>
      </c>
      <c r="U2062" s="20">
        <f t="shared" si="131"/>
        <v>41843.642939814818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s">
        <v>8219</v>
      </c>
      <c r="N2063" t="b">
        <v>1</v>
      </c>
      <c r="O2063" t="s">
        <v>8295</v>
      </c>
      <c r="P2063" s="6">
        <f t="shared" si="128"/>
        <v>107.91999999999999</v>
      </c>
      <c r="Q2063" s="8">
        <f t="shared" si="129"/>
        <v>154.17142857142858</v>
      </c>
      <c r="R2063" s="11" t="s">
        <v>8319</v>
      </c>
      <c r="S2063" s="12" t="s">
        <v>8349</v>
      </c>
      <c r="T2063" s="20">
        <f t="shared" si="130"/>
        <v>42705.764513888891</v>
      </c>
      <c r="U2063" s="20">
        <f t="shared" si="131"/>
        <v>42735.764513888891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s">
        <v>8219</v>
      </c>
      <c r="N2064" t="b">
        <v>1</v>
      </c>
      <c r="O2064" t="s">
        <v>8295</v>
      </c>
      <c r="P2064" s="6">
        <f t="shared" si="128"/>
        <v>114.97699999999999</v>
      </c>
      <c r="Q2064" s="8">
        <f t="shared" si="129"/>
        <v>566.38916256157631</v>
      </c>
      <c r="R2064" s="11" t="s">
        <v>8319</v>
      </c>
      <c r="S2064" s="12" t="s">
        <v>8349</v>
      </c>
      <c r="T2064" s="20">
        <f t="shared" si="130"/>
        <v>42423.3830787037</v>
      </c>
      <c r="U2064" s="20">
        <f t="shared" si="131"/>
        <v>42453.341412037036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s">
        <v>8219</v>
      </c>
      <c r="N2065" t="b">
        <v>1</v>
      </c>
      <c r="O2065" t="s">
        <v>8295</v>
      </c>
      <c r="P2065" s="6">
        <f t="shared" si="128"/>
        <v>148.04999999999998</v>
      </c>
      <c r="Q2065" s="8">
        <f t="shared" si="129"/>
        <v>120.85714285714286</v>
      </c>
      <c r="R2065" s="11" t="s">
        <v>8319</v>
      </c>
      <c r="S2065" s="12" t="s">
        <v>8349</v>
      </c>
      <c r="T2065" s="20">
        <f t="shared" si="130"/>
        <v>42472.73265046296</v>
      </c>
      <c r="U2065" s="20">
        <f t="shared" si="131"/>
        <v>42505.73265046296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s">
        <v>8219</v>
      </c>
      <c r="N2066" t="b">
        <v>1</v>
      </c>
      <c r="O2066" t="s">
        <v>8295</v>
      </c>
      <c r="P2066" s="6">
        <f t="shared" si="128"/>
        <v>191.16676082790633</v>
      </c>
      <c r="Q2066" s="8">
        <f t="shared" si="129"/>
        <v>86.163845492085343</v>
      </c>
      <c r="R2066" s="11" t="s">
        <v>8319</v>
      </c>
      <c r="S2066" s="12" t="s">
        <v>8349</v>
      </c>
      <c r="T2066" s="20">
        <f t="shared" si="130"/>
        <v>41389.364849537036</v>
      </c>
      <c r="U2066" s="20">
        <f t="shared" si="131"/>
        <v>41425.5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s">
        <v>8219</v>
      </c>
      <c r="N2067" t="b">
        <v>1</v>
      </c>
      <c r="O2067" t="s">
        <v>8295</v>
      </c>
      <c r="P2067" s="6">
        <f t="shared" si="128"/>
        <v>199.215125</v>
      </c>
      <c r="Q2067" s="8">
        <f t="shared" si="129"/>
        <v>51.212114395886893</v>
      </c>
      <c r="R2067" s="11" t="s">
        <v>8319</v>
      </c>
      <c r="S2067" s="12" t="s">
        <v>8349</v>
      </c>
      <c r="T2067" s="20">
        <f t="shared" si="130"/>
        <v>41603.333668981482</v>
      </c>
      <c r="U2067" s="20">
        <f t="shared" si="131"/>
        <v>41633.333668981482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s">
        <v>8219</v>
      </c>
      <c r="N2068" t="b">
        <v>1</v>
      </c>
      <c r="O2068" t="s">
        <v>8295</v>
      </c>
      <c r="P2068" s="6">
        <f t="shared" si="128"/>
        <v>218.6</v>
      </c>
      <c r="Q2068" s="8">
        <f t="shared" si="129"/>
        <v>67.261538461538464</v>
      </c>
      <c r="R2068" s="11" t="s">
        <v>8319</v>
      </c>
      <c r="S2068" s="12" t="s">
        <v>8349</v>
      </c>
      <c r="T2068" s="20">
        <f t="shared" si="130"/>
        <v>41844.771793981483</v>
      </c>
      <c r="U2068" s="20">
        <f t="shared" si="131"/>
        <v>41874.771793981483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s">
        <v>8219</v>
      </c>
      <c r="N2069" t="b">
        <v>1</v>
      </c>
      <c r="O2069" t="s">
        <v>8295</v>
      </c>
      <c r="P2069" s="6">
        <f t="shared" si="128"/>
        <v>126.86868686868686</v>
      </c>
      <c r="Q2069" s="8">
        <f t="shared" si="129"/>
        <v>62.8</v>
      </c>
      <c r="R2069" s="11" t="s">
        <v>8319</v>
      </c>
      <c r="S2069" s="12" t="s">
        <v>8349</v>
      </c>
      <c r="T2069" s="20">
        <f t="shared" si="130"/>
        <v>42115.853888888887</v>
      </c>
      <c r="U2069" s="20">
        <f t="shared" si="131"/>
        <v>42148.853888888887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s">
        <v>8219</v>
      </c>
      <c r="N2070" t="b">
        <v>1</v>
      </c>
      <c r="O2070" t="s">
        <v>8295</v>
      </c>
      <c r="P2070" s="6">
        <f t="shared" si="128"/>
        <v>105.22388000000001</v>
      </c>
      <c r="Q2070" s="8">
        <f t="shared" si="129"/>
        <v>346.13118421052633</v>
      </c>
      <c r="R2070" s="11" t="s">
        <v>8319</v>
      </c>
      <c r="S2070" s="12" t="s">
        <v>8349</v>
      </c>
      <c r="T2070" s="20">
        <f t="shared" si="130"/>
        <v>42633.841608796298</v>
      </c>
      <c r="U2070" s="20">
        <f t="shared" si="131"/>
        <v>42663.841608796298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s">
        <v>8219</v>
      </c>
      <c r="N2071" t="b">
        <v>1</v>
      </c>
      <c r="O2071" t="s">
        <v>8295</v>
      </c>
      <c r="P2071" s="6">
        <f t="shared" si="128"/>
        <v>128.40666000000002</v>
      </c>
      <c r="Q2071" s="8">
        <f t="shared" si="129"/>
        <v>244.11912547528519</v>
      </c>
      <c r="R2071" s="11" t="s">
        <v>8319</v>
      </c>
      <c r="S2071" s="12" t="s">
        <v>8349</v>
      </c>
      <c r="T2071" s="20">
        <f t="shared" si="130"/>
        <v>42340.972118055557</v>
      </c>
      <c r="U2071" s="20">
        <f t="shared" si="131"/>
        <v>42371.972118055557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s">
        <v>8219</v>
      </c>
      <c r="N2072" t="b">
        <v>1</v>
      </c>
      <c r="O2072" t="s">
        <v>8295</v>
      </c>
      <c r="P2072" s="6">
        <f t="shared" si="128"/>
        <v>317.3272</v>
      </c>
      <c r="Q2072" s="8">
        <f t="shared" si="129"/>
        <v>259.25424836601309</v>
      </c>
      <c r="R2072" s="11" t="s">
        <v>8319</v>
      </c>
      <c r="S2072" s="12" t="s">
        <v>8349</v>
      </c>
      <c r="T2072" s="20">
        <f t="shared" si="130"/>
        <v>42519.6565162037</v>
      </c>
      <c r="U2072" s="20">
        <f t="shared" si="131"/>
        <v>42549.6565162037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s">
        <v>8219</v>
      </c>
      <c r="N2073" t="b">
        <v>1</v>
      </c>
      <c r="O2073" t="s">
        <v>8295</v>
      </c>
      <c r="P2073" s="6">
        <f t="shared" si="128"/>
        <v>280.73</v>
      </c>
      <c r="Q2073" s="8">
        <f t="shared" si="129"/>
        <v>201.96402877697841</v>
      </c>
      <c r="R2073" s="11" t="s">
        <v>8319</v>
      </c>
      <c r="S2073" s="12" t="s">
        <v>8349</v>
      </c>
      <c r="T2073" s="20">
        <f t="shared" si="130"/>
        <v>42600.278749999998</v>
      </c>
      <c r="U2073" s="20">
        <f t="shared" si="131"/>
        <v>42645.278749999998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s">
        <v>8219</v>
      </c>
      <c r="N2074" t="b">
        <v>1</v>
      </c>
      <c r="O2074" t="s">
        <v>8295</v>
      </c>
      <c r="P2074" s="6">
        <f t="shared" si="128"/>
        <v>110.73146853146854</v>
      </c>
      <c r="Q2074" s="8">
        <f t="shared" si="129"/>
        <v>226.20857142857142</v>
      </c>
      <c r="R2074" s="11" t="s">
        <v>8319</v>
      </c>
      <c r="S2074" s="12" t="s">
        <v>8349</v>
      </c>
      <c r="T2074" s="20">
        <f t="shared" si="130"/>
        <v>42467.581388888888</v>
      </c>
      <c r="U2074" s="20">
        <f t="shared" si="131"/>
        <v>42497.581388888888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s">
        <v>8219</v>
      </c>
      <c r="N2075" t="b">
        <v>1</v>
      </c>
      <c r="O2075" t="s">
        <v>8295</v>
      </c>
      <c r="P2075" s="6">
        <f t="shared" si="128"/>
        <v>152.60429999999999</v>
      </c>
      <c r="Q2075" s="8">
        <f t="shared" si="129"/>
        <v>324.69</v>
      </c>
      <c r="R2075" s="11" t="s">
        <v>8319</v>
      </c>
      <c r="S2075" s="12" t="s">
        <v>8349</v>
      </c>
      <c r="T2075" s="20">
        <f t="shared" si="130"/>
        <v>42087.668032407411</v>
      </c>
      <c r="U2075" s="20">
        <f t="shared" si="131"/>
        <v>42132.668032407411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s">
        <v>8219</v>
      </c>
      <c r="N2076" t="b">
        <v>1</v>
      </c>
      <c r="O2076" t="s">
        <v>8295</v>
      </c>
      <c r="P2076" s="6">
        <f t="shared" si="128"/>
        <v>102.49999999999999</v>
      </c>
      <c r="Q2076" s="8">
        <f t="shared" si="129"/>
        <v>205</v>
      </c>
      <c r="R2076" s="11" t="s">
        <v>8319</v>
      </c>
      <c r="S2076" s="12" t="s">
        <v>8349</v>
      </c>
      <c r="T2076" s="20">
        <f t="shared" si="130"/>
        <v>42466.826180555552</v>
      </c>
      <c r="U2076" s="20">
        <f t="shared" si="131"/>
        <v>42496.826180555552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s">
        <v>8219</v>
      </c>
      <c r="N2077" t="b">
        <v>1</v>
      </c>
      <c r="O2077" t="s">
        <v>8295</v>
      </c>
      <c r="P2077" s="6">
        <f t="shared" si="128"/>
        <v>1678.3738373837384</v>
      </c>
      <c r="Q2077" s="8">
        <f t="shared" si="129"/>
        <v>20.465926829268295</v>
      </c>
      <c r="R2077" s="11" t="s">
        <v>8319</v>
      </c>
      <c r="S2077" s="12" t="s">
        <v>8349</v>
      </c>
      <c r="T2077" s="20">
        <f t="shared" si="130"/>
        <v>41450.681574074071</v>
      </c>
      <c r="U2077" s="20">
        <f t="shared" si="131"/>
        <v>41480.681574074071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s">
        <v>8219</v>
      </c>
      <c r="N2078" t="b">
        <v>1</v>
      </c>
      <c r="O2078" t="s">
        <v>8295</v>
      </c>
      <c r="P2078" s="6">
        <f t="shared" si="128"/>
        <v>543.349156424581</v>
      </c>
      <c r="Q2078" s="8">
        <f t="shared" si="129"/>
        <v>116.35303146309367</v>
      </c>
      <c r="R2078" s="11" t="s">
        <v>8319</v>
      </c>
      <c r="S2078" s="12" t="s">
        <v>8349</v>
      </c>
      <c r="T2078" s="20">
        <f t="shared" si="130"/>
        <v>41803.880659722221</v>
      </c>
      <c r="U2078" s="20">
        <f t="shared" si="131"/>
        <v>41843.880659722221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s">
        <v>8219</v>
      </c>
      <c r="N2079" t="b">
        <v>1</v>
      </c>
      <c r="O2079" t="s">
        <v>8295</v>
      </c>
      <c r="P2079" s="6">
        <f t="shared" si="128"/>
        <v>115.50800000000001</v>
      </c>
      <c r="Q2079" s="8">
        <f t="shared" si="129"/>
        <v>307.20212765957444</v>
      </c>
      <c r="R2079" s="11" t="s">
        <v>8319</v>
      </c>
      <c r="S2079" s="12" t="s">
        <v>8349</v>
      </c>
      <c r="T2079" s="20">
        <f t="shared" si="130"/>
        <v>42103.042546296296</v>
      </c>
      <c r="U2079" s="20">
        <f t="shared" si="131"/>
        <v>42160.875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s">
        <v>8219</v>
      </c>
      <c r="N2080" t="b">
        <v>1</v>
      </c>
      <c r="O2080" t="s">
        <v>8295</v>
      </c>
      <c r="P2080" s="6">
        <f t="shared" si="128"/>
        <v>131.20499999999998</v>
      </c>
      <c r="Q2080" s="8">
        <f t="shared" si="129"/>
        <v>546.6875</v>
      </c>
      <c r="R2080" s="11" t="s">
        <v>8319</v>
      </c>
      <c r="S2080" s="12" t="s">
        <v>8349</v>
      </c>
      <c r="T2080" s="20">
        <f t="shared" si="130"/>
        <v>42692.771493055552</v>
      </c>
      <c r="U2080" s="20">
        <f t="shared" si="131"/>
        <v>42722.771493055552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s">
        <v>8219</v>
      </c>
      <c r="N2081" t="b">
        <v>1</v>
      </c>
      <c r="O2081" t="s">
        <v>8295</v>
      </c>
      <c r="P2081" s="6">
        <f t="shared" si="128"/>
        <v>288.17</v>
      </c>
      <c r="Q2081" s="8">
        <f t="shared" si="129"/>
        <v>47.474464579901152</v>
      </c>
      <c r="R2081" s="11" t="s">
        <v>8319</v>
      </c>
      <c r="S2081" s="12" t="s">
        <v>8349</v>
      </c>
      <c r="T2081" s="20">
        <f t="shared" si="130"/>
        <v>42150.71056712963</v>
      </c>
      <c r="U2081" s="20">
        <f t="shared" si="131"/>
        <v>42180.791666666672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s">
        <v>8219</v>
      </c>
      <c r="N2082" t="b">
        <v>1</v>
      </c>
      <c r="O2082" t="s">
        <v>8295</v>
      </c>
      <c r="P2082" s="6">
        <f t="shared" si="128"/>
        <v>507.8</v>
      </c>
      <c r="Q2082" s="8">
        <f t="shared" si="129"/>
        <v>101.56</v>
      </c>
      <c r="R2082" s="11" t="s">
        <v>8319</v>
      </c>
      <c r="S2082" s="12" t="s">
        <v>8349</v>
      </c>
      <c r="T2082" s="20">
        <f t="shared" si="130"/>
        <v>42289.957175925927</v>
      </c>
      <c r="U2082" s="20">
        <f t="shared" si="131"/>
        <v>42319.998842592591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s">
        <v>8219</v>
      </c>
      <c r="N2083" t="b">
        <v>1</v>
      </c>
      <c r="O2083" t="s">
        <v>8279</v>
      </c>
      <c r="P2083" s="6">
        <f t="shared" si="128"/>
        <v>114.57142857142857</v>
      </c>
      <c r="Q2083" s="8">
        <f t="shared" si="129"/>
        <v>72.909090909090907</v>
      </c>
      <c r="R2083" s="11" t="s">
        <v>8325</v>
      </c>
      <c r="S2083" s="12" t="s">
        <v>8329</v>
      </c>
      <c r="T2083" s="20">
        <f t="shared" si="130"/>
        <v>41004.156886574077</v>
      </c>
      <c r="U2083" s="20">
        <f t="shared" si="131"/>
        <v>41045.207638888889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s">
        <v>8219</v>
      </c>
      <c r="N2084" t="b">
        <v>1</v>
      </c>
      <c r="O2084" t="s">
        <v>8279</v>
      </c>
      <c r="P2084" s="6">
        <f t="shared" si="128"/>
        <v>110.73333333333333</v>
      </c>
      <c r="Q2084" s="8">
        <f t="shared" si="129"/>
        <v>43.710526315789473</v>
      </c>
      <c r="R2084" s="11" t="s">
        <v>8325</v>
      </c>
      <c r="S2084" s="12" t="s">
        <v>8329</v>
      </c>
      <c r="T2084" s="20">
        <f t="shared" si="130"/>
        <v>40811.120324074072</v>
      </c>
      <c r="U2084" s="20">
        <f t="shared" si="131"/>
        <v>40871.161990740737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s">
        <v>8219</v>
      </c>
      <c r="N2085" t="b">
        <v>1</v>
      </c>
      <c r="O2085" t="s">
        <v>8279</v>
      </c>
      <c r="P2085" s="6">
        <f t="shared" si="128"/>
        <v>113.33333333333333</v>
      </c>
      <c r="Q2085" s="8">
        <f t="shared" si="129"/>
        <v>34</v>
      </c>
      <c r="R2085" s="11" t="s">
        <v>8325</v>
      </c>
      <c r="S2085" s="12" t="s">
        <v>8329</v>
      </c>
      <c r="T2085" s="20">
        <f t="shared" si="130"/>
        <v>41034.72216435185</v>
      </c>
      <c r="U2085" s="20">
        <f t="shared" si="131"/>
        <v>41064.72216435185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s">
        <v>8219</v>
      </c>
      <c r="N2086" t="b">
        <v>1</v>
      </c>
      <c r="O2086" t="s">
        <v>8279</v>
      </c>
      <c r="P2086" s="6">
        <f t="shared" si="128"/>
        <v>108.33333333333333</v>
      </c>
      <c r="Q2086" s="8">
        <f t="shared" si="129"/>
        <v>70.652173913043484</v>
      </c>
      <c r="R2086" s="11" t="s">
        <v>8325</v>
      </c>
      <c r="S2086" s="12" t="s">
        <v>8329</v>
      </c>
      <c r="T2086" s="20">
        <f t="shared" si="130"/>
        <v>41731.833124999997</v>
      </c>
      <c r="U2086" s="20">
        <f t="shared" si="131"/>
        <v>41763.290972222225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s">
        <v>8219</v>
      </c>
      <c r="N2087" t="b">
        <v>1</v>
      </c>
      <c r="O2087" t="s">
        <v>8279</v>
      </c>
      <c r="P2087" s="6">
        <f t="shared" si="128"/>
        <v>123.53333333333335</v>
      </c>
      <c r="Q2087" s="8">
        <f t="shared" si="129"/>
        <v>89.301204819277103</v>
      </c>
      <c r="R2087" s="11" t="s">
        <v>8325</v>
      </c>
      <c r="S2087" s="12" t="s">
        <v>8329</v>
      </c>
      <c r="T2087" s="20">
        <f t="shared" si="130"/>
        <v>41075.835497685184</v>
      </c>
      <c r="U2087" s="20">
        <f t="shared" si="131"/>
        <v>41105.835497685184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s">
        <v>8219</v>
      </c>
      <c r="N2088" t="b">
        <v>1</v>
      </c>
      <c r="O2088" t="s">
        <v>8279</v>
      </c>
      <c r="P2088" s="6">
        <f t="shared" si="128"/>
        <v>100.69999999999999</v>
      </c>
      <c r="Q2088" s="8">
        <f t="shared" si="129"/>
        <v>115.08571428571429</v>
      </c>
      <c r="R2088" s="11" t="s">
        <v>8325</v>
      </c>
      <c r="S2088" s="12" t="s">
        <v>8329</v>
      </c>
      <c r="T2088" s="20">
        <f t="shared" si="130"/>
        <v>40860.67050925926</v>
      </c>
      <c r="U2088" s="20">
        <f t="shared" si="131"/>
        <v>40891.207638888889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s">
        <v>8219</v>
      </c>
      <c r="N2089" t="b">
        <v>1</v>
      </c>
      <c r="O2089" t="s">
        <v>8279</v>
      </c>
      <c r="P2089" s="6">
        <f t="shared" si="128"/>
        <v>103.53333333333335</v>
      </c>
      <c r="Q2089" s="8">
        <f t="shared" si="129"/>
        <v>62.12</v>
      </c>
      <c r="R2089" s="11" t="s">
        <v>8325</v>
      </c>
      <c r="S2089" s="12" t="s">
        <v>8329</v>
      </c>
      <c r="T2089" s="20">
        <f t="shared" si="130"/>
        <v>40764.204375000001</v>
      </c>
      <c r="U2089" s="20">
        <f t="shared" si="131"/>
        <v>40794.204375000001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s">
        <v>8219</v>
      </c>
      <c r="N2090" t="b">
        <v>1</v>
      </c>
      <c r="O2090" t="s">
        <v>8279</v>
      </c>
      <c r="P2090" s="6">
        <f t="shared" si="128"/>
        <v>115.51066666666668</v>
      </c>
      <c r="Q2090" s="8">
        <f t="shared" si="129"/>
        <v>46.204266666666669</v>
      </c>
      <c r="R2090" s="11" t="s">
        <v>8325</v>
      </c>
      <c r="S2090" s="12" t="s">
        <v>8329</v>
      </c>
      <c r="T2090" s="20">
        <f t="shared" si="130"/>
        <v>40395.714722222219</v>
      </c>
      <c r="U2090" s="20">
        <f t="shared" si="131"/>
        <v>40432.165972222225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s">
        <v>8219</v>
      </c>
      <c r="N2091" t="b">
        <v>1</v>
      </c>
      <c r="O2091" t="s">
        <v>8279</v>
      </c>
      <c r="P2091" s="6">
        <f t="shared" si="128"/>
        <v>120.4004</v>
      </c>
      <c r="Q2091" s="8">
        <f t="shared" si="129"/>
        <v>48.54854838709678</v>
      </c>
      <c r="R2091" s="11" t="s">
        <v>8325</v>
      </c>
      <c r="S2091" s="12" t="s">
        <v>8329</v>
      </c>
      <c r="T2091" s="20">
        <f t="shared" si="130"/>
        <v>41453.076319444444</v>
      </c>
      <c r="U2091" s="20">
        <f t="shared" si="131"/>
        <v>41488.076319444444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s">
        <v>8219</v>
      </c>
      <c r="N2092" t="b">
        <v>1</v>
      </c>
      <c r="O2092" t="s">
        <v>8279</v>
      </c>
      <c r="P2092" s="6">
        <f t="shared" si="128"/>
        <v>115.040375</v>
      </c>
      <c r="Q2092" s="8">
        <f t="shared" si="129"/>
        <v>57.520187499999999</v>
      </c>
      <c r="R2092" s="11" t="s">
        <v>8325</v>
      </c>
      <c r="S2092" s="12" t="s">
        <v>8329</v>
      </c>
      <c r="T2092" s="20">
        <f t="shared" si="130"/>
        <v>41299.381423611114</v>
      </c>
      <c r="U2092" s="20">
        <f t="shared" si="131"/>
        <v>41329.381423611114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s">
        <v>8219</v>
      </c>
      <c r="N2093" t="b">
        <v>1</v>
      </c>
      <c r="O2093" t="s">
        <v>8279</v>
      </c>
      <c r="P2093" s="6">
        <f t="shared" si="128"/>
        <v>120.46777777777777</v>
      </c>
      <c r="Q2093" s="8">
        <f t="shared" si="129"/>
        <v>88.147154471544724</v>
      </c>
      <c r="R2093" s="11" t="s">
        <v>8325</v>
      </c>
      <c r="S2093" s="12" t="s">
        <v>8329</v>
      </c>
      <c r="T2093" s="20">
        <f t="shared" si="130"/>
        <v>40555.322662037033</v>
      </c>
      <c r="U2093" s="20">
        <f t="shared" si="131"/>
        <v>40603.833333333336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s">
        <v>8219</v>
      </c>
      <c r="N2094" t="b">
        <v>1</v>
      </c>
      <c r="O2094" t="s">
        <v>8279</v>
      </c>
      <c r="P2094" s="6">
        <f t="shared" si="128"/>
        <v>101.28333333333333</v>
      </c>
      <c r="Q2094" s="8">
        <f t="shared" si="129"/>
        <v>110.49090909090908</v>
      </c>
      <c r="R2094" s="11" t="s">
        <v>8325</v>
      </c>
      <c r="S2094" s="12" t="s">
        <v>8329</v>
      </c>
      <c r="T2094" s="20">
        <f t="shared" si="130"/>
        <v>40763.707546296297</v>
      </c>
      <c r="U2094" s="20">
        <f t="shared" si="131"/>
        <v>40823.707546296297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s">
        <v>8219</v>
      </c>
      <c r="N2095" t="b">
        <v>1</v>
      </c>
      <c r="O2095" t="s">
        <v>8279</v>
      </c>
      <c r="P2095" s="6">
        <f t="shared" si="128"/>
        <v>102.46666666666667</v>
      </c>
      <c r="Q2095" s="8">
        <f t="shared" si="129"/>
        <v>66.826086956521735</v>
      </c>
      <c r="R2095" s="11" t="s">
        <v>8325</v>
      </c>
      <c r="S2095" s="12" t="s">
        <v>8329</v>
      </c>
      <c r="T2095" s="20">
        <f t="shared" si="130"/>
        <v>41205.854537037041</v>
      </c>
      <c r="U2095" s="20">
        <f t="shared" si="131"/>
        <v>41265.896203703705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s">
        <v>8219</v>
      </c>
      <c r="N2096" t="b">
        <v>1</v>
      </c>
      <c r="O2096" t="s">
        <v>8279</v>
      </c>
      <c r="P2096" s="6">
        <f t="shared" si="128"/>
        <v>120.54285714285714</v>
      </c>
      <c r="Q2096" s="8">
        <f t="shared" si="129"/>
        <v>58.597222222222221</v>
      </c>
      <c r="R2096" s="11" t="s">
        <v>8325</v>
      </c>
      <c r="S2096" s="12" t="s">
        <v>8329</v>
      </c>
      <c r="T2096" s="20">
        <f t="shared" si="130"/>
        <v>40939.02002314815</v>
      </c>
      <c r="U2096" s="20">
        <f t="shared" si="131"/>
        <v>40973.125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s">
        <v>8219</v>
      </c>
      <c r="N2097" t="b">
        <v>1</v>
      </c>
      <c r="O2097" t="s">
        <v>8279</v>
      </c>
      <c r="P2097" s="6">
        <f t="shared" si="128"/>
        <v>100</v>
      </c>
      <c r="Q2097" s="8">
        <f t="shared" si="129"/>
        <v>113.63636363636364</v>
      </c>
      <c r="R2097" s="11" t="s">
        <v>8325</v>
      </c>
      <c r="S2097" s="12" t="s">
        <v>8329</v>
      </c>
      <c r="T2097" s="20">
        <f t="shared" si="130"/>
        <v>40758.733483796292</v>
      </c>
      <c r="U2097" s="20">
        <f t="shared" si="131"/>
        <v>40818.733483796292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s">
        <v>8219</v>
      </c>
      <c r="N2098" t="b">
        <v>1</v>
      </c>
      <c r="O2098" t="s">
        <v>8279</v>
      </c>
      <c r="P2098" s="6">
        <f t="shared" si="128"/>
        <v>101.66666666666666</v>
      </c>
      <c r="Q2098" s="8">
        <f t="shared" si="129"/>
        <v>43.571428571428569</v>
      </c>
      <c r="R2098" s="11" t="s">
        <v>8325</v>
      </c>
      <c r="S2098" s="12" t="s">
        <v>8329</v>
      </c>
      <c r="T2098" s="20">
        <f t="shared" si="130"/>
        <v>41192.758506944447</v>
      </c>
      <c r="U2098" s="20">
        <f t="shared" si="131"/>
        <v>41208.165972222225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s">
        <v>8219</v>
      </c>
      <c r="N2099" t="b">
        <v>1</v>
      </c>
      <c r="O2099" t="s">
        <v>8279</v>
      </c>
      <c r="P2099" s="6">
        <f t="shared" si="128"/>
        <v>100</v>
      </c>
      <c r="Q2099" s="8">
        <f t="shared" si="129"/>
        <v>78.94736842105263</v>
      </c>
      <c r="R2099" s="11" t="s">
        <v>8325</v>
      </c>
      <c r="S2099" s="12" t="s">
        <v>8329</v>
      </c>
      <c r="T2099" s="20">
        <f t="shared" si="130"/>
        <v>40818.58489583333</v>
      </c>
      <c r="U2099" s="20">
        <f t="shared" si="131"/>
        <v>40878.626562500001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s">
        <v>8219</v>
      </c>
      <c r="N2100" t="b">
        <v>1</v>
      </c>
      <c r="O2100" t="s">
        <v>8279</v>
      </c>
      <c r="P2100" s="6">
        <f t="shared" si="128"/>
        <v>100.33333333333334</v>
      </c>
      <c r="Q2100" s="8">
        <f t="shared" si="129"/>
        <v>188.125</v>
      </c>
      <c r="R2100" s="11" t="s">
        <v>8325</v>
      </c>
      <c r="S2100" s="12" t="s">
        <v>8329</v>
      </c>
      <c r="T2100" s="20">
        <f t="shared" si="130"/>
        <v>40946.11383101852</v>
      </c>
      <c r="U2100" s="20">
        <f t="shared" si="131"/>
        <v>40976.11383101852</v>
      </c>
    </row>
    <row r="2101" spans="1:2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s">
        <v>8219</v>
      </c>
      <c r="N2101" t="b">
        <v>1</v>
      </c>
      <c r="O2101" t="s">
        <v>8279</v>
      </c>
      <c r="P2101" s="6">
        <f t="shared" si="128"/>
        <v>132.36666666666667</v>
      </c>
      <c r="Q2101" s="8">
        <f t="shared" si="129"/>
        <v>63.031746031746032</v>
      </c>
      <c r="R2101" s="11" t="s">
        <v>8325</v>
      </c>
      <c r="S2101" s="12" t="s">
        <v>8329</v>
      </c>
      <c r="T2101" s="20">
        <f t="shared" si="130"/>
        <v>42173.746342592596</v>
      </c>
      <c r="U2101" s="20">
        <f t="shared" si="131"/>
        <v>42187.152777777781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s">
        <v>8219</v>
      </c>
      <c r="N2102" t="b">
        <v>1</v>
      </c>
      <c r="O2102" t="s">
        <v>8279</v>
      </c>
      <c r="P2102" s="6">
        <f t="shared" si="128"/>
        <v>136.66666666666666</v>
      </c>
      <c r="Q2102" s="8">
        <f t="shared" si="129"/>
        <v>30.37037037037037</v>
      </c>
      <c r="R2102" s="11" t="s">
        <v>8325</v>
      </c>
      <c r="S2102" s="12" t="s">
        <v>8329</v>
      </c>
      <c r="T2102" s="20">
        <f t="shared" si="130"/>
        <v>41074.834965277776</v>
      </c>
      <c r="U2102" s="20">
        <f t="shared" si="131"/>
        <v>41090.165972222225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s">
        <v>8219</v>
      </c>
      <c r="N2103" t="b">
        <v>1</v>
      </c>
      <c r="O2103" t="s">
        <v>8279</v>
      </c>
      <c r="P2103" s="6">
        <f t="shared" si="128"/>
        <v>113.25</v>
      </c>
      <c r="Q2103" s="8">
        <f t="shared" si="129"/>
        <v>51.477272727272727</v>
      </c>
      <c r="R2103" s="11" t="s">
        <v>8325</v>
      </c>
      <c r="S2103" s="12" t="s">
        <v>8329</v>
      </c>
      <c r="T2103" s="20">
        <f t="shared" si="130"/>
        <v>40892.149467592593</v>
      </c>
      <c r="U2103" s="20">
        <f t="shared" si="131"/>
        <v>40952.149467592593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s">
        <v>8219</v>
      </c>
      <c r="N2104" t="b">
        <v>1</v>
      </c>
      <c r="O2104" t="s">
        <v>8279</v>
      </c>
      <c r="P2104" s="6">
        <f t="shared" si="128"/>
        <v>136</v>
      </c>
      <c r="Q2104" s="8">
        <f t="shared" si="129"/>
        <v>35.789473684210527</v>
      </c>
      <c r="R2104" s="11" t="s">
        <v>8325</v>
      </c>
      <c r="S2104" s="12" t="s">
        <v>8329</v>
      </c>
      <c r="T2104" s="20">
        <f t="shared" si="130"/>
        <v>40638.868611111109</v>
      </c>
      <c r="U2104" s="20">
        <f t="shared" si="131"/>
        <v>40668.868611111109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s">
        <v>8219</v>
      </c>
      <c r="N2105" t="b">
        <v>1</v>
      </c>
      <c r="O2105" t="s">
        <v>8279</v>
      </c>
      <c r="P2105" s="6">
        <f t="shared" si="128"/>
        <v>146.12318374694613</v>
      </c>
      <c r="Q2105" s="8">
        <f t="shared" si="129"/>
        <v>98.817391304347822</v>
      </c>
      <c r="R2105" s="11" t="s">
        <v>8325</v>
      </c>
      <c r="S2105" s="12" t="s">
        <v>8329</v>
      </c>
      <c r="T2105" s="20">
        <f t="shared" si="130"/>
        <v>41192.754942129628</v>
      </c>
      <c r="U2105" s="20">
        <f t="shared" si="131"/>
        <v>41222.7966087963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s">
        <v>8219</v>
      </c>
      <c r="N2106" t="b">
        <v>1</v>
      </c>
      <c r="O2106" t="s">
        <v>8279</v>
      </c>
      <c r="P2106" s="6">
        <f t="shared" si="128"/>
        <v>129.5</v>
      </c>
      <c r="Q2106" s="8">
        <f t="shared" si="129"/>
        <v>28</v>
      </c>
      <c r="R2106" s="11" t="s">
        <v>8325</v>
      </c>
      <c r="S2106" s="12" t="s">
        <v>8329</v>
      </c>
      <c r="T2106" s="20">
        <f t="shared" si="130"/>
        <v>41394.074467592596</v>
      </c>
      <c r="U2106" s="20">
        <f t="shared" si="131"/>
        <v>41425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s">
        <v>8219</v>
      </c>
      <c r="N2107" t="b">
        <v>1</v>
      </c>
      <c r="O2107" t="s">
        <v>8279</v>
      </c>
      <c r="P2107" s="6">
        <f t="shared" si="128"/>
        <v>254</v>
      </c>
      <c r="Q2107" s="8">
        <f t="shared" si="129"/>
        <v>51.313131313131315</v>
      </c>
      <c r="R2107" s="11" t="s">
        <v>8325</v>
      </c>
      <c r="S2107" s="12" t="s">
        <v>8329</v>
      </c>
      <c r="T2107" s="20">
        <f t="shared" si="130"/>
        <v>41951.788807870369</v>
      </c>
      <c r="U2107" s="20">
        <f t="shared" si="131"/>
        <v>41964.166666666672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s">
        <v>8219</v>
      </c>
      <c r="N2108" t="b">
        <v>1</v>
      </c>
      <c r="O2108" t="s">
        <v>8279</v>
      </c>
      <c r="P2108" s="6">
        <f t="shared" si="128"/>
        <v>107.04545454545456</v>
      </c>
      <c r="Q2108" s="8">
        <f t="shared" si="129"/>
        <v>53.522727272727273</v>
      </c>
      <c r="R2108" s="11" t="s">
        <v>8325</v>
      </c>
      <c r="S2108" s="12" t="s">
        <v>8329</v>
      </c>
      <c r="T2108" s="20">
        <f t="shared" si="130"/>
        <v>41270.21497685185</v>
      </c>
      <c r="U2108" s="20">
        <f t="shared" si="131"/>
        <v>41300.21497685185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s">
        <v>8219</v>
      </c>
      <c r="N2109" t="b">
        <v>1</v>
      </c>
      <c r="O2109" t="s">
        <v>8279</v>
      </c>
      <c r="P2109" s="6">
        <f t="shared" si="128"/>
        <v>107.73299999999999</v>
      </c>
      <c r="Q2109" s="8">
        <f t="shared" si="129"/>
        <v>37.149310344827583</v>
      </c>
      <c r="R2109" s="11" t="s">
        <v>8325</v>
      </c>
      <c r="S2109" s="12" t="s">
        <v>8329</v>
      </c>
      <c r="T2109" s="20">
        <f t="shared" si="130"/>
        <v>41934.71056712963</v>
      </c>
      <c r="U2109" s="20">
        <f t="shared" si="131"/>
        <v>41955.752233796295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s">
        <v>8219</v>
      </c>
      <c r="N2110" t="b">
        <v>1</v>
      </c>
      <c r="O2110" t="s">
        <v>8279</v>
      </c>
      <c r="P2110" s="6">
        <f t="shared" si="128"/>
        <v>107.31250000000001</v>
      </c>
      <c r="Q2110" s="8">
        <f t="shared" si="129"/>
        <v>89.895287958115176</v>
      </c>
      <c r="R2110" s="11" t="s">
        <v>8325</v>
      </c>
      <c r="S2110" s="12" t="s">
        <v>8329</v>
      </c>
      <c r="T2110" s="20">
        <f t="shared" si="130"/>
        <v>41135.175694444442</v>
      </c>
      <c r="U2110" s="20">
        <f t="shared" si="131"/>
        <v>41162.163194444445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s">
        <v>8219</v>
      </c>
      <c r="N2111" t="b">
        <v>1</v>
      </c>
      <c r="O2111" t="s">
        <v>8279</v>
      </c>
      <c r="P2111" s="6">
        <f t="shared" si="128"/>
        <v>106.52500000000001</v>
      </c>
      <c r="Q2111" s="8">
        <f t="shared" si="129"/>
        <v>106.52500000000001</v>
      </c>
      <c r="R2111" s="11" t="s">
        <v>8325</v>
      </c>
      <c r="S2111" s="12" t="s">
        <v>8329</v>
      </c>
      <c r="T2111" s="20">
        <f t="shared" si="130"/>
        <v>42160.708530092597</v>
      </c>
      <c r="U2111" s="20">
        <f t="shared" si="131"/>
        <v>42190.708530092597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s">
        <v>8219</v>
      </c>
      <c r="N2112" t="b">
        <v>1</v>
      </c>
      <c r="O2112" t="s">
        <v>8279</v>
      </c>
      <c r="P2112" s="6">
        <f t="shared" si="128"/>
        <v>100.35000000000001</v>
      </c>
      <c r="Q2112" s="8">
        <f t="shared" si="129"/>
        <v>52.815789473684212</v>
      </c>
      <c r="R2112" s="11" t="s">
        <v>8325</v>
      </c>
      <c r="S2112" s="12" t="s">
        <v>8329</v>
      </c>
      <c r="T2112" s="20">
        <f t="shared" si="130"/>
        <v>41759.670937499999</v>
      </c>
      <c r="U2112" s="20">
        <f t="shared" si="131"/>
        <v>41787.207638888889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s">
        <v>8219</v>
      </c>
      <c r="N2113" t="b">
        <v>1</v>
      </c>
      <c r="O2113" t="s">
        <v>8279</v>
      </c>
      <c r="P2113" s="6">
        <f t="shared" si="128"/>
        <v>106.5</v>
      </c>
      <c r="Q2113" s="8">
        <f t="shared" si="129"/>
        <v>54.615384615384613</v>
      </c>
      <c r="R2113" s="11" t="s">
        <v>8325</v>
      </c>
      <c r="S2113" s="12" t="s">
        <v>8329</v>
      </c>
      <c r="T2113" s="20">
        <f t="shared" si="130"/>
        <v>40703.197048611109</v>
      </c>
      <c r="U2113" s="20">
        <f t="shared" si="131"/>
        <v>40770.041666666664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s">
        <v>8219</v>
      </c>
      <c r="N2114" t="b">
        <v>1</v>
      </c>
      <c r="O2114" t="s">
        <v>8279</v>
      </c>
      <c r="P2114" s="6">
        <f t="shared" si="128"/>
        <v>100</v>
      </c>
      <c r="Q2114" s="8">
        <f t="shared" si="129"/>
        <v>27.272727272727273</v>
      </c>
      <c r="R2114" s="11" t="s">
        <v>8325</v>
      </c>
      <c r="S2114" s="12" t="s">
        <v>8329</v>
      </c>
      <c r="T2114" s="20">
        <f t="shared" si="130"/>
        <v>41365.928159722222</v>
      </c>
      <c r="U2114" s="20">
        <f t="shared" si="131"/>
        <v>41379.928159722222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s">
        <v>8219</v>
      </c>
      <c r="N2115" t="b">
        <v>1</v>
      </c>
      <c r="O2115" t="s">
        <v>8279</v>
      </c>
      <c r="P2115" s="6">
        <f t="shared" ref="P2115:P2178" si="132">E2115/D2115*100</f>
        <v>104.85714285714285</v>
      </c>
      <c r="Q2115" s="8">
        <f t="shared" ref="Q2115:Q2178" si="133">IFERROR(E2115/L2115,0)</f>
        <v>68.598130841121488</v>
      </c>
      <c r="R2115" s="11" t="s">
        <v>8325</v>
      </c>
      <c r="S2115" s="12" t="s">
        <v>8329</v>
      </c>
      <c r="T2115" s="20">
        <f t="shared" ref="T2115:T2178" si="134">(((J2115/60)/60)/24)+DATE(1970,1,1)</f>
        <v>41870.86546296296</v>
      </c>
      <c r="U2115" s="20">
        <f t="shared" ref="U2115:U2178" si="135">(((I2115/60)/60)/24)+DATE(1970,1,1)</f>
        <v>41905.86546296296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s">
        <v>8219</v>
      </c>
      <c r="N2116" t="b">
        <v>1</v>
      </c>
      <c r="O2116" t="s">
        <v>8279</v>
      </c>
      <c r="P2116" s="6">
        <f t="shared" si="132"/>
        <v>104.69999999999999</v>
      </c>
      <c r="Q2116" s="8">
        <f t="shared" si="133"/>
        <v>35.612244897959187</v>
      </c>
      <c r="R2116" s="11" t="s">
        <v>8325</v>
      </c>
      <c r="S2116" s="12" t="s">
        <v>8329</v>
      </c>
      <c r="T2116" s="20">
        <f t="shared" si="134"/>
        <v>40458.815625000003</v>
      </c>
      <c r="U2116" s="20">
        <f t="shared" si="135"/>
        <v>40521.207638888889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s">
        <v>8219</v>
      </c>
      <c r="N2117" t="b">
        <v>1</v>
      </c>
      <c r="O2117" t="s">
        <v>8279</v>
      </c>
      <c r="P2117" s="6">
        <f t="shared" si="132"/>
        <v>225.66666666666669</v>
      </c>
      <c r="Q2117" s="8">
        <f t="shared" si="133"/>
        <v>94.027777777777771</v>
      </c>
      <c r="R2117" s="11" t="s">
        <v>8325</v>
      </c>
      <c r="S2117" s="12" t="s">
        <v>8329</v>
      </c>
      <c r="T2117" s="20">
        <f t="shared" si="134"/>
        <v>40564.081030092595</v>
      </c>
      <c r="U2117" s="20">
        <f t="shared" si="135"/>
        <v>40594.081030092595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s">
        <v>8219</v>
      </c>
      <c r="N2118" t="b">
        <v>1</v>
      </c>
      <c r="O2118" t="s">
        <v>8279</v>
      </c>
      <c r="P2118" s="6">
        <f t="shared" si="132"/>
        <v>100.90416666666667</v>
      </c>
      <c r="Q2118" s="8">
        <f t="shared" si="133"/>
        <v>526.45652173913038</v>
      </c>
      <c r="R2118" s="11" t="s">
        <v>8325</v>
      </c>
      <c r="S2118" s="12" t="s">
        <v>8329</v>
      </c>
      <c r="T2118" s="20">
        <f t="shared" si="134"/>
        <v>41136.777812500004</v>
      </c>
      <c r="U2118" s="20">
        <f t="shared" si="135"/>
        <v>41184.777812500004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s">
        <v>8219</v>
      </c>
      <c r="N2119" t="b">
        <v>1</v>
      </c>
      <c r="O2119" t="s">
        <v>8279</v>
      </c>
      <c r="P2119" s="6">
        <f t="shared" si="132"/>
        <v>147.75</v>
      </c>
      <c r="Q2119" s="8">
        <f t="shared" si="133"/>
        <v>50.657142857142858</v>
      </c>
      <c r="R2119" s="11" t="s">
        <v>8325</v>
      </c>
      <c r="S2119" s="12" t="s">
        <v>8329</v>
      </c>
      <c r="T2119" s="20">
        <f t="shared" si="134"/>
        <v>42290.059594907405</v>
      </c>
      <c r="U2119" s="20">
        <f t="shared" si="135"/>
        <v>42304.207638888889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s">
        <v>8219</v>
      </c>
      <c r="N2120" t="b">
        <v>1</v>
      </c>
      <c r="O2120" t="s">
        <v>8279</v>
      </c>
      <c r="P2120" s="6">
        <f t="shared" si="132"/>
        <v>134.61099999999999</v>
      </c>
      <c r="Q2120" s="8">
        <f t="shared" si="133"/>
        <v>79.182941176470578</v>
      </c>
      <c r="R2120" s="11" t="s">
        <v>8325</v>
      </c>
      <c r="S2120" s="12" t="s">
        <v>8329</v>
      </c>
      <c r="T2120" s="20">
        <f t="shared" si="134"/>
        <v>40718.839537037034</v>
      </c>
      <c r="U2120" s="20">
        <f t="shared" si="135"/>
        <v>40748.839537037034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s">
        <v>8219</v>
      </c>
      <c r="N2121" t="b">
        <v>1</v>
      </c>
      <c r="O2121" t="s">
        <v>8279</v>
      </c>
      <c r="P2121" s="6">
        <f t="shared" si="132"/>
        <v>100.75</v>
      </c>
      <c r="Q2121" s="8">
        <f t="shared" si="133"/>
        <v>91.590909090909093</v>
      </c>
      <c r="R2121" s="11" t="s">
        <v>8325</v>
      </c>
      <c r="S2121" s="12" t="s">
        <v>8329</v>
      </c>
      <c r="T2121" s="20">
        <f t="shared" si="134"/>
        <v>41107.130150462966</v>
      </c>
      <c r="U2121" s="20">
        <f t="shared" si="135"/>
        <v>41137.130150462966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s">
        <v>8219</v>
      </c>
      <c r="N2122" t="b">
        <v>1</v>
      </c>
      <c r="O2122" t="s">
        <v>8279</v>
      </c>
      <c r="P2122" s="6">
        <f t="shared" si="132"/>
        <v>100.880375</v>
      </c>
      <c r="Q2122" s="8">
        <f t="shared" si="133"/>
        <v>116.96275362318841</v>
      </c>
      <c r="R2122" s="11" t="s">
        <v>8325</v>
      </c>
      <c r="S2122" s="12" t="s">
        <v>8329</v>
      </c>
      <c r="T2122" s="20">
        <f t="shared" si="134"/>
        <v>41591.964537037034</v>
      </c>
      <c r="U2122" s="20">
        <f t="shared" si="135"/>
        <v>41640.964537037034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s">
        <v>8221</v>
      </c>
      <c r="N2123" t="b">
        <v>0</v>
      </c>
      <c r="O2123" t="s">
        <v>8282</v>
      </c>
      <c r="P2123" s="6">
        <f t="shared" si="132"/>
        <v>0.56800000000000006</v>
      </c>
      <c r="Q2123" s="8">
        <f t="shared" si="133"/>
        <v>28.4</v>
      </c>
      <c r="R2123" s="11" t="s">
        <v>8333</v>
      </c>
      <c r="S2123" s="12" t="s">
        <v>8334</v>
      </c>
      <c r="T2123" s="20">
        <f t="shared" si="134"/>
        <v>42716.7424537037</v>
      </c>
      <c r="U2123" s="20">
        <f t="shared" si="135"/>
        <v>42746.7424537037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s">
        <v>8221</v>
      </c>
      <c r="N2124" t="b">
        <v>0</v>
      </c>
      <c r="O2124" t="s">
        <v>8282</v>
      </c>
      <c r="P2124" s="6">
        <f t="shared" si="132"/>
        <v>0.38750000000000001</v>
      </c>
      <c r="Q2124" s="8">
        <f t="shared" si="133"/>
        <v>103.33333333333333</v>
      </c>
      <c r="R2124" s="11" t="s">
        <v>8333</v>
      </c>
      <c r="S2124" s="12" t="s">
        <v>8334</v>
      </c>
      <c r="T2124" s="20">
        <f t="shared" si="134"/>
        <v>42712.300567129627</v>
      </c>
      <c r="U2124" s="20">
        <f t="shared" si="135"/>
        <v>42742.300567129627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s">
        <v>8221</v>
      </c>
      <c r="N2125" t="b">
        <v>0</v>
      </c>
      <c r="O2125" t="s">
        <v>8282</v>
      </c>
      <c r="P2125" s="6">
        <f t="shared" si="132"/>
        <v>10</v>
      </c>
      <c r="Q2125" s="8">
        <f t="shared" si="133"/>
        <v>10</v>
      </c>
      <c r="R2125" s="11" t="s">
        <v>8333</v>
      </c>
      <c r="S2125" s="12" t="s">
        <v>8334</v>
      </c>
      <c r="T2125" s="20">
        <f t="shared" si="134"/>
        <v>40198.424849537041</v>
      </c>
      <c r="U2125" s="20">
        <f t="shared" si="135"/>
        <v>40252.290972222225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s">
        <v>8221</v>
      </c>
      <c r="N2126" t="b">
        <v>0</v>
      </c>
      <c r="O2126" t="s">
        <v>8282</v>
      </c>
      <c r="P2126" s="6">
        <f t="shared" si="132"/>
        <v>10.454545454545453</v>
      </c>
      <c r="Q2126" s="8">
        <f t="shared" si="133"/>
        <v>23</v>
      </c>
      <c r="R2126" s="11" t="s">
        <v>8333</v>
      </c>
      <c r="S2126" s="12" t="s">
        <v>8334</v>
      </c>
      <c r="T2126" s="20">
        <f t="shared" si="134"/>
        <v>40464.028182870366</v>
      </c>
      <c r="U2126" s="20">
        <f t="shared" si="135"/>
        <v>40512.208333333336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s">
        <v>8221</v>
      </c>
      <c r="N2127" t="b">
        <v>0</v>
      </c>
      <c r="O2127" t="s">
        <v>8282</v>
      </c>
      <c r="P2127" s="6">
        <f t="shared" si="132"/>
        <v>1.4200000000000002</v>
      </c>
      <c r="Q2127" s="8">
        <f t="shared" si="133"/>
        <v>31.555555555555557</v>
      </c>
      <c r="R2127" s="11" t="s">
        <v>8333</v>
      </c>
      <c r="S2127" s="12" t="s">
        <v>8334</v>
      </c>
      <c r="T2127" s="20">
        <f t="shared" si="134"/>
        <v>42191.023530092592</v>
      </c>
      <c r="U2127" s="20">
        <f t="shared" si="135"/>
        <v>42221.023530092592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s">
        <v>8221</v>
      </c>
      <c r="N2128" t="b">
        <v>0</v>
      </c>
      <c r="O2128" t="s">
        <v>8282</v>
      </c>
      <c r="P2128" s="6">
        <f t="shared" si="132"/>
        <v>0.05</v>
      </c>
      <c r="Q2128" s="8">
        <f t="shared" si="133"/>
        <v>5</v>
      </c>
      <c r="R2128" s="11" t="s">
        <v>8333</v>
      </c>
      <c r="S2128" s="12" t="s">
        <v>8334</v>
      </c>
      <c r="T2128" s="20">
        <f t="shared" si="134"/>
        <v>41951.973229166666</v>
      </c>
      <c r="U2128" s="20">
        <f t="shared" si="135"/>
        <v>41981.973229166666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s">
        <v>8221</v>
      </c>
      <c r="N2129" t="b">
        <v>0</v>
      </c>
      <c r="O2129" t="s">
        <v>8282</v>
      </c>
      <c r="P2129" s="6">
        <f t="shared" si="132"/>
        <v>28.842857142857142</v>
      </c>
      <c r="Q2129" s="8">
        <f t="shared" si="133"/>
        <v>34.220338983050844</v>
      </c>
      <c r="R2129" s="11" t="s">
        <v>8333</v>
      </c>
      <c r="S2129" s="12" t="s">
        <v>8334</v>
      </c>
      <c r="T2129" s="20">
        <f t="shared" si="134"/>
        <v>42045.50535879629</v>
      </c>
      <c r="U2129" s="20">
        <f t="shared" si="135"/>
        <v>42075.463692129633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s">
        <v>8221</v>
      </c>
      <c r="N2130" t="b">
        <v>0</v>
      </c>
      <c r="O2130" t="s">
        <v>8282</v>
      </c>
      <c r="P2130" s="6">
        <f t="shared" si="132"/>
        <v>0.16666666666666669</v>
      </c>
      <c r="Q2130" s="8">
        <f t="shared" si="133"/>
        <v>25</v>
      </c>
      <c r="R2130" s="11" t="s">
        <v>8333</v>
      </c>
      <c r="S2130" s="12" t="s">
        <v>8334</v>
      </c>
      <c r="T2130" s="20">
        <f t="shared" si="134"/>
        <v>41843.772789351853</v>
      </c>
      <c r="U2130" s="20">
        <f t="shared" si="135"/>
        <v>41903.772789351853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s">
        <v>8221</v>
      </c>
      <c r="N2131" t="b">
        <v>0</v>
      </c>
      <c r="O2131" t="s">
        <v>8282</v>
      </c>
      <c r="P2131" s="6">
        <f t="shared" si="132"/>
        <v>11.799999999999999</v>
      </c>
      <c r="Q2131" s="8">
        <f t="shared" si="133"/>
        <v>19.666666666666668</v>
      </c>
      <c r="R2131" s="11" t="s">
        <v>8333</v>
      </c>
      <c r="S2131" s="12" t="s">
        <v>8334</v>
      </c>
      <c r="T2131" s="20">
        <f t="shared" si="134"/>
        <v>42409.024305555555</v>
      </c>
      <c r="U2131" s="20">
        <f t="shared" si="135"/>
        <v>42439.024305555555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s">
        <v>8221</v>
      </c>
      <c r="N2132" t="b">
        <v>0</v>
      </c>
      <c r="O2132" t="s">
        <v>8282</v>
      </c>
      <c r="P2132" s="6">
        <f t="shared" si="132"/>
        <v>0.20238095238095236</v>
      </c>
      <c r="Q2132" s="8">
        <f t="shared" si="133"/>
        <v>21.25</v>
      </c>
      <c r="R2132" s="11" t="s">
        <v>8333</v>
      </c>
      <c r="S2132" s="12" t="s">
        <v>8334</v>
      </c>
      <c r="T2132" s="20">
        <f t="shared" si="134"/>
        <v>41832.086377314816</v>
      </c>
      <c r="U2132" s="20">
        <f t="shared" si="135"/>
        <v>41867.086377314816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s">
        <v>8221</v>
      </c>
      <c r="N2133" t="b">
        <v>0</v>
      </c>
      <c r="O2133" t="s">
        <v>8282</v>
      </c>
      <c r="P2133" s="6">
        <f t="shared" si="132"/>
        <v>5</v>
      </c>
      <c r="Q2133" s="8">
        <f t="shared" si="133"/>
        <v>8.3333333333333339</v>
      </c>
      <c r="R2133" s="11" t="s">
        <v>8333</v>
      </c>
      <c r="S2133" s="12" t="s">
        <v>8334</v>
      </c>
      <c r="T2133" s="20">
        <f t="shared" si="134"/>
        <v>42167.207071759258</v>
      </c>
      <c r="U2133" s="20">
        <f t="shared" si="135"/>
        <v>42197.207071759258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s">
        <v>8221</v>
      </c>
      <c r="N2134" t="b">
        <v>0</v>
      </c>
      <c r="O2134" t="s">
        <v>8282</v>
      </c>
      <c r="P2134" s="6">
        <f t="shared" si="132"/>
        <v>2.1129899999999995</v>
      </c>
      <c r="Q2134" s="8">
        <f t="shared" si="133"/>
        <v>21.34333333333333</v>
      </c>
      <c r="R2134" s="11" t="s">
        <v>8333</v>
      </c>
      <c r="S2134" s="12" t="s">
        <v>8334</v>
      </c>
      <c r="T2134" s="20">
        <f t="shared" si="134"/>
        <v>41643.487175925926</v>
      </c>
      <c r="U2134" s="20">
        <f t="shared" si="135"/>
        <v>41673.487175925926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s">
        <v>8221</v>
      </c>
      <c r="N2135" t="b">
        <v>0</v>
      </c>
      <c r="O2135" t="s">
        <v>8282</v>
      </c>
      <c r="P2135" s="6">
        <f t="shared" si="132"/>
        <v>1.6</v>
      </c>
      <c r="Q2135" s="8">
        <f t="shared" si="133"/>
        <v>5.333333333333333</v>
      </c>
      <c r="R2135" s="11" t="s">
        <v>8333</v>
      </c>
      <c r="S2135" s="12" t="s">
        <v>8334</v>
      </c>
      <c r="T2135" s="20">
        <f t="shared" si="134"/>
        <v>40619.097210648149</v>
      </c>
      <c r="U2135" s="20">
        <f t="shared" si="135"/>
        <v>40657.290972222225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s">
        <v>8221</v>
      </c>
      <c r="N2136" t="b">
        <v>0</v>
      </c>
      <c r="O2136" t="s">
        <v>8282</v>
      </c>
      <c r="P2136" s="6">
        <f t="shared" si="132"/>
        <v>1.7333333333333332</v>
      </c>
      <c r="Q2136" s="8">
        <f t="shared" si="133"/>
        <v>34.666666666666664</v>
      </c>
      <c r="R2136" s="11" t="s">
        <v>8333</v>
      </c>
      <c r="S2136" s="12" t="s">
        <v>8334</v>
      </c>
      <c r="T2136" s="20">
        <f t="shared" si="134"/>
        <v>41361.886469907404</v>
      </c>
      <c r="U2136" s="20">
        <f t="shared" si="135"/>
        <v>41391.886469907404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s">
        <v>8221</v>
      </c>
      <c r="N2137" t="b">
        <v>0</v>
      </c>
      <c r="O2137" t="s">
        <v>8282</v>
      </c>
      <c r="P2137" s="6">
        <f t="shared" si="132"/>
        <v>9.56</v>
      </c>
      <c r="Q2137" s="8">
        <f t="shared" si="133"/>
        <v>21.727272727272727</v>
      </c>
      <c r="R2137" s="11" t="s">
        <v>8333</v>
      </c>
      <c r="S2137" s="12" t="s">
        <v>8334</v>
      </c>
      <c r="T2137" s="20">
        <f t="shared" si="134"/>
        <v>41156.963344907403</v>
      </c>
      <c r="U2137" s="20">
        <f t="shared" si="135"/>
        <v>41186.963344907403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s">
        <v>8221</v>
      </c>
      <c r="N2138" t="b">
        <v>0</v>
      </c>
      <c r="O2138" t="s">
        <v>8282</v>
      </c>
      <c r="P2138" s="6">
        <f t="shared" si="132"/>
        <v>5.9612499999999999E-2</v>
      </c>
      <c r="Q2138" s="8">
        <f t="shared" si="133"/>
        <v>11.922499999999999</v>
      </c>
      <c r="R2138" s="11" t="s">
        <v>8333</v>
      </c>
      <c r="S2138" s="12" t="s">
        <v>8334</v>
      </c>
      <c r="T2138" s="20">
        <f t="shared" si="134"/>
        <v>41536.509097222224</v>
      </c>
      <c r="U2138" s="20">
        <f t="shared" si="135"/>
        <v>41566.509097222224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s">
        <v>8221</v>
      </c>
      <c r="N2139" t="b">
        <v>0</v>
      </c>
      <c r="O2139" t="s">
        <v>8282</v>
      </c>
      <c r="P2139" s="6">
        <f t="shared" si="132"/>
        <v>28.405999999999999</v>
      </c>
      <c r="Q2139" s="8">
        <f t="shared" si="133"/>
        <v>26.59737827715356</v>
      </c>
      <c r="R2139" s="11" t="s">
        <v>8333</v>
      </c>
      <c r="S2139" s="12" t="s">
        <v>8334</v>
      </c>
      <c r="T2139" s="20">
        <f t="shared" si="134"/>
        <v>41948.771168981482</v>
      </c>
      <c r="U2139" s="20">
        <f t="shared" si="135"/>
        <v>41978.771168981482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s">
        <v>8221</v>
      </c>
      <c r="N2140" t="b">
        <v>0</v>
      </c>
      <c r="O2140" t="s">
        <v>8282</v>
      </c>
      <c r="P2140" s="6">
        <f t="shared" si="132"/>
        <v>12.8</v>
      </c>
      <c r="Q2140" s="8">
        <f t="shared" si="133"/>
        <v>10.666666666666666</v>
      </c>
      <c r="R2140" s="11" t="s">
        <v>8333</v>
      </c>
      <c r="S2140" s="12" t="s">
        <v>8334</v>
      </c>
      <c r="T2140" s="20">
        <f t="shared" si="134"/>
        <v>41557.013182870374</v>
      </c>
      <c r="U2140" s="20">
        <f t="shared" si="135"/>
        <v>41587.054849537039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s">
        <v>8221</v>
      </c>
      <c r="N2141" t="b">
        <v>0</v>
      </c>
      <c r="O2141" t="s">
        <v>8282</v>
      </c>
      <c r="P2141" s="6">
        <f t="shared" si="132"/>
        <v>5.42</v>
      </c>
      <c r="Q2141" s="8">
        <f t="shared" si="133"/>
        <v>29.035714285714285</v>
      </c>
      <c r="R2141" s="11" t="s">
        <v>8333</v>
      </c>
      <c r="S2141" s="12" t="s">
        <v>8334</v>
      </c>
      <c r="T2141" s="20">
        <f t="shared" si="134"/>
        <v>42647.750092592592</v>
      </c>
      <c r="U2141" s="20">
        <f t="shared" si="135"/>
        <v>42677.750092592592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s">
        <v>8221</v>
      </c>
      <c r="N2142" t="b">
        <v>0</v>
      </c>
      <c r="O2142" t="s">
        <v>8282</v>
      </c>
      <c r="P2142" s="6">
        <f t="shared" si="132"/>
        <v>0.11199999999999999</v>
      </c>
      <c r="Q2142" s="8">
        <f t="shared" si="133"/>
        <v>50.909090909090907</v>
      </c>
      <c r="R2142" s="11" t="s">
        <v>8333</v>
      </c>
      <c r="S2142" s="12" t="s">
        <v>8334</v>
      </c>
      <c r="T2142" s="20">
        <f t="shared" si="134"/>
        <v>41255.833611111113</v>
      </c>
      <c r="U2142" s="20">
        <f t="shared" si="135"/>
        <v>41285.833611111113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s">
        <v>8221</v>
      </c>
      <c r="N2143" t="b">
        <v>0</v>
      </c>
      <c r="O2143" t="s">
        <v>8282</v>
      </c>
      <c r="P2143" s="6">
        <f t="shared" si="132"/>
        <v>0</v>
      </c>
      <c r="Q2143" s="8">
        <f t="shared" si="133"/>
        <v>0</v>
      </c>
      <c r="R2143" s="11" t="s">
        <v>8333</v>
      </c>
      <c r="S2143" s="12" t="s">
        <v>8334</v>
      </c>
      <c r="T2143" s="20">
        <f t="shared" si="134"/>
        <v>41927.235636574071</v>
      </c>
      <c r="U2143" s="20">
        <f t="shared" si="135"/>
        <v>41957.277303240742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s">
        <v>8221</v>
      </c>
      <c r="N2144" t="b">
        <v>0</v>
      </c>
      <c r="O2144" t="s">
        <v>8282</v>
      </c>
      <c r="P2144" s="6">
        <f t="shared" si="132"/>
        <v>5.7238095238095239</v>
      </c>
      <c r="Q2144" s="8">
        <f t="shared" si="133"/>
        <v>50.083333333333336</v>
      </c>
      <c r="R2144" s="11" t="s">
        <v>8333</v>
      </c>
      <c r="S2144" s="12" t="s">
        <v>8334</v>
      </c>
      <c r="T2144" s="20">
        <f t="shared" si="134"/>
        <v>42340.701504629629</v>
      </c>
      <c r="U2144" s="20">
        <f t="shared" si="135"/>
        <v>42368.701504629629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s">
        <v>8221</v>
      </c>
      <c r="N2145" t="b">
        <v>0</v>
      </c>
      <c r="O2145" t="s">
        <v>8282</v>
      </c>
      <c r="P2145" s="6">
        <f t="shared" si="132"/>
        <v>11.25</v>
      </c>
      <c r="Q2145" s="8">
        <f t="shared" si="133"/>
        <v>45</v>
      </c>
      <c r="R2145" s="11" t="s">
        <v>8333</v>
      </c>
      <c r="S2145" s="12" t="s">
        <v>8334</v>
      </c>
      <c r="T2145" s="20">
        <f t="shared" si="134"/>
        <v>40332.886712962965</v>
      </c>
      <c r="U2145" s="20">
        <f t="shared" si="135"/>
        <v>40380.791666666664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s">
        <v>8221</v>
      </c>
      <c r="N2146" t="b">
        <v>0</v>
      </c>
      <c r="O2146" t="s">
        <v>8282</v>
      </c>
      <c r="P2146" s="6">
        <f t="shared" si="132"/>
        <v>1.7098591549295776</v>
      </c>
      <c r="Q2146" s="8">
        <f t="shared" si="133"/>
        <v>25.291666666666668</v>
      </c>
      <c r="R2146" s="11" t="s">
        <v>8333</v>
      </c>
      <c r="S2146" s="12" t="s">
        <v>8334</v>
      </c>
      <c r="T2146" s="20">
        <f t="shared" si="134"/>
        <v>41499.546759259261</v>
      </c>
      <c r="U2146" s="20">
        <f t="shared" si="135"/>
        <v>41531.546759259261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s">
        <v>8221</v>
      </c>
      <c r="N2147" t="b">
        <v>0</v>
      </c>
      <c r="O2147" t="s">
        <v>8282</v>
      </c>
      <c r="P2147" s="6">
        <f t="shared" si="132"/>
        <v>30.433333333333334</v>
      </c>
      <c r="Q2147" s="8">
        <f t="shared" si="133"/>
        <v>51.292134831460672</v>
      </c>
      <c r="R2147" s="11" t="s">
        <v>8333</v>
      </c>
      <c r="S2147" s="12" t="s">
        <v>8334</v>
      </c>
      <c r="T2147" s="20">
        <f t="shared" si="134"/>
        <v>41575.237430555557</v>
      </c>
      <c r="U2147" s="20">
        <f t="shared" si="135"/>
        <v>41605.279097222221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s">
        <v>8221</v>
      </c>
      <c r="N2148" t="b">
        <v>0</v>
      </c>
      <c r="O2148" t="s">
        <v>8282</v>
      </c>
      <c r="P2148" s="6">
        <f t="shared" si="132"/>
        <v>0.02</v>
      </c>
      <c r="Q2148" s="8">
        <f t="shared" si="133"/>
        <v>1</v>
      </c>
      <c r="R2148" s="11" t="s">
        <v>8333</v>
      </c>
      <c r="S2148" s="12" t="s">
        <v>8334</v>
      </c>
      <c r="T2148" s="20">
        <f t="shared" si="134"/>
        <v>42397.679513888885</v>
      </c>
      <c r="U2148" s="20">
        <f t="shared" si="135"/>
        <v>42411.679513888885</v>
      </c>
    </row>
    <row r="2149" spans="1:2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s">
        <v>8221</v>
      </c>
      <c r="N2149" t="b">
        <v>0</v>
      </c>
      <c r="O2149" t="s">
        <v>8282</v>
      </c>
      <c r="P2149" s="6">
        <f t="shared" si="132"/>
        <v>0.69641025641025645</v>
      </c>
      <c r="Q2149" s="8">
        <f t="shared" si="133"/>
        <v>49.381818181818183</v>
      </c>
      <c r="R2149" s="11" t="s">
        <v>8333</v>
      </c>
      <c r="S2149" s="12" t="s">
        <v>8334</v>
      </c>
      <c r="T2149" s="20">
        <f t="shared" si="134"/>
        <v>41927.295694444445</v>
      </c>
      <c r="U2149" s="20">
        <f t="shared" si="135"/>
        <v>41959.337361111116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s">
        <v>8221</v>
      </c>
      <c r="N2150" t="b">
        <v>0</v>
      </c>
      <c r="O2150" t="s">
        <v>8282</v>
      </c>
      <c r="P2150" s="6">
        <f t="shared" si="132"/>
        <v>2</v>
      </c>
      <c r="Q2150" s="8">
        <f t="shared" si="133"/>
        <v>1</v>
      </c>
      <c r="R2150" s="11" t="s">
        <v>8333</v>
      </c>
      <c r="S2150" s="12" t="s">
        <v>8334</v>
      </c>
      <c r="T2150" s="20">
        <f t="shared" si="134"/>
        <v>42066.733587962968</v>
      </c>
      <c r="U2150" s="20">
        <f t="shared" si="135"/>
        <v>42096.691921296297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s">
        <v>8221</v>
      </c>
      <c r="N2151" t="b">
        <v>0</v>
      </c>
      <c r="O2151" t="s">
        <v>8282</v>
      </c>
      <c r="P2151" s="6">
        <f t="shared" si="132"/>
        <v>0</v>
      </c>
      <c r="Q2151" s="8">
        <f t="shared" si="133"/>
        <v>0</v>
      </c>
      <c r="R2151" s="11" t="s">
        <v>8333</v>
      </c>
      <c r="S2151" s="12" t="s">
        <v>8334</v>
      </c>
      <c r="T2151" s="20">
        <f t="shared" si="134"/>
        <v>40355.024953703702</v>
      </c>
      <c r="U2151" s="20">
        <f t="shared" si="135"/>
        <v>40390</v>
      </c>
    </row>
    <row r="2152" spans="1:2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s">
        <v>8221</v>
      </c>
      <c r="N2152" t="b">
        <v>0</v>
      </c>
      <c r="O2152" t="s">
        <v>8282</v>
      </c>
      <c r="P2152" s="6">
        <f t="shared" si="132"/>
        <v>0.80999999999999994</v>
      </c>
      <c r="Q2152" s="8">
        <f t="shared" si="133"/>
        <v>101.25</v>
      </c>
      <c r="R2152" s="11" t="s">
        <v>8333</v>
      </c>
      <c r="S2152" s="12" t="s">
        <v>8334</v>
      </c>
      <c r="T2152" s="20">
        <f t="shared" si="134"/>
        <v>42534.284710648149</v>
      </c>
      <c r="U2152" s="20">
        <f t="shared" si="135"/>
        <v>42564.284710648149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s">
        <v>8221</v>
      </c>
      <c r="N2153" t="b">
        <v>0</v>
      </c>
      <c r="O2153" t="s">
        <v>8282</v>
      </c>
      <c r="P2153" s="6">
        <f t="shared" si="132"/>
        <v>0.26222222222222225</v>
      </c>
      <c r="Q2153" s="8">
        <f t="shared" si="133"/>
        <v>19.666666666666668</v>
      </c>
      <c r="R2153" s="11" t="s">
        <v>8333</v>
      </c>
      <c r="S2153" s="12" t="s">
        <v>8334</v>
      </c>
      <c r="T2153" s="20">
        <f t="shared" si="134"/>
        <v>42520.847384259265</v>
      </c>
      <c r="U2153" s="20">
        <f t="shared" si="135"/>
        <v>42550.847384259265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s">
        <v>8221</v>
      </c>
      <c r="N2154" t="b">
        <v>0</v>
      </c>
      <c r="O2154" t="s">
        <v>8282</v>
      </c>
      <c r="P2154" s="6">
        <f t="shared" si="132"/>
        <v>0.16666666666666669</v>
      </c>
      <c r="Q2154" s="8">
        <f t="shared" si="133"/>
        <v>12.5</v>
      </c>
      <c r="R2154" s="11" t="s">
        <v>8333</v>
      </c>
      <c r="S2154" s="12" t="s">
        <v>8334</v>
      </c>
      <c r="T2154" s="20">
        <f t="shared" si="134"/>
        <v>41683.832280092596</v>
      </c>
      <c r="U2154" s="20">
        <f t="shared" si="135"/>
        <v>41713.790613425925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s">
        <v>8221</v>
      </c>
      <c r="N2155" t="b">
        <v>0</v>
      </c>
      <c r="O2155" t="s">
        <v>8282</v>
      </c>
      <c r="P2155" s="6">
        <f t="shared" si="132"/>
        <v>9.124454880912446E-3</v>
      </c>
      <c r="Q2155" s="8">
        <f t="shared" si="133"/>
        <v>8.5</v>
      </c>
      <c r="R2155" s="11" t="s">
        <v>8333</v>
      </c>
      <c r="S2155" s="12" t="s">
        <v>8334</v>
      </c>
      <c r="T2155" s="20">
        <f t="shared" si="134"/>
        <v>41974.911087962959</v>
      </c>
      <c r="U2155" s="20">
        <f t="shared" si="135"/>
        <v>42014.332638888889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s">
        <v>8221</v>
      </c>
      <c r="N2156" t="b">
        <v>0</v>
      </c>
      <c r="O2156" t="s">
        <v>8282</v>
      </c>
      <c r="P2156" s="6">
        <f t="shared" si="132"/>
        <v>0.8</v>
      </c>
      <c r="Q2156" s="8">
        <f t="shared" si="133"/>
        <v>1</v>
      </c>
      <c r="R2156" s="11" t="s">
        <v>8333</v>
      </c>
      <c r="S2156" s="12" t="s">
        <v>8334</v>
      </c>
      <c r="T2156" s="20">
        <f t="shared" si="134"/>
        <v>41647.632256944446</v>
      </c>
      <c r="U2156" s="20">
        <f t="shared" si="135"/>
        <v>41667.632256944446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s">
        <v>8221</v>
      </c>
      <c r="N2157" t="b">
        <v>0</v>
      </c>
      <c r="O2157" t="s">
        <v>8282</v>
      </c>
      <c r="P2157" s="6">
        <f t="shared" si="132"/>
        <v>2.2999999999999998</v>
      </c>
      <c r="Q2157" s="8">
        <f t="shared" si="133"/>
        <v>23</v>
      </c>
      <c r="R2157" s="11" t="s">
        <v>8333</v>
      </c>
      <c r="S2157" s="12" t="s">
        <v>8334</v>
      </c>
      <c r="T2157" s="20">
        <f t="shared" si="134"/>
        <v>42430.747511574074</v>
      </c>
      <c r="U2157" s="20">
        <f t="shared" si="135"/>
        <v>42460.70584490741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s">
        <v>8221</v>
      </c>
      <c r="N2158" t="b">
        <v>0</v>
      </c>
      <c r="O2158" t="s">
        <v>8282</v>
      </c>
      <c r="P2158" s="6">
        <f t="shared" si="132"/>
        <v>2.6660714285714282</v>
      </c>
      <c r="Q2158" s="8">
        <f t="shared" si="133"/>
        <v>17.987951807228917</v>
      </c>
      <c r="R2158" s="11" t="s">
        <v>8333</v>
      </c>
      <c r="S2158" s="12" t="s">
        <v>8334</v>
      </c>
      <c r="T2158" s="20">
        <f t="shared" si="134"/>
        <v>41488.85423611111</v>
      </c>
      <c r="U2158" s="20">
        <f t="shared" si="135"/>
        <v>41533.85423611111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s">
        <v>8221</v>
      </c>
      <c r="N2159" t="b">
        <v>0</v>
      </c>
      <c r="O2159" t="s">
        <v>8282</v>
      </c>
      <c r="P2159" s="6">
        <f t="shared" si="132"/>
        <v>28.192</v>
      </c>
      <c r="Q2159" s="8">
        <f t="shared" si="133"/>
        <v>370.94736842105266</v>
      </c>
      <c r="R2159" s="11" t="s">
        <v>8333</v>
      </c>
      <c r="S2159" s="12" t="s">
        <v>8334</v>
      </c>
      <c r="T2159" s="20">
        <f t="shared" si="134"/>
        <v>42694.98128472222</v>
      </c>
      <c r="U2159" s="20">
        <f t="shared" si="135"/>
        <v>42727.332638888889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s">
        <v>8221</v>
      </c>
      <c r="N2160" t="b">
        <v>0</v>
      </c>
      <c r="O2160" t="s">
        <v>8282</v>
      </c>
      <c r="P2160" s="6">
        <f t="shared" si="132"/>
        <v>6.5900366666666672</v>
      </c>
      <c r="Q2160" s="8">
        <f t="shared" si="133"/>
        <v>63.569485530546629</v>
      </c>
      <c r="R2160" s="11" t="s">
        <v>8333</v>
      </c>
      <c r="S2160" s="12" t="s">
        <v>8334</v>
      </c>
      <c r="T2160" s="20">
        <f t="shared" si="134"/>
        <v>41264.853865740741</v>
      </c>
      <c r="U2160" s="20">
        <f t="shared" si="135"/>
        <v>41309.853865740741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s">
        <v>8221</v>
      </c>
      <c r="N2161" t="b">
        <v>0</v>
      </c>
      <c r="O2161" t="s">
        <v>8282</v>
      </c>
      <c r="P2161" s="6">
        <f t="shared" si="132"/>
        <v>0.72222222222222221</v>
      </c>
      <c r="Q2161" s="8">
        <f t="shared" si="133"/>
        <v>13</v>
      </c>
      <c r="R2161" s="11" t="s">
        <v>8333</v>
      </c>
      <c r="S2161" s="12" t="s">
        <v>8334</v>
      </c>
      <c r="T2161" s="20">
        <f t="shared" si="134"/>
        <v>40710.731180555551</v>
      </c>
      <c r="U2161" s="20">
        <f t="shared" si="135"/>
        <v>40740.731180555551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s">
        <v>8221</v>
      </c>
      <c r="N2162" t="b">
        <v>0</v>
      </c>
      <c r="O2162" t="s">
        <v>8282</v>
      </c>
      <c r="P2162" s="6">
        <f t="shared" si="132"/>
        <v>0.85000000000000009</v>
      </c>
      <c r="Q2162" s="8">
        <f t="shared" si="133"/>
        <v>5.3125</v>
      </c>
      <c r="R2162" s="11" t="s">
        <v>8333</v>
      </c>
      <c r="S2162" s="12" t="s">
        <v>8334</v>
      </c>
      <c r="T2162" s="20">
        <f t="shared" si="134"/>
        <v>41018.711863425924</v>
      </c>
      <c r="U2162" s="20">
        <f t="shared" si="135"/>
        <v>41048.711863425924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s">
        <v>8219</v>
      </c>
      <c r="N2163" t="b">
        <v>1</v>
      </c>
      <c r="O2163" t="s">
        <v>8276</v>
      </c>
      <c r="P2163" s="6">
        <f t="shared" si="132"/>
        <v>115.75</v>
      </c>
      <c r="Q2163" s="8">
        <f t="shared" si="133"/>
        <v>35.615384615384613</v>
      </c>
      <c r="R2163" s="11" t="s">
        <v>8325</v>
      </c>
      <c r="S2163" s="12" t="s">
        <v>8326</v>
      </c>
      <c r="T2163" s="20">
        <f t="shared" si="134"/>
        <v>42240.852534722217</v>
      </c>
      <c r="U2163" s="20">
        <f t="shared" si="135"/>
        <v>42270.852534722217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s">
        <v>8219</v>
      </c>
      <c r="N2164" t="b">
        <v>1</v>
      </c>
      <c r="O2164" t="s">
        <v>8276</v>
      </c>
      <c r="P2164" s="6">
        <f t="shared" si="132"/>
        <v>112.26666666666667</v>
      </c>
      <c r="Q2164" s="8">
        <f t="shared" si="133"/>
        <v>87.103448275862064</v>
      </c>
      <c r="R2164" s="11" t="s">
        <v>8325</v>
      </c>
      <c r="S2164" s="12" t="s">
        <v>8326</v>
      </c>
      <c r="T2164" s="20">
        <f t="shared" si="134"/>
        <v>41813.766099537039</v>
      </c>
      <c r="U2164" s="20">
        <f t="shared" si="135"/>
        <v>41844.766099537039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s">
        <v>8219</v>
      </c>
      <c r="N2165" t="b">
        <v>1</v>
      </c>
      <c r="O2165" t="s">
        <v>8276</v>
      </c>
      <c r="P2165" s="6">
        <f t="shared" si="132"/>
        <v>132.20000000000002</v>
      </c>
      <c r="Q2165" s="8">
        <f t="shared" si="133"/>
        <v>75.11363636363636</v>
      </c>
      <c r="R2165" s="11" t="s">
        <v>8325</v>
      </c>
      <c r="S2165" s="12" t="s">
        <v>8326</v>
      </c>
      <c r="T2165" s="20">
        <f t="shared" si="134"/>
        <v>42111.899537037039</v>
      </c>
      <c r="U2165" s="20">
        <f t="shared" si="135"/>
        <v>42163.159722222219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s">
        <v>8219</v>
      </c>
      <c r="N2166" t="b">
        <v>1</v>
      </c>
      <c r="O2166" t="s">
        <v>8276</v>
      </c>
      <c r="P2166" s="6">
        <f t="shared" si="132"/>
        <v>102.63636363636364</v>
      </c>
      <c r="Q2166" s="8">
        <f t="shared" si="133"/>
        <v>68.01204819277109</v>
      </c>
      <c r="R2166" s="11" t="s">
        <v>8325</v>
      </c>
      <c r="S2166" s="12" t="s">
        <v>8326</v>
      </c>
      <c r="T2166" s="20">
        <f t="shared" si="134"/>
        <v>42515.71775462963</v>
      </c>
      <c r="U2166" s="20">
        <f t="shared" si="135"/>
        <v>42546.165972222225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s">
        <v>8219</v>
      </c>
      <c r="N2167" t="b">
        <v>1</v>
      </c>
      <c r="O2167" t="s">
        <v>8276</v>
      </c>
      <c r="P2167" s="6">
        <f t="shared" si="132"/>
        <v>138.64000000000001</v>
      </c>
      <c r="Q2167" s="8">
        <f t="shared" si="133"/>
        <v>29.623931623931625</v>
      </c>
      <c r="R2167" s="11" t="s">
        <v>8325</v>
      </c>
      <c r="S2167" s="12" t="s">
        <v>8326</v>
      </c>
      <c r="T2167" s="20">
        <f t="shared" si="134"/>
        <v>42438.667071759264</v>
      </c>
      <c r="U2167" s="20">
        <f t="shared" si="135"/>
        <v>42468.625405092593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s">
        <v>8219</v>
      </c>
      <c r="N2168" t="b">
        <v>1</v>
      </c>
      <c r="O2168" t="s">
        <v>8276</v>
      </c>
      <c r="P2168" s="6">
        <f t="shared" si="132"/>
        <v>146.6</v>
      </c>
      <c r="Q2168" s="8">
        <f t="shared" si="133"/>
        <v>91.625</v>
      </c>
      <c r="R2168" s="11" t="s">
        <v>8325</v>
      </c>
      <c r="S2168" s="12" t="s">
        <v>8326</v>
      </c>
      <c r="T2168" s="20">
        <f t="shared" si="134"/>
        <v>41933.838171296295</v>
      </c>
      <c r="U2168" s="20">
        <f t="shared" si="135"/>
        <v>41978.879837962959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s">
        <v>8219</v>
      </c>
      <c r="N2169" t="b">
        <v>1</v>
      </c>
      <c r="O2169" t="s">
        <v>8276</v>
      </c>
      <c r="P2169" s="6">
        <f t="shared" si="132"/>
        <v>120</v>
      </c>
      <c r="Q2169" s="8">
        <f t="shared" si="133"/>
        <v>22.5</v>
      </c>
      <c r="R2169" s="11" t="s">
        <v>8325</v>
      </c>
      <c r="S2169" s="12" t="s">
        <v>8326</v>
      </c>
      <c r="T2169" s="20">
        <f t="shared" si="134"/>
        <v>41153.066400462965</v>
      </c>
      <c r="U2169" s="20">
        <f t="shared" si="135"/>
        <v>41167.066400462965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s">
        <v>8219</v>
      </c>
      <c r="N2170" t="b">
        <v>1</v>
      </c>
      <c r="O2170" t="s">
        <v>8276</v>
      </c>
      <c r="P2170" s="6">
        <f t="shared" si="132"/>
        <v>121.5816111111111</v>
      </c>
      <c r="Q2170" s="8">
        <f t="shared" si="133"/>
        <v>64.366735294117646</v>
      </c>
      <c r="R2170" s="11" t="s">
        <v>8325</v>
      </c>
      <c r="S2170" s="12" t="s">
        <v>8326</v>
      </c>
      <c r="T2170" s="20">
        <f t="shared" si="134"/>
        <v>42745.600243055553</v>
      </c>
      <c r="U2170" s="20">
        <f t="shared" si="135"/>
        <v>42776.208333333328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s">
        <v>8219</v>
      </c>
      <c r="N2171" t="b">
        <v>1</v>
      </c>
      <c r="O2171" t="s">
        <v>8276</v>
      </c>
      <c r="P2171" s="6">
        <f t="shared" si="132"/>
        <v>100</v>
      </c>
      <c r="Q2171" s="8">
        <f t="shared" si="133"/>
        <v>21.857142857142858</v>
      </c>
      <c r="R2171" s="11" t="s">
        <v>8325</v>
      </c>
      <c r="S2171" s="12" t="s">
        <v>8326</v>
      </c>
      <c r="T2171" s="20">
        <f t="shared" si="134"/>
        <v>42793.700821759259</v>
      </c>
      <c r="U2171" s="20">
        <f t="shared" si="135"/>
        <v>42796.700821759259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s">
        <v>8219</v>
      </c>
      <c r="N2172" t="b">
        <v>1</v>
      </c>
      <c r="O2172" t="s">
        <v>8276</v>
      </c>
      <c r="P2172" s="6">
        <f t="shared" si="132"/>
        <v>180.85714285714286</v>
      </c>
      <c r="Q2172" s="8">
        <f t="shared" si="133"/>
        <v>33.315789473684212</v>
      </c>
      <c r="R2172" s="11" t="s">
        <v>8325</v>
      </c>
      <c r="S2172" s="12" t="s">
        <v>8326</v>
      </c>
      <c r="T2172" s="20">
        <f t="shared" si="134"/>
        <v>42198.750254629631</v>
      </c>
      <c r="U2172" s="20">
        <f t="shared" si="135"/>
        <v>42238.750254629631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s">
        <v>8219</v>
      </c>
      <c r="N2173" t="b">
        <v>1</v>
      </c>
      <c r="O2173" t="s">
        <v>8276</v>
      </c>
      <c r="P2173" s="6">
        <f t="shared" si="132"/>
        <v>106.075</v>
      </c>
      <c r="Q2173" s="8">
        <f t="shared" si="133"/>
        <v>90.276595744680847</v>
      </c>
      <c r="R2173" s="11" t="s">
        <v>8325</v>
      </c>
      <c r="S2173" s="12" t="s">
        <v>8326</v>
      </c>
      <c r="T2173" s="20">
        <f t="shared" si="134"/>
        <v>42141.95711805555</v>
      </c>
      <c r="U2173" s="20">
        <f t="shared" si="135"/>
        <v>42177.208333333328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s">
        <v>8219</v>
      </c>
      <c r="N2174" t="b">
        <v>1</v>
      </c>
      <c r="O2174" t="s">
        <v>8276</v>
      </c>
      <c r="P2174" s="6">
        <f t="shared" si="132"/>
        <v>100</v>
      </c>
      <c r="Q2174" s="8">
        <f t="shared" si="133"/>
        <v>76.92307692307692</v>
      </c>
      <c r="R2174" s="11" t="s">
        <v>8325</v>
      </c>
      <c r="S2174" s="12" t="s">
        <v>8326</v>
      </c>
      <c r="T2174" s="20">
        <f t="shared" si="134"/>
        <v>42082.580092592587</v>
      </c>
      <c r="U2174" s="20">
        <f t="shared" si="135"/>
        <v>42112.580092592587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s">
        <v>8219</v>
      </c>
      <c r="N2175" t="b">
        <v>1</v>
      </c>
      <c r="O2175" t="s">
        <v>8276</v>
      </c>
      <c r="P2175" s="6">
        <f t="shared" si="132"/>
        <v>126.92857142857143</v>
      </c>
      <c r="Q2175" s="8">
        <f t="shared" si="133"/>
        <v>59.233333333333334</v>
      </c>
      <c r="R2175" s="11" t="s">
        <v>8325</v>
      </c>
      <c r="S2175" s="12" t="s">
        <v>8326</v>
      </c>
      <c r="T2175" s="20">
        <f t="shared" si="134"/>
        <v>41495.692627314813</v>
      </c>
      <c r="U2175" s="20">
        <f t="shared" si="135"/>
        <v>41527.165972222225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s">
        <v>8219</v>
      </c>
      <c r="N2176" t="b">
        <v>1</v>
      </c>
      <c r="O2176" t="s">
        <v>8276</v>
      </c>
      <c r="P2176" s="6">
        <f t="shared" si="132"/>
        <v>102.97499999999999</v>
      </c>
      <c r="Q2176" s="8">
        <f t="shared" si="133"/>
        <v>65.38095238095238</v>
      </c>
      <c r="R2176" s="11" t="s">
        <v>8325</v>
      </c>
      <c r="S2176" s="12" t="s">
        <v>8326</v>
      </c>
      <c r="T2176" s="20">
        <f t="shared" si="134"/>
        <v>42465.542905092589</v>
      </c>
      <c r="U2176" s="20">
        <f t="shared" si="135"/>
        <v>42495.542905092589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s">
        <v>8219</v>
      </c>
      <c r="N2177" t="b">
        <v>1</v>
      </c>
      <c r="O2177" t="s">
        <v>8276</v>
      </c>
      <c r="P2177" s="6">
        <f t="shared" si="132"/>
        <v>250</v>
      </c>
      <c r="Q2177" s="8">
        <f t="shared" si="133"/>
        <v>67.307692307692307</v>
      </c>
      <c r="R2177" s="11" t="s">
        <v>8325</v>
      </c>
      <c r="S2177" s="12" t="s">
        <v>8326</v>
      </c>
      <c r="T2177" s="20">
        <f t="shared" si="134"/>
        <v>42565.009097222224</v>
      </c>
      <c r="U2177" s="20">
        <f t="shared" si="135"/>
        <v>42572.009097222224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s">
        <v>8219</v>
      </c>
      <c r="N2178" t="b">
        <v>1</v>
      </c>
      <c r="O2178" t="s">
        <v>8276</v>
      </c>
      <c r="P2178" s="6">
        <f t="shared" si="132"/>
        <v>126.02</v>
      </c>
      <c r="Q2178" s="8">
        <f t="shared" si="133"/>
        <v>88.74647887323944</v>
      </c>
      <c r="R2178" s="11" t="s">
        <v>8325</v>
      </c>
      <c r="S2178" s="12" t="s">
        <v>8326</v>
      </c>
      <c r="T2178" s="20">
        <f t="shared" si="134"/>
        <v>42096.633206018523</v>
      </c>
      <c r="U2178" s="20">
        <f t="shared" si="135"/>
        <v>42126.633206018523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s">
        <v>8219</v>
      </c>
      <c r="N2179" t="b">
        <v>1</v>
      </c>
      <c r="O2179" t="s">
        <v>8276</v>
      </c>
      <c r="P2179" s="6">
        <f t="shared" ref="P2179:P2242" si="136">E2179/D2179*100</f>
        <v>100.12</v>
      </c>
      <c r="Q2179" s="8">
        <f t="shared" ref="Q2179:Q2242" si="137">IFERROR(E2179/L2179,0)</f>
        <v>65.868421052631575</v>
      </c>
      <c r="R2179" s="11" t="s">
        <v>8325</v>
      </c>
      <c r="S2179" s="12" t="s">
        <v>8326</v>
      </c>
      <c r="T2179" s="20">
        <f t="shared" ref="T2179:T2242" si="138">(((J2179/60)/60)/24)+DATE(1970,1,1)</f>
        <v>42502.250775462962</v>
      </c>
      <c r="U2179" s="20">
        <f t="shared" ref="U2179:U2242" si="139">(((I2179/60)/60)/24)+DATE(1970,1,1)</f>
        <v>42527.250775462962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s">
        <v>8219</v>
      </c>
      <c r="N2180" t="b">
        <v>1</v>
      </c>
      <c r="O2180" t="s">
        <v>8276</v>
      </c>
      <c r="P2180" s="6">
        <f t="shared" si="136"/>
        <v>138.64000000000001</v>
      </c>
      <c r="Q2180" s="8">
        <f t="shared" si="137"/>
        <v>40.349243306169967</v>
      </c>
      <c r="R2180" s="11" t="s">
        <v>8325</v>
      </c>
      <c r="S2180" s="12" t="s">
        <v>8326</v>
      </c>
      <c r="T2180" s="20">
        <f t="shared" si="138"/>
        <v>42723.63653935185</v>
      </c>
      <c r="U2180" s="20">
        <f t="shared" si="139"/>
        <v>42753.63653935185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s">
        <v>8219</v>
      </c>
      <c r="N2181" t="b">
        <v>1</v>
      </c>
      <c r="O2181" t="s">
        <v>8276</v>
      </c>
      <c r="P2181" s="6">
        <f t="shared" si="136"/>
        <v>161.4</v>
      </c>
      <c r="Q2181" s="8">
        <f t="shared" si="137"/>
        <v>76.857142857142861</v>
      </c>
      <c r="R2181" s="11" t="s">
        <v>8325</v>
      </c>
      <c r="S2181" s="12" t="s">
        <v>8326</v>
      </c>
      <c r="T2181" s="20">
        <f t="shared" si="138"/>
        <v>42075.171203703707</v>
      </c>
      <c r="U2181" s="20">
        <f t="shared" si="139"/>
        <v>42105.171203703707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s">
        <v>8219</v>
      </c>
      <c r="N2182" t="b">
        <v>1</v>
      </c>
      <c r="O2182" t="s">
        <v>8276</v>
      </c>
      <c r="P2182" s="6">
        <f t="shared" si="136"/>
        <v>107.18419999999999</v>
      </c>
      <c r="Q2182" s="8">
        <f t="shared" si="137"/>
        <v>68.707820512820518</v>
      </c>
      <c r="R2182" s="11" t="s">
        <v>8325</v>
      </c>
      <c r="S2182" s="12" t="s">
        <v>8326</v>
      </c>
      <c r="T2182" s="20">
        <f t="shared" si="138"/>
        <v>42279.669768518521</v>
      </c>
      <c r="U2182" s="20">
        <f t="shared" si="139"/>
        <v>42321.711435185185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s">
        <v>8219</v>
      </c>
      <c r="N2183" t="b">
        <v>1</v>
      </c>
      <c r="O2183" t="s">
        <v>8297</v>
      </c>
      <c r="P2183" s="6">
        <f t="shared" si="136"/>
        <v>153.1</v>
      </c>
      <c r="Q2183" s="8">
        <f t="shared" si="137"/>
        <v>57.773584905660378</v>
      </c>
      <c r="R2183" s="11" t="s">
        <v>8333</v>
      </c>
      <c r="S2183" s="12" t="s">
        <v>8351</v>
      </c>
      <c r="T2183" s="20">
        <f t="shared" si="138"/>
        <v>42773.005243055552</v>
      </c>
      <c r="U2183" s="20">
        <f t="shared" si="139"/>
        <v>42787.005243055552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s">
        <v>8219</v>
      </c>
      <c r="N2184" t="b">
        <v>1</v>
      </c>
      <c r="O2184" t="s">
        <v>8297</v>
      </c>
      <c r="P2184" s="6">
        <f t="shared" si="136"/>
        <v>524.16666666666663</v>
      </c>
      <c r="Q2184" s="8">
        <f t="shared" si="137"/>
        <v>44.171348314606739</v>
      </c>
      <c r="R2184" s="11" t="s">
        <v>8333</v>
      </c>
      <c r="S2184" s="12" t="s">
        <v>8351</v>
      </c>
      <c r="T2184" s="20">
        <f t="shared" si="138"/>
        <v>41879.900752314818</v>
      </c>
      <c r="U2184" s="20">
        <f t="shared" si="139"/>
        <v>41914.900752314818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s">
        <v>8219</v>
      </c>
      <c r="N2185" t="b">
        <v>1</v>
      </c>
      <c r="O2185" t="s">
        <v>8297</v>
      </c>
      <c r="P2185" s="6">
        <f t="shared" si="136"/>
        <v>489.27777777777777</v>
      </c>
      <c r="Q2185" s="8">
        <f t="shared" si="137"/>
        <v>31.566308243727597</v>
      </c>
      <c r="R2185" s="11" t="s">
        <v>8333</v>
      </c>
      <c r="S2185" s="12" t="s">
        <v>8351</v>
      </c>
      <c r="T2185" s="20">
        <f t="shared" si="138"/>
        <v>42745.365474537044</v>
      </c>
      <c r="U2185" s="20">
        <f t="shared" si="139"/>
        <v>42775.208333333328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s">
        <v>8219</v>
      </c>
      <c r="N2186" t="b">
        <v>1</v>
      </c>
      <c r="O2186" t="s">
        <v>8297</v>
      </c>
      <c r="P2186" s="6">
        <f t="shared" si="136"/>
        <v>284.74</v>
      </c>
      <c r="Q2186" s="8">
        <f t="shared" si="137"/>
        <v>107.04511278195488</v>
      </c>
      <c r="R2186" s="11" t="s">
        <v>8333</v>
      </c>
      <c r="S2186" s="12" t="s">
        <v>8351</v>
      </c>
      <c r="T2186" s="20">
        <f t="shared" si="138"/>
        <v>42380.690289351856</v>
      </c>
      <c r="U2186" s="20">
        <f t="shared" si="139"/>
        <v>42394.666666666672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s">
        <v>8219</v>
      </c>
      <c r="N2187" t="b">
        <v>1</v>
      </c>
      <c r="O2187" t="s">
        <v>8297</v>
      </c>
      <c r="P2187" s="6">
        <f t="shared" si="136"/>
        <v>1856.97</v>
      </c>
      <c r="Q2187" s="8">
        <f t="shared" si="137"/>
        <v>149.03451043338683</v>
      </c>
      <c r="R2187" s="11" t="s">
        <v>8333</v>
      </c>
      <c r="S2187" s="12" t="s">
        <v>8351</v>
      </c>
      <c r="T2187" s="20">
        <f t="shared" si="138"/>
        <v>41319.349988425929</v>
      </c>
      <c r="U2187" s="20">
        <f t="shared" si="139"/>
        <v>41359.349988425929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s">
        <v>8219</v>
      </c>
      <c r="N2188" t="b">
        <v>1</v>
      </c>
      <c r="O2188" t="s">
        <v>8297</v>
      </c>
      <c r="P2188" s="6">
        <f t="shared" si="136"/>
        <v>109.67499999999998</v>
      </c>
      <c r="Q2188" s="8">
        <f t="shared" si="137"/>
        <v>55.956632653061227</v>
      </c>
      <c r="R2188" s="11" t="s">
        <v>8333</v>
      </c>
      <c r="S2188" s="12" t="s">
        <v>8351</v>
      </c>
      <c r="T2188" s="20">
        <f t="shared" si="138"/>
        <v>42583.615081018521</v>
      </c>
      <c r="U2188" s="20">
        <f t="shared" si="139"/>
        <v>42620.083333333328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s">
        <v>8219</v>
      </c>
      <c r="N2189" t="b">
        <v>1</v>
      </c>
      <c r="O2189" t="s">
        <v>8297</v>
      </c>
      <c r="P2189" s="6">
        <f t="shared" si="136"/>
        <v>1014.6425</v>
      </c>
      <c r="Q2189" s="8">
        <f t="shared" si="137"/>
        <v>56.970381807973048</v>
      </c>
      <c r="R2189" s="11" t="s">
        <v>8333</v>
      </c>
      <c r="S2189" s="12" t="s">
        <v>8351</v>
      </c>
      <c r="T2189" s="20">
        <f t="shared" si="138"/>
        <v>42068.209097222221</v>
      </c>
      <c r="U2189" s="20">
        <f t="shared" si="139"/>
        <v>42097.165972222225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s">
        <v>8219</v>
      </c>
      <c r="N2190" t="b">
        <v>1</v>
      </c>
      <c r="O2190" t="s">
        <v>8297</v>
      </c>
      <c r="P2190" s="6">
        <f t="shared" si="136"/>
        <v>412.17692027666544</v>
      </c>
      <c r="Q2190" s="8">
        <f t="shared" si="137"/>
        <v>44.056420233463037</v>
      </c>
      <c r="R2190" s="11" t="s">
        <v>8333</v>
      </c>
      <c r="S2190" s="12" t="s">
        <v>8351</v>
      </c>
      <c r="T2190" s="20">
        <f t="shared" si="138"/>
        <v>42633.586122685185</v>
      </c>
      <c r="U2190" s="20">
        <f t="shared" si="139"/>
        <v>42668.708333333328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s">
        <v>8219</v>
      </c>
      <c r="N2191" t="b">
        <v>1</v>
      </c>
      <c r="O2191" t="s">
        <v>8297</v>
      </c>
      <c r="P2191" s="6">
        <f t="shared" si="136"/>
        <v>503.25</v>
      </c>
      <c r="Q2191" s="8">
        <f t="shared" si="137"/>
        <v>68.625</v>
      </c>
      <c r="R2191" s="11" t="s">
        <v>8333</v>
      </c>
      <c r="S2191" s="12" t="s">
        <v>8351</v>
      </c>
      <c r="T2191" s="20">
        <f t="shared" si="138"/>
        <v>42467.788194444445</v>
      </c>
      <c r="U2191" s="20">
        <f t="shared" si="139"/>
        <v>42481.916666666672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s">
        <v>8219</v>
      </c>
      <c r="N2192" t="b">
        <v>1</v>
      </c>
      <c r="O2192" t="s">
        <v>8297</v>
      </c>
      <c r="P2192" s="6">
        <f t="shared" si="136"/>
        <v>184.61052631578946</v>
      </c>
      <c r="Q2192" s="8">
        <f t="shared" si="137"/>
        <v>65.318435754189949</v>
      </c>
      <c r="R2192" s="11" t="s">
        <v>8333</v>
      </c>
      <c r="S2192" s="12" t="s">
        <v>8351</v>
      </c>
      <c r="T2192" s="20">
        <f t="shared" si="138"/>
        <v>42417.625046296293</v>
      </c>
      <c r="U2192" s="20">
        <f t="shared" si="139"/>
        <v>42452.290972222225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s">
        <v>8219</v>
      </c>
      <c r="N2193" t="b">
        <v>1</v>
      </c>
      <c r="O2193" t="s">
        <v>8297</v>
      </c>
      <c r="P2193" s="6">
        <f t="shared" si="136"/>
        <v>119.73333333333333</v>
      </c>
      <c r="Q2193" s="8">
        <f t="shared" si="137"/>
        <v>35.92</v>
      </c>
      <c r="R2193" s="11" t="s">
        <v>8333</v>
      </c>
      <c r="S2193" s="12" t="s">
        <v>8351</v>
      </c>
      <c r="T2193" s="20">
        <f t="shared" si="138"/>
        <v>42768.833645833336</v>
      </c>
      <c r="U2193" s="20">
        <f t="shared" si="139"/>
        <v>42780.833645833336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s">
        <v>8219</v>
      </c>
      <c r="N2194" t="b">
        <v>1</v>
      </c>
      <c r="O2194" t="s">
        <v>8297</v>
      </c>
      <c r="P2194" s="6">
        <f t="shared" si="136"/>
        <v>1081.2401666666667</v>
      </c>
      <c r="Q2194" s="8">
        <f t="shared" si="137"/>
        <v>40.070667078443485</v>
      </c>
      <c r="R2194" s="11" t="s">
        <v>8333</v>
      </c>
      <c r="S2194" s="12" t="s">
        <v>8351</v>
      </c>
      <c r="T2194" s="20">
        <f t="shared" si="138"/>
        <v>42691.8512037037</v>
      </c>
      <c r="U2194" s="20">
        <f t="shared" si="139"/>
        <v>42719.958333333328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s">
        <v>8219</v>
      </c>
      <c r="N2195" t="b">
        <v>1</v>
      </c>
      <c r="O2195" t="s">
        <v>8297</v>
      </c>
      <c r="P2195" s="6">
        <f t="shared" si="136"/>
        <v>452.37333333333333</v>
      </c>
      <c r="Q2195" s="8">
        <f t="shared" si="137"/>
        <v>75.647714604236342</v>
      </c>
      <c r="R2195" s="11" t="s">
        <v>8333</v>
      </c>
      <c r="S2195" s="12" t="s">
        <v>8351</v>
      </c>
      <c r="T2195" s="20">
        <f t="shared" si="138"/>
        <v>42664.405925925923</v>
      </c>
      <c r="U2195" s="20">
        <f t="shared" si="139"/>
        <v>42695.207638888889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s">
        <v>8219</v>
      </c>
      <c r="N2196" t="b">
        <v>1</v>
      </c>
      <c r="O2196" t="s">
        <v>8297</v>
      </c>
      <c r="P2196" s="6">
        <f t="shared" si="136"/>
        <v>537.37</v>
      </c>
      <c r="Q2196" s="8">
        <f t="shared" si="137"/>
        <v>61.203872437357631</v>
      </c>
      <c r="R2196" s="11" t="s">
        <v>8333</v>
      </c>
      <c r="S2196" s="12" t="s">
        <v>8351</v>
      </c>
      <c r="T2196" s="20">
        <f t="shared" si="138"/>
        <v>42425.757986111115</v>
      </c>
      <c r="U2196" s="20">
        <f t="shared" si="139"/>
        <v>42455.716319444444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s">
        <v>8219</v>
      </c>
      <c r="N2197" t="b">
        <v>1</v>
      </c>
      <c r="O2197" t="s">
        <v>8297</v>
      </c>
      <c r="P2197" s="6">
        <f t="shared" si="136"/>
        <v>120.32608695652173</v>
      </c>
      <c r="Q2197" s="8">
        <f t="shared" si="137"/>
        <v>48.130434782608695</v>
      </c>
      <c r="R2197" s="11" t="s">
        <v>8333</v>
      </c>
      <c r="S2197" s="12" t="s">
        <v>8351</v>
      </c>
      <c r="T2197" s="20">
        <f t="shared" si="138"/>
        <v>42197.771990740745</v>
      </c>
      <c r="U2197" s="20">
        <f t="shared" si="139"/>
        <v>42227.771990740745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s">
        <v>8219</v>
      </c>
      <c r="N2198" t="b">
        <v>1</v>
      </c>
      <c r="O2198" t="s">
        <v>8297</v>
      </c>
      <c r="P2198" s="6">
        <f t="shared" si="136"/>
        <v>113.83571428571429</v>
      </c>
      <c r="Q2198" s="8">
        <f t="shared" si="137"/>
        <v>68.106837606837601</v>
      </c>
      <c r="R2198" s="11" t="s">
        <v>8333</v>
      </c>
      <c r="S2198" s="12" t="s">
        <v>8351</v>
      </c>
      <c r="T2198" s="20">
        <f t="shared" si="138"/>
        <v>42675.487291666665</v>
      </c>
      <c r="U2198" s="20">
        <f t="shared" si="139"/>
        <v>42706.291666666672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s">
        <v>8219</v>
      </c>
      <c r="N2199" t="b">
        <v>1</v>
      </c>
      <c r="O2199" t="s">
        <v>8297</v>
      </c>
      <c r="P2199" s="6">
        <f t="shared" si="136"/>
        <v>951.03109999999992</v>
      </c>
      <c r="Q2199" s="8">
        <f t="shared" si="137"/>
        <v>65.891300230946882</v>
      </c>
      <c r="R2199" s="11" t="s">
        <v>8333</v>
      </c>
      <c r="S2199" s="12" t="s">
        <v>8351</v>
      </c>
      <c r="T2199" s="20">
        <f t="shared" si="138"/>
        <v>42033.584016203706</v>
      </c>
      <c r="U2199" s="20">
        <f t="shared" si="139"/>
        <v>42063.584016203706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s">
        <v>8219</v>
      </c>
      <c r="N2200" t="b">
        <v>1</v>
      </c>
      <c r="O2200" t="s">
        <v>8297</v>
      </c>
      <c r="P2200" s="6">
        <f t="shared" si="136"/>
        <v>132.89249999999998</v>
      </c>
      <c r="Q2200" s="8">
        <f t="shared" si="137"/>
        <v>81.654377880184327</v>
      </c>
      <c r="R2200" s="11" t="s">
        <v>8333</v>
      </c>
      <c r="S2200" s="12" t="s">
        <v>8351</v>
      </c>
      <c r="T2200" s="20">
        <f t="shared" si="138"/>
        <v>42292.513888888891</v>
      </c>
      <c r="U2200" s="20">
        <f t="shared" si="139"/>
        <v>42322.555555555555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s">
        <v>8219</v>
      </c>
      <c r="N2201" t="b">
        <v>1</v>
      </c>
      <c r="O2201" t="s">
        <v>8297</v>
      </c>
      <c r="P2201" s="6">
        <f t="shared" si="136"/>
        <v>146.97777777777779</v>
      </c>
      <c r="Q2201" s="8">
        <f t="shared" si="137"/>
        <v>52.701195219123505</v>
      </c>
      <c r="R2201" s="11" t="s">
        <v>8333</v>
      </c>
      <c r="S2201" s="12" t="s">
        <v>8351</v>
      </c>
      <c r="T2201" s="20">
        <f t="shared" si="138"/>
        <v>42262.416643518518</v>
      </c>
      <c r="U2201" s="20">
        <f t="shared" si="139"/>
        <v>42292.416643518518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s">
        <v>8219</v>
      </c>
      <c r="N2202" t="b">
        <v>1</v>
      </c>
      <c r="O2202" t="s">
        <v>8297</v>
      </c>
      <c r="P2202" s="6">
        <f t="shared" si="136"/>
        <v>542.15</v>
      </c>
      <c r="Q2202" s="8">
        <f t="shared" si="137"/>
        <v>41.228136882129277</v>
      </c>
      <c r="R2202" s="11" t="s">
        <v>8333</v>
      </c>
      <c r="S2202" s="12" t="s">
        <v>8351</v>
      </c>
      <c r="T2202" s="20">
        <f t="shared" si="138"/>
        <v>42163.625787037032</v>
      </c>
      <c r="U2202" s="20">
        <f t="shared" si="139"/>
        <v>42191.125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s">
        <v>8219</v>
      </c>
      <c r="N2203" t="b">
        <v>1</v>
      </c>
      <c r="O2203" t="s">
        <v>8280</v>
      </c>
      <c r="P2203" s="6">
        <f t="shared" si="136"/>
        <v>382.71818181818185</v>
      </c>
      <c r="Q2203" s="8">
        <f t="shared" si="137"/>
        <v>15.035357142857142</v>
      </c>
      <c r="R2203" s="11" t="s">
        <v>8325</v>
      </c>
      <c r="S2203" s="12" t="s">
        <v>8330</v>
      </c>
      <c r="T2203" s="20">
        <f t="shared" si="138"/>
        <v>41276.846817129634</v>
      </c>
      <c r="U2203" s="20">
        <f t="shared" si="139"/>
        <v>41290.846817129634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s">
        <v>8219</v>
      </c>
      <c r="N2204" t="b">
        <v>1</v>
      </c>
      <c r="O2204" t="s">
        <v>8280</v>
      </c>
      <c r="P2204" s="6">
        <f t="shared" si="136"/>
        <v>704.18124999999998</v>
      </c>
      <c r="Q2204" s="8">
        <f t="shared" si="137"/>
        <v>39.066920943134534</v>
      </c>
      <c r="R2204" s="11" t="s">
        <v>8325</v>
      </c>
      <c r="S2204" s="12" t="s">
        <v>8330</v>
      </c>
      <c r="T2204" s="20">
        <f t="shared" si="138"/>
        <v>41184.849166666667</v>
      </c>
      <c r="U2204" s="20">
        <f t="shared" si="139"/>
        <v>41214.849166666667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s">
        <v>8219</v>
      </c>
      <c r="N2205" t="b">
        <v>1</v>
      </c>
      <c r="O2205" t="s">
        <v>8280</v>
      </c>
      <c r="P2205" s="6">
        <f t="shared" si="136"/>
        <v>109.55</v>
      </c>
      <c r="Q2205" s="8">
        <f t="shared" si="137"/>
        <v>43.82</v>
      </c>
      <c r="R2205" s="11" t="s">
        <v>8325</v>
      </c>
      <c r="S2205" s="12" t="s">
        <v>8330</v>
      </c>
      <c r="T2205" s="20">
        <f t="shared" si="138"/>
        <v>42241.85974537037</v>
      </c>
      <c r="U2205" s="20">
        <f t="shared" si="139"/>
        <v>42271.85974537037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s">
        <v>8219</v>
      </c>
      <c r="N2206" t="b">
        <v>1</v>
      </c>
      <c r="O2206" t="s">
        <v>8280</v>
      </c>
      <c r="P2206" s="6">
        <f t="shared" si="136"/>
        <v>132.86666666666667</v>
      </c>
      <c r="Q2206" s="8">
        <f t="shared" si="137"/>
        <v>27.301369863013697</v>
      </c>
      <c r="R2206" s="11" t="s">
        <v>8325</v>
      </c>
      <c r="S2206" s="12" t="s">
        <v>8330</v>
      </c>
      <c r="T2206" s="20">
        <f t="shared" si="138"/>
        <v>41312.311562499999</v>
      </c>
      <c r="U2206" s="20">
        <f t="shared" si="139"/>
        <v>41342.311562499999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s">
        <v>8219</v>
      </c>
      <c r="N2207" t="b">
        <v>1</v>
      </c>
      <c r="O2207" t="s">
        <v>8280</v>
      </c>
      <c r="P2207" s="6">
        <f t="shared" si="136"/>
        <v>152</v>
      </c>
      <c r="Q2207" s="8">
        <f t="shared" si="137"/>
        <v>42.222222222222221</v>
      </c>
      <c r="R2207" s="11" t="s">
        <v>8325</v>
      </c>
      <c r="S2207" s="12" t="s">
        <v>8330</v>
      </c>
      <c r="T2207" s="20">
        <f t="shared" si="138"/>
        <v>41031.82163194444</v>
      </c>
      <c r="U2207" s="20">
        <f t="shared" si="139"/>
        <v>41061.82163194444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s">
        <v>8219</v>
      </c>
      <c r="N2208" t="b">
        <v>1</v>
      </c>
      <c r="O2208" t="s">
        <v>8280</v>
      </c>
      <c r="P2208" s="6">
        <f t="shared" si="136"/>
        <v>102.72727272727273</v>
      </c>
      <c r="Q2208" s="8">
        <f t="shared" si="137"/>
        <v>33.235294117647058</v>
      </c>
      <c r="R2208" s="11" t="s">
        <v>8325</v>
      </c>
      <c r="S2208" s="12" t="s">
        <v>8330</v>
      </c>
      <c r="T2208" s="20">
        <f t="shared" si="138"/>
        <v>40997.257222222222</v>
      </c>
      <c r="U2208" s="20">
        <f t="shared" si="139"/>
        <v>41015.257222222222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s">
        <v>8219</v>
      </c>
      <c r="N2209" t="b">
        <v>1</v>
      </c>
      <c r="O2209" t="s">
        <v>8280</v>
      </c>
      <c r="P2209" s="6">
        <f t="shared" si="136"/>
        <v>100</v>
      </c>
      <c r="Q2209" s="8">
        <f t="shared" si="137"/>
        <v>285.71428571428572</v>
      </c>
      <c r="R2209" s="11" t="s">
        <v>8325</v>
      </c>
      <c r="S2209" s="12" t="s">
        <v>8330</v>
      </c>
      <c r="T2209" s="20">
        <f t="shared" si="138"/>
        <v>41564.194131944445</v>
      </c>
      <c r="U2209" s="20">
        <f t="shared" si="139"/>
        <v>41594.235798611109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s">
        <v>8219</v>
      </c>
      <c r="N2210" t="b">
        <v>1</v>
      </c>
      <c r="O2210" t="s">
        <v>8280</v>
      </c>
      <c r="P2210" s="6">
        <f t="shared" si="136"/>
        <v>101.6</v>
      </c>
      <c r="Q2210" s="8">
        <f t="shared" si="137"/>
        <v>42.333333333333336</v>
      </c>
      <c r="R2210" s="11" t="s">
        <v>8325</v>
      </c>
      <c r="S2210" s="12" t="s">
        <v>8330</v>
      </c>
      <c r="T2210" s="20">
        <f t="shared" si="138"/>
        <v>40946.882245370369</v>
      </c>
      <c r="U2210" s="20">
        <f t="shared" si="139"/>
        <v>41006.166666666664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s">
        <v>8219</v>
      </c>
      <c r="N2211" t="b">
        <v>1</v>
      </c>
      <c r="O2211" t="s">
        <v>8280</v>
      </c>
      <c r="P2211" s="6">
        <f t="shared" si="136"/>
        <v>150.80000000000001</v>
      </c>
      <c r="Q2211" s="8">
        <f t="shared" si="137"/>
        <v>50.266666666666666</v>
      </c>
      <c r="R2211" s="11" t="s">
        <v>8325</v>
      </c>
      <c r="S2211" s="12" t="s">
        <v>8330</v>
      </c>
      <c r="T2211" s="20">
        <f t="shared" si="138"/>
        <v>41732.479675925926</v>
      </c>
      <c r="U2211" s="20">
        <f t="shared" si="139"/>
        <v>41743.958333333336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s">
        <v>8219</v>
      </c>
      <c r="N2212" t="b">
        <v>1</v>
      </c>
      <c r="O2212" t="s">
        <v>8280</v>
      </c>
      <c r="P2212" s="6">
        <f t="shared" si="136"/>
        <v>111.425</v>
      </c>
      <c r="Q2212" s="8">
        <f t="shared" si="137"/>
        <v>61.902777777777779</v>
      </c>
      <c r="R2212" s="11" t="s">
        <v>8325</v>
      </c>
      <c r="S2212" s="12" t="s">
        <v>8330</v>
      </c>
      <c r="T2212" s="20">
        <f t="shared" si="138"/>
        <v>40956.066087962965</v>
      </c>
      <c r="U2212" s="20">
        <f t="shared" si="139"/>
        <v>41013.73333333333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s">
        <v>8219</v>
      </c>
      <c r="N2213" t="b">
        <v>1</v>
      </c>
      <c r="O2213" t="s">
        <v>8280</v>
      </c>
      <c r="P2213" s="6">
        <f t="shared" si="136"/>
        <v>195.6</v>
      </c>
      <c r="Q2213" s="8">
        <f t="shared" si="137"/>
        <v>40.75</v>
      </c>
      <c r="R2213" s="11" t="s">
        <v>8325</v>
      </c>
      <c r="S2213" s="12" t="s">
        <v>8330</v>
      </c>
      <c r="T2213" s="20">
        <f t="shared" si="138"/>
        <v>41716.785011574073</v>
      </c>
      <c r="U2213" s="20">
        <f t="shared" si="139"/>
        <v>41739.290972222225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s">
        <v>8219</v>
      </c>
      <c r="N2214" t="b">
        <v>1</v>
      </c>
      <c r="O2214" t="s">
        <v>8280</v>
      </c>
      <c r="P2214" s="6">
        <f t="shared" si="136"/>
        <v>114.38333333333333</v>
      </c>
      <c r="Q2214" s="8">
        <f t="shared" si="137"/>
        <v>55.796747967479675</v>
      </c>
      <c r="R2214" s="11" t="s">
        <v>8325</v>
      </c>
      <c r="S2214" s="12" t="s">
        <v>8330</v>
      </c>
      <c r="T2214" s="20">
        <f t="shared" si="138"/>
        <v>41548.747418981482</v>
      </c>
      <c r="U2214" s="20">
        <f t="shared" si="139"/>
        <v>41582.041666666664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s">
        <v>8219</v>
      </c>
      <c r="N2215" t="b">
        <v>1</v>
      </c>
      <c r="O2215" t="s">
        <v>8280</v>
      </c>
      <c r="P2215" s="6">
        <f t="shared" si="136"/>
        <v>200</v>
      </c>
      <c r="Q2215" s="8">
        <f t="shared" si="137"/>
        <v>10</v>
      </c>
      <c r="R2215" s="11" t="s">
        <v>8325</v>
      </c>
      <c r="S2215" s="12" t="s">
        <v>8330</v>
      </c>
      <c r="T2215" s="20">
        <f t="shared" si="138"/>
        <v>42109.826145833329</v>
      </c>
      <c r="U2215" s="20">
        <f t="shared" si="139"/>
        <v>42139.826145833329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s">
        <v>8219</v>
      </c>
      <c r="N2216" t="b">
        <v>1</v>
      </c>
      <c r="O2216" t="s">
        <v>8280</v>
      </c>
      <c r="P2216" s="6">
        <f t="shared" si="136"/>
        <v>292.50166666666667</v>
      </c>
      <c r="Q2216" s="8">
        <f t="shared" si="137"/>
        <v>73.125416666666666</v>
      </c>
      <c r="R2216" s="11" t="s">
        <v>8325</v>
      </c>
      <c r="S2216" s="12" t="s">
        <v>8330</v>
      </c>
      <c r="T2216" s="20">
        <f t="shared" si="138"/>
        <v>41646.792222222226</v>
      </c>
      <c r="U2216" s="20">
        <f t="shared" si="139"/>
        <v>41676.792222222226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s">
        <v>8219</v>
      </c>
      <c r="N2217" t="b">
        <v>1</v>
      </c>
      <c r="O2217" t="s">
        <v>8280</v>
      </c>
      <c r="P2217" s="6">
        <f t="shared" si="136"/>
        <v>156.36363636363637</v>
      </c>
      <c r="Q2217" s="8">
        <f t="shared" si="137"/>
        <v>26.060606060606062</v>
      </c>
      <c r="R2217" s="11" t="s">
        <v>8325</v>
      </c>
      <c r="S2217" s="12" t="s">
        <v>8330</v>
      </c>
      <c r="T2217" s="20">
        <f t="shared" si="138"/>
        <v>40958.717268518521</v>
      </c>
      <c r="U2217" s="20">
        <f t="shared" si="139"/>
        <v>40981.290972222225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s">
        <v>8219</v>
      </c>
      <c r="N2218" t="b">
        <v>1</v>
      </c>
      <c r="O2218" t="s">
        <v>8280</v>
      </c>
      <c r="P2218" s="6">
        <f t="shared" si="136"/>
        <v>105.66666666666666</v>
      </c>
      <c r="Q2218" s="8">
        <f t="shared" si="137"/>
        <v>22.642857142857142</v>
      </c>
      <c r="R2218" s="11" t="s">
        <v>8325</v>
      </c>
      <c r="S2218" s="12" t="s">
        <v>8330</v>
      </c>
      <c r="T2218" s="20">
        <f t="shared" si="138"/>
        <v>42194.751678240747</v>
      </c>
      <c r="U2218" s="20">
        <f t="shared" si="139"/>
        <v>42208.751678240747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s">
        <v>8219</v>
      </c>
      <c r="N2219" t="b">
        <v>1</v>
      </c>
      <c r="O2219" t="s">
        <v>8280</v>
      </c>
      <c r="P2219" s="6">
        <f t="shared" si="136"/>
        <v>101.19047619047619</v>
      </c>
      <c r="Q2219" s="8">
        <f t="shared" si="137"/>
        <v>47.222222222222221</v>
      </c>
      <c r="R2219" s="11" t="s">
        <v>8325</v>
      </c>
      <c r="S2219" s="12" t="s">
        <v>8330</v>
      </c>
      <c r="T2219" s="20">
        <f t="shared" si="138"/>
        <v>42299.776770833334</v>
      </c>
      <c r="U2219" s="20">
        <f t="shared" si="139"/>
        <v>42310.333333333328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s">
        <v>8219</v>
      </c>
      <c r="N2220" t="b">
        <v>1</v>
      </c>
      <c r="O2220" t="s">
        <v>8280</v>
      </c>
      <c r="P2220" s="6">
        <f t="shared" si="136"/>
        <v>122.833</v>
      </c>
      <c r="Q2220" s="8">
        <f t="shared" si="137"/>
        <v>32.324473684210524</v>
      </c>
      <c r="R2220" s="11" t="s">
        <v>8325</v>
      </c>
      <c r="S2220" s="12" t="s">
        <v>8330</v>
      </c>
      <c r="T2220" s="20">
        <f t="shared" si="138"/>
        <v>41127.812303240738</v>
      </c>
      <c r="U2220" s="20">
        <f t="shared" si="139"/>
        <v>41150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s">
        <v>8219</v>
      </c>
      <c r="N2221" t="b">
        <v>1</v>
      </c>
      <c r="O2221" t="s">
        <v>8280</v>
      </c>
      <c r="P2221" s="6">
        <f t="shared" si="136"/>
        <v>101.49999999999999</v>
      </c>
      <c r="Q2221" s="8">
        <f t="shared" si="137"/>
        <v>53.421052631578945</v>
      </c>
      <c r="R2221" s="11" t="s">
        <v>8325</v>
      </c>
      <c r="S2221" s="12" t="s">
        <v>8330</v>
      </c>
      <c r="T2221" s="20">
        <f t="shared" si="138"/>
        <v>42205.718888888892</v>
      </c>
      <c r="U2221" s="20">
        <f t="shared" si="139"/>
        <v>42235.718888888892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s">
        <v>8219</v>
      </c>
      <c r="N2222" t="b">
        <v>1</v>
      </c>
      <c r="O2222" t="s">
        <v>8280</v>
      </c>
      <c r="P2222" s="6">
        <f t="shared" si="136"/>
        <v>101.14285714285714</v>
      </c>
      <c r="Q2222" s="8">
        <f t="shared" si="137"/>
        <v>51.304347826086953</v>
      </c>
      <c r="R2222" s="11" t="s">
        <v>8325</v>
      </c>
      <c r="S2222" s="12" t="s">
        <v>8330</v>
      </c>
      <c r="T2222" s="20">
        <f t="shared" si="138"/>
        <v>41452.060601851852</v>
      </c>
      <c r="U2222" s="20">
        <f t="shared" si="139"/>
        <v>41482.060601851852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s">
        <v>8219</v>
      </c>
      <c r="N2223" t="b">
        <v>1</v>
      </c>
      <c r="O2223" t="s">
        <v>8297</v>
      </c>
      <c r="P2223" s="6">
        <f t="shared" si="136"/>
        <v>108.11999999999999</v>
      </c>
      <c r="Q2223" s="8">
        <f t="shared" si="137"/>
        <v>37.197247706422019</v>
      </c>
      <c r="R2223" s="11" t="s">
        <v>8333</v>
      </c>
      <c r="S2223" s="12" t="s">
        <v>8351</v>
      </c>
      <c r="T2223" s="20">
        <f t="shared" si="138"/>
        <v>42452.666770833333</v>
      </c>
      <c r="U2223" s="20">
        <f t="shared" si="139"/>
        <v>42483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s">
        <v>8219</v>
      </c>
      <c r="N2224" t="b">
        <v>1</v>
      </c>
      <c r="O2224" t="s">
        <v>8297</v>
      </c>
      <c r="P2224" s="6">
        <f t="shared" si="136"/>
        <v>162.6</v>
      </c>
      <c r="Q2224" s="8">
        <f t="shared" si="137"/>
        <v>27.1</v>
      </c>
      <c r="R2224" s="11" t="s">
        <v>8333</v>
      </c>
      <c r="S2224" s="12" t="s">
        <v>8351</v>
      </c>
      <c r="T2224" s="20">
        <f t="shared" si="138"/>
        <v>40906.787581018521</v>
      </c>
      <c r="U2224" s="20">
        <f t="shared" si="139"/>
        <v>40936.787581018521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s">
        <v>8219</v>
      </c>
      <c r="N2225" t="b">
        <v>1</v>
      </c>
      <c r="O2225" t="s">
        <v>8297</v>
      </c>
      <c r="P2225" s="6">
        <f t="shared" si="136"/>
        <v>105.80000000000001</v>
      </c>
      <c r="Q2225" s="8">
        <f t="shared" si="137"/>
        <v>206.31</v>
      </c>
      <c r="R2225" s="11" t="s">
        <v>8333</v>
      </c>
      <c r="S2225" s="12" t="s">
        <v>8351</v>
      </c>
      <c r="T2225" s="20">
        <f t="shared" si="138"/>
        <v>42152.640833333338</v>
      </c>
      <c r="U2225" s="20">
        <f t="shared" si="139"/>
        <v>42182.640833333338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s">
        <v>8219</v>
      </c>
      <c r="N2226" t="b">
        <v>1</v>
      </c>
      <c r="O2226" t="s">
        <v>8297</v>
      </c>
      <c r="P2226" s="6">
        <f t="shared" si="136"/>
        <v>243.15000000000003</v>
      </c>
      <c r="Q2226" s="8">
        <f t="shared" si="137"/>
        <v>82.145270270270274</v>
      </c>
      <c r="R2226" s="11" t="s">
        <v>8333</v>
      </c>
      <c r="S2226" s="12" t="s">
        <v>8351</v>
      </c>
      <c r="T2226" s="20">
        <f t="shared" si="138"/>
        <v>42644.667534722219</v>
      </c>
      <c r="U2226" s="20">
        <f t="shared" si="139"/>
        <v>42672.791666666672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s">
        <v>8219</v>
      </c>
      <c r="N2227" t="b">
        <v>1</v>
      </c>
      <c r="O2227" t="s">
        <v>8297</v>
      </c>
      <c r="P2227" s="6">
        <f t="shared" si="136"/>
        <v>944.83338095238094</v>
      </c>
      <c r="Q2227" s="8">
        <f t="shared" si="137"/>
        <v>164.79651993355483</v>
      </c>
      <c r="R2227" s="11" t="s">
        <v>8333</v>
      </c>
      <c r="S2227" s="12" t="s">
        <v>8351</v>
      </c>
      <c r="T2227" s="20">
        <f t="shared" si="138"/>
        <v>41873.79184027778</v>
      </c>
      <c r="U2227" s="20">
        <f t="shared" si="139"/>
        <v>41903.79184027778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s">
        <v>8219</v>
      </c>
      <c r="N2228" t="b">
        <v>1</v>
      </c>
      <c r="O2228" t="s">
        <v>8297</v>
      </c>
      <c r="P2228" s="6">
        <f t="shared" si="136"/>
        <v>108.46283333333334</v>
      </c>
      <c r="Q2228" s="8">
        <f t="shared" si="137"/>
        <v>60.820280373831778</v>
      </c>
      <c r="R2228" s="11" t="s">
        <v>8333</v>
      </c>
      <c r="S2228" s="12" t="s">
        <v>8351</v>
      </c>
      <c r="T2228" s="20">
        <f t="shared" si="138"/>
        <v>42381.79886574074</v>
      </c>
      <c r="U2228" s="20">
        <f t="shared" si="139"/>
        <v>42412.207638888889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s">
        <v>8219</v>
      </c>
      <c r="N2229" t="b">
        <v>1</v>
      </c>
      <c r="O2229" t="s">
        <v>8297</v>
      </c>
      <c r="P2229" s="6">
        <f t="shared" si="136"/>
        <v>157.37692307692308</v>
      </c>
      <c r="Q2229" s="8">
        <f t="shared" si="137"/>
        <v>67.970099667774093</v>
      </c>
      <c r="R2229" s="11" t="s">
        <v>8333</v>
      </c>
      <c r="S2229" s="12" t="s">
        <v>8351</v>
      </c>
      <c r="T2229" s="20">
        <f t="shared" si="138"/>
        <v>41561.807349537034</v>
      </c>
      <c r="U2229" s="20">
        <f t="shared" si="139"/>
        <v>41591.849016203705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s">
        <v>8219</v>
      </c>
      <c r="N2230" t="b">
        <v>1</v>
      </c>
      <c r="O2230" t="s">
        <v>8297</v>
      </c>
      <c r="P2230" s="6">
        <f t="shared" si="136"/>
        <v>1174.49</v>
      </c>
      <c r="Q2230" s="8">
        <f t="shared" si="137"/>
        <v>81.561805555555551</v>
      </c>
      <c r="R2230" s="11" t="s">
        <v>8333</v>
      </c>
      <c r="S2230" s="12" t="s">
        <v>8351</v>
      </c>
      <c r="T2230" s="20">
        <f t="shared" si="138"/>
        <v>42202.278194444443</v>
      </c>
      <c r="U2230" s="20">
        <f t="shared" si="139"/>
        <v>42232.278194444443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s">
        <v>8219</v>
      </c>
      <c r="N2231" t="b">
        <v>1</v>
      </c>
      <c r="O2231" t="s">
        <v>8297</v>
      </c>
      <c r="P2231" s="6">
        <f t="shared" si="136"/>
        <v>171.04755366949576</v>
      </c>
      <c r="Q2231" s="8">
        <f t="shared" si="137"/>
        <v>25.42547309833024</v>
      </c>
      <c r="R2231" s="11" t="s">
        <v>8333</v>
      </c>
      <c r="S2231" s="12" t="s">
        <v>8351</v>
      </c>
      <c r="T2231" s="20">
        <f t="shared" si="138"/>
        <v>41484.664247685185</v>
      </c>
      <c r="U2231" s="20">
        <f t="shared" si="139"/>
        <v>41520.166666666664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s">
        <v>8219</v>
      </c>
      <c r="N2232" t="b">
        <v>1</v>
      </c>
      <c r="O2232" t="s">
        <v>8297</v>
      </c>
      <c r="P2232" s="6">
        <f t="shared" si="136"/>
        <v>125.95294117647057</v>
      </c>
      <c r="Q2232" s="8">
        <f t="shared" si="137"/>
        <v>21.497991967871485</v>
      </c>
      <c r="R2232" s="11" t="s">
        <v>8333</v>
      </c>
      <c r="S2232" s="12" t="s">
        <v>8351</v>
      </c>
      <c r="T2232" s="20">
        <f t="shared" si="138"/>
        <v>41724.881099537037</v>
      </c>
      <c r="U2232" s="20">
        <f t="shared" si="139"/>
        <v>41754.881099537037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s">
        <v>8219</v>
      </c>
      <c r="N2233" t="b">
        <v>1</v>
      </c>
      <c r="O2233" t="s">
        <v>8297</v>
      </c>
      <c r="P2233" s="6">
        <f t="shared" si="136"/>
        <v>1212.1296000000002</v>
      </c>
      <c r="Q2233" s="8">
        <f t="shared" si="137"/>
        <v>27.226630727762803</v>
      </c>
      <c r="R2233" s="11" t="s">
        <v>8333</v>
      </c>
      <c r="S2233" s="12" t="s">
        <v>8351</v>
      </c>
      <c r="T2233" s="20">
        <f t="shared" si="138"/>
        <v>41423.910891203705</v>
      </c>
      <c r="U2233" s="20">
        <f t="shared" si="139"/>
        <v>41450.208333333336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s">
        <v>8219</v>
      </c>
      <c r="N2234" t="b">
        <v>1</v>
      </c>
      <c r="O2234" t="s">
        <v>8297</v>
      </c>
      <c r="P2234" s="6">
        <f t="shared" si="136"/>
        <v>495.8</v>
      </c>
      <c r="Q2234" s="8">
        <f t="shared" si="137"/>
        <v>25.091093117408906</v>
      </c>
      <c r="R2234" s="11" t="s">
        <v>8333</v>
      </c>
      <c r="S2234" s="12" t="s">
        <v>8351</v>
      </c>
      <c r="T2234" s="20">
        <f t="shared" si="138"/>
        <v>41806.794074074074</v>
      </c>
      <c r="U2234" s="20">
        <f t="shared" si="139"/>
        <v>41839.125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s">
        <v>8219</v>
      </c>
      <c r="N2235" t="b">
        <v>1</v>
      </c>
      <c r="O2235" t="s">
        <v>8297</v>
      </c>
      <c r="P2235" s="6">
        <f t="shared" si="136"/>
        <v>332.03999999999996</v>
      </c>
      <c r="Q2235" s="8">
        <f t="shared" si="137"/>
        <v>21.230179028132991</v>
      </c>
      <c r="R2235" s="11" t="s">
        <v>8333</v>
      </c>
      <c r="S2235" s="12" t="s">
        <v>8351</v>
      </c>
      <c r="T2235" s="20">
        <f t="shared" si="138"/>
        <v>42331.378923611104</v>
      </c>
      <c r="U2235" s="20">
        <f t="shared" si="139"/>
        <v>42352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s">
        <v>8219</v>
      </c>
      <c r="N2236" t="b">
        <v>1</v>
      </c>
      <c r="O2236" t="s">
        <v>8297</v>
      </c>
      <c r="P2236" s="6">
        <f t="shared" si="136"/>
        <v>1165</v>
      </c>
      <c r="Q2236" s="8">
        <f t="shared" si="137"/>
        <v>41.607142857142854</v>
      </c>
      <c r="R2236" s="11" t="s">
        <v>8333</v>
      </c>
      <c r="S2236" s="12" t="s">
        <v>8351</v>
      </c>
      <c r="T2236" s="20">
        <f t="shared" si="138"/>
        <v>42710.824618055558</v>
      </c>
      <c r="U2236" s="20">
        <f t="shared" si="139"/>
        <v>42740.824618055558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s">
        <v>8219</v>
      </c>
      <c r="N2237" t="b">
        <v>1</v>
      </c>
      <c r="O2237" t="s">
        <v>8297</v>
      </c>
      <c r="P2237" s="6">
        <f t="shared" si="136"/>
        <v>153.3153846153846</v>
      </c>
      <c r="Q2237" s="8">
        <f t="shared" si="137"/>
        <v>135.58503401360545</v>
      </c>
      <c r="R2237" s="11" t="s">
        <v>8333</v>
      </c>
      <c r="S2237" s="12" t="s">
        <v>8351</v>
      </c>
      <c r="T2237" s="20">
        <f t="shared" si="138"/>
        <v>42062.022118055553</v>
      </c>
      <c r="U2237" s="20">
        <f t="shared" si="139"/>
        <v>42091.980451388896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s">
        <v>8219</v>
      </c>
      <c r="N2238" t="b">
        <v>1</v>
      </c>
      <c r="O2238" t="s">
        <v>8297</v>
      </c>
      <c r="P2238" s="6">
        <f t="shared" si="136"/>
        <v>537.10714285714289</v>
      </c>
      <c r="Q2238" s="8">
        <f t="shared" si="137"/>
        <v>22.116176470588236</v>
      </c>
      <c r="R2238" s="11" t="s">
        <v>8333</v>
      </c>
      <c r="S2238" s="12" t="s">
        <v>8351</v>
      </c>
      <c r="T2238" s="20">
        <f t="shared" si="138"/>
        <v>42371.617164351846</v>
      </c>
      <c r="U2238" s="20">
        <f t="shared" si="139"/>
        <v>42401.617164351846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s">
        <v>8219</v>
      </c>
      <c r="N2239" t="b">
        <v>1</v>
      </c>
      <c r="O2239" t="s">
        <v>8297</v>
      </c>
      <c r="P2239" s="6">
        <f t="shared" si="136"/>
        <v>352.92777777777775</v>
      </c>
      <c r="Q2239" s="8">
        <f t="shared" si="137"/>
        <v>64.625635808748726</v>
      </c>
      <c r="R2239" s="11" t="s">
        <v>8333</v>
      </c>
      <c r="S2239" s="12" t="s">
        <v>8351</v>
      </c>
      <c r="T2239" s="20">
        <f t="shared" si="138"/>
        <v>41915.003275462965</v>
      </c>
      <c r="U2239" s="20">
        <f t="shared" si="139"/>
        <v>41955.332638888889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s">
        <v>8219</v>
      </c>
      <c r="N2240" t="b">
        <v>1</v>
      </c>
      <c r="O2240" t="s">
        <v>8297</v>
      </c>
      <c r="P2240" s="6">
        <f t="shared" si="136"/>
        <v>137.4</v>
      </c>
      <c r="Q2240" s="8">
        <f t="shared" si="137"/>
        <v>69.569620253164558</v>
      </c>
      <c r="R2240" s="11" t="s">
        <v>8333</v>
      </c>
      <c r="S2240" s="12" t="s">
        <v>8351</v>
      </c>
      <c r="T2240" s="20">
        <f t="shared" si="138"/>
        <v>42774.621712962966</v>
      </c>
      <c r="U2240" s="20">
        <f t="shared" si="139"/>
        <v>42804.621712962966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s">
        <v>8219</v>
      </c>
      <c r="N2241" t="b">
        <v>1</v>
      </c>
      <c r="O2241" t="s">
        <v>8297</v>
      </c>
      <c r="P2241" s="6">
        <f t="shared" si="136"/>
        <v>128.02668</v>
      </c>
      <c r="Q2241" s="8">
        <f t="shared" si="137"/>
        <v>75.133028169014082</v>
      </c>
      <c r="R2241" s="11" t="s">
        <v>8333</v>
      </c>
      <c r="S2241" s="12" t="s">
        <v>8351</v>
      </c>
      <c r="T2241" s="20">
        <f t="shared" si="138"/>
        <v>41572.958495370374</v>
      </c>
      <c r="U2241" s="20">
        <f t="shared" si="139"/>
        <v>41609.168055555558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s">
        <v>8219</v>
      </c>
      <c r="N2242" t="b">
        <v>1</v>
      </c>
      <c r="O2242" t="s">
        <v>8297</v>
      </c>
      <c r="P2242" s="6">
        <f t="shared" si="136"/>
        <v>270.68</v>
      </c>
      <c r="Q2242" s="8">
        <f t="shared" si="137"/>
        <v>140.97916666666666</v>
      </c>
      <c r="R2242" s="11" t="s">
        <v>8333</v>
      </c>
      <c r="S2242" s="12" t="s">
        <v>8351</v>
      </c>
      <c r="T2242" s="20">
        <f t="shared" si="138"/>
        <v>42452.825740740736</v>
      </c>
      <c r="U2242" s="20">
        <f t="shared" si="139"/>
        <v>42482.825740740736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s">
        <v>8219</v>
      </c>
      <c r="N2243" t="b">
        <v>1</v>
      </c>
      <c r="O2243" t="s">
        <v>8297</v>
      </c>
      <c r="P2243" s="6">
        <f t="shared" ref="P2243:P2306" si="140">E2243/D2243*100</f>
        <v>806.4</v>
      </c>
      <c r="Q2243" s="8">
        <f t="shared" ref="Q2243:Q2306" si="141">IFERROR(E2243/L2243,0)</f>
        <v>49.472392638036808</v>
      </c>
      <c r="R2243" s="11" t="s">
        <v>8333</v>
      </c>
      <c r="S2243" s="12" t="s">
        <v>8351</v>
      </c>
      <c r="T2243" s="20">
        <f t="shared" ref="T2243:T2306" si="142">(((J2243/60)/60)/24)+DATE(1970,1,1)</f>
        <v>42766.827546296292</v>
      </c>
      <c r="U2243" s="20">
        <f t="shared" ref="U2243:U2306" si="143">(((I2243/60)/60)/24)+DATE(1970,1,1)</f>
        <v>42796.827546296292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s">
        <v>8219</v>
      </c>
      <c r="N2244" t="b">
        <v>1</v>
      </c>
      <c r="O2244" t="s">
        <v>8297</v>
      </c>
      <c r="P2244" s="6">
        <f t="shared" si="140"/>
        <v>1360.0976000000001</v>
      </c>
      <c r="Q2244" s="8">
        <f t="shared" si="141"/>
        <v>53.865251485148519</v>
      </c>
      <c r="R2244" s="11" t="s">
        <v>8333</v>
      </c>
      <c r="S2244" s="12" t="s">
        <v>8351</v>
      </c>
      <c r="T2244" s="20">
        <f t="shared" si="142"/>
        <v>41569.575613425928</v>
      </c>
      <c r="U2244" s="20">
        <f t="shared" si="143"/>
        <v>41605.126388888886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s">
        <v>8219</v>
      </c>
      <c r="N2245" t="b">
        <v>1</v>
      </c>
      <c r="O2245" t="s">
        <v>8297</v>
      </c>
      <c r="P2245" s="6">
        <f t="shared" si="140"/>
        <v>930250</v>
      </c>
      <c r="Q2245" s="8">
        <f t="shared" si="141"/>
        <v>4.5712530712530715</v>
      </c>
      <c r="R2245" s="11" t="s">
        <v>8333</v>
      </c>
      <c r="S2245" s="12" t="s">
        <v>8351</v>
      </c>
      <c r="T2245" s="20">
        <f t="shared" si="142"/>
        <v>42800.751041666663</v>
      </c>
      <c r="U2245" s="20">
        <f t="shared" si="143"/>
        <v>42807.125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s">
        <v>8219</v>
      </c>
      <c r="N2246" t="b">
        <v>1</v>
      </c>
      <c r="O2246" t="s">
        <v>8297</v>
      </c>
      <c r="P2246" s="6">
        <f t="shared" si="140"/>
        <v>377.02</v>
      </c>
      <c r="Q2246" s="8">
        <f t="shared" si="141"/>
        <v>65.00344827586207</v>
      </c>
      <c r="R2246" s="11" t="s">
        <v>8333</v>
      </c>
      <c r="S2246" s="12" t="s">
        <v>8351</v>
      </c>
      <c r="T2246" s="20">
        <f t="shared" si="142"/>
        <v>42647.818819444445</v>
      </c>
      <c r="U2246" s="20">
        <f t="shared" si="143"/>
        <v>42659.854166666672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s">
        <v>8219</v>
      </c>
      <c r="N2247" t="b">
        <v>1</v>
      </c>
      <c r="O2247" t="s">
        <v>8297</v>
      </c>
      <c r="P2247" s="6">
        <f t="shared" si="140"/>
        <v>2647.0250000000001</v>
      </c>
      <c r="Q2247" s="8">
        <f t="shared" si="141"/>
        <v>53.475252525252522</v>
      </c>
      <c r="R2247" s="11" t="s">
        <v>8333</v>
      </c>
      <c r="S2247" s="12" t="s">
        <v>8351</v>
      </c>
      <c r="T2247" s="20">
        <f t="shared" si="142"/>
        <v>41660.708530092597</v>
      </c>
      <c r="U2247" s="20">
        <f t="shared" si="143"/>
        <v>41691.75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s">
        <v>8219</v>
      </c>
      <c r="N2248" t="b">
        <v>1</v>
      </c>
      <c r="O2248" t="s">
        <v>8297</v>
      </c>
      <c r="P2248" s="6">
        <f t="shared" si="140"/>
        <v>100.12</v>
      </c>
      <c r="Q2248" s="8">
        <f t="shared" si="141"/>
        <v>43.912280701754383</v>
      </c>
      <c r="R2248" s="11" t="s">
        <v>8333</v>
      </c>
      <c r="S2248" s="12" t="s">
        <v>8351</v>
      </c>
      <c r="T2248" s="20">
        <f t="shared" si="142"/>
        <v>42221.79178240741</v>
      </c>
      <c r="U2248" s="20">
        <f t="shared" si="143"/>
        <v>42251.79178240741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s">
        <v>8219</v>
      </c>
      <c r="N2249" t="b">
        <v>1</v>
      </c>
      <c r="O2249" t="s">
        <v>8297</v>
      </c>
      <c r="P2249" s="6">
        <f t="shared" si="140"/>
        <v>104.45405405405405</v>
      </c>
      <c r="Q2249" s="8">
        <f t="shared" si="141"/>
        <v>50.852631578947367</v>
      </c>
      <c r="R2249" s="11" t="s">
        <v>8333</v>
      </c>
      <c r="S2249" s="12" t="s">
        <v>8351</v>
      </c>
      <c r="T2249" s="20">
        <f t="shared" si="142"/>
        <v>42200.666261574079</v>
      </c>
      <c r="U2249" s="20">
        <f t="shared" si="143"/>
        <v>42214.666261574079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s">
        <v>8219</v>
      </c>
      <c r="N2250" t="b">
        <v>1</v>
      </c>
      <c r="O2250" t="s">
        <v>8297</v>
      </c>
      <c r="P2250" s="6">
        <f t="shared" si="140"/>
        <v>107.21428571428571</v>
      </c>
      <c r="Q2250" s="8">
        <f t="shared" si="141"/>
        <v>58.6328125</v>
      </c>
      <c r="R2250" s="11" t="s">
        <v>8333</v>
      </c>
      <c r="S2250" s="12" t="s">
        <v>8351</v>
      </c>
      <c r="T2250" s="20">
        <f t="shared" si="142"/>
        <v>42688.875902777778</v>
      </c>
      <c r="U2250" s="20">
        <f t="shared" si="143"/>
        <v>42718.875902777778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s">
        <v>8219</v>
      </c>
      <c r="N2251" t="b">
        <v>1</v>
      </c>
      <c r="O2251" t="s">
        <v>8297</v>
      </c>
      <c r="P2251" s="6">
        <f t="shared" si="140"/>
        <v>168.77142857142857</v>
      </c>
      <c r="Q2251" s="8">
        <f t="shared" si="141"/>
        <v>32.81666666666667</v>
      </c>
      <c r="R2251" s="11" t="s">
        <v>8333</v>
      </c>
      <c r="S2251" s="12" t="s">
        <v>8351</v>
      </c>
      <c r="T2251" s="20">
        <f t="shared" si="142"/>
        <v>41336.703298611108</v>
      </c>
      <c r="U2251" s="20">
        <f t="shared" si="143"/>
        <v>41366.661631944444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s">
        <v>8219</v>
      </c>
      <c r="N2252" t="b">
        <v>1</v>
      </c>
      <c r="O2252" t="s">
        <v>8297</v>
      </c>
      <c r="P2252" s="6">
        <f t="shared" si="140"/>
        <v>975.11200000000008</v>
      </c>
      <c r="Q2252" s="8">
        <f t="shared" si="141"/>
        <v>426.93169877408059</v>
      </c>
      <c r="R2252" s="11" t="s">
        <v>8333</v>
      </c>
      <c r="S2252" s="12" t="s">
        <v>8351</v>
      </c>
      <c r="T2252" s="20">
        <f t="shared" si="142"/>
        <v>42677.005474537036</v>
      </c>
      <c r="U2252" s="20">
        <f t="shared" si="143"/>
        <v>42707.0471412037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s">
        <v>8219</v>
      </c>
      <c r="N2253" t="b">
        <v>1</v>
      </c>
      <c r="O2253" t="s">
        <v>8297</v>
      </c>
      <c r="P2253" s="6">
        <f t="shared" si="140"/>
        <v>134.44929411764704</v>
      </c>
      <c r="Q2253" s="8">
        <f t="shared" si="141"/>
        <v>23.808729166666669</v>
      </c>
      <c r="R2253" s="11" t="s">
        <v>8333</v>
      </c>
      <c r="S2253" s="12" t="s">
        <v>8351</v>
      </c>
      <c r="T2253" s="20">
        <f t="shared" si="142"/>
        <v>41846.34579861111</v>
      </c>
      <c r="U2253" s="20">
        <f t="shared" si="143"/>
        <v>41867.34579861111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s">
        <v>8219</v>
      </c>
      <c r="N2254" t="b">
        <v>1</v>
      </c>
      <c r="O2254" t="s">
        <v>8297</v>
      </c>
      <c r="P2254" s="6">
        <f t="shared" si="140"/>
        <v>272.27777777777777</v>
      </c>
      <c r="Q2254" s="8">
        <f t="shared" si="141"/>
        <v>98.413654618473899</v>
      </c>
      <c r="R2254" s="11" t="s">
        <v>8333</v>
      </c>
      <c r="S2254" s="12" t="s">
        <v>8351</v>
      </c>
      <c r="T2254" s="20">
        <f t="shared" si="142"/>
        <v>42573.327986111108</v>
      </c>
      <c r="U2254" s="20">
        <f t="shared" si="143"/>
        <v>42588.327986111108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s">
        <v>8219</v>
      </c>
      <c r="N2255" t="b">
        <v>1</v>
      </c>
      <c r="O2255" t="s">
        <v>8297</v>
      </c>
      <c r="P2255" s="6">
        <f t="shared" si="140"/>
        <v>112.6875</v>
      </c>
      <c r="Q2255" s="8">
        <f t="shared" si="141"/>
        <v>107.32142857142857</v>
      </c>
      <c r="R2255" s="11" t="s">
        <v>8333</v>
      </c>
      <c r="S2255" s="12" t="s">
        <v>8351</v>
      </c>
      <c r="T2255" s="20">
        <f t="shared" si="142"/>
        <v>42296.631331018521</v>
      </c>
      <c r="U2255" s="20">
        <f t="shared" si="143"/>
        <v>42326.672997685186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s">
        <v>8219</v>
      </c>
      <c r="N2256" t="b">
        <v>1</v>
      </c>
      <c r="O2256" t="s">
        <v>8297</v>
      </c>
      <c r="P2256" s="6">
        <f t="shared" si="140"/>
        <v>459.8</v>
      </c>
      <c r="Q2256" s="8">
        <f t="shared" si="141"/>
        <v>11.67005076142132</v>
      </c>
      <c r="R2256" s="11" t="s">
        <v>8333</v>
      </c>
      <c r="S2256" s="12" t="s">
        <v>8351</v>
      </c>
      <c r="T2256" s="20">
        <f t="shared" si="142"/>
        <v>42752.647777777776</v>
      </c>
      <c r="U2256" s="20">
        <f t="shared" si="143"/>
        <v>42759.647777777776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s">
        <v>8219</v>
      </c>
      <c r="N2257" t="b">
        <v>1</v>
      </c>
      <c r="O2257" t="s">
        <v>8297</v>
      </c>
      <c r="P2257" s="6">
        <f t="shared" si="140"/>
        <v>286.65822784810126</v>
      </c>
      <c r="Q2257" s="8">
        <f t="shared" si="141"/>
        <v>41.782287822878232</v>
      </c>
      <c r="R2257" s="11" t="s">
        <v>8333</v>
      </c>
      <c r="S2257" s="12" t="s">
        <v>8351</v>
      </c>
      <c r="T2257" s="20">
        <f t="shared" si="142"/>
        <v>42467.951979166668</v>
      </c>
      <c r="U2257" s="20">
        <f t="shared" si="143"/>
        <v>42497.951979166668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s">
        <v>8219</v>
      </c>
      <c r="N2258" t="b">
        <v>1</v>
      </c>
      <c r="O2258" t="s">
        <v>8297</v>
      </c>
      <c r="P2258" s="6">
        <f t="shared" si="140"/>
        <v>222.70833333333334</v>
      </c>
      <c r="Q2258" s="8">
        <f t="shared" si="141"/>
        <v>21.38</v>
      </c>
      <c r="R2258" s="11" t="s">
        <v>8333</v>
      </c>
      <c r="S2258" s="12" t="s">
        <v>8351</v>
      </c>
      <c r="T2258" s="20">
        <f t="shared" si="142"/>
        <v>42682.451921296291</v>
      </c>
      <c r="U2258" s="20">
        <f t="shared" si="143"/>
        <v>42696.451921296291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s">
        <v>8219</v>
      </c>
      <c r="N2259" t="b">
        <v>1</v>
      </c>
      <c r="O2259" t="s">
        <v>8297</v>
      </c>
      <c r="P2259" s="6">
        <f t="shared" si="140"/>
        <v>636.14</v>
      </c>
      <c r="Q2259" s="8">
        <f t="shared" si="141"/>
        <v>94.103550295857985</v>
      </c>
      <c r="R2259" s="11" t="s">
        <v>8333</v>
      </c>
      <c r="S2259" s="12" t="s">
        <v>8351</v>
      </c>
      <c r="T2259" s="20">
        <f t="shared" si="142"/>
        <v>42505.936678240745</v>
      </c>
      <c r="U2259" s="20">
        <f t="shared" si="143"/>
        <v>42540.958333333328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s">
        <v>8219</v>
      </c>
      <c r="N2260" t="b">
        <v>1</v>
      </c>
      <c r="O2260" t="s">
        <v>8297</v>
      </c>
      <c r="P2260" s="6">
        <f t="shared" si="140"/>
        <v>146.5</v>
      </c>
      <c r="Q2260" s="8">
        <f t="shared" si="141"/>
        <v>15.721951219512196</v>
      </c>
      <c r="R2260" s="11" t="s">
        <v>8333</v>
      </c>
      <c r="S2260" s="12" t="s">
        <v>8351</v>
      </c>
      <c r="T2260" s="20">
        <f t="shared" si="142"/>
        <v>42136.75100694444</v>
      </c>
      <c r="U2260" s="20">
        <f t="shared" si="143"/>
        <v>42166.75100694444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s">
        <v>8219</v>
      </c>
      <c r="N2261" t="b">
        <v>1</v>
      </c>
      <c r="O2261" t="s">
        <v>8297</v>
      </c>
      <c r="P2261" s="6">
        <f t="shared" si="140"/>
        <v>1867.1</v>
      </c>
      <c r="Q2261" s="8">
        <f t="shared" si="141"/>
        <v>90.635922330097088</v>
      </c>
      <c r="R2261" s="11" t="s">
        <v>8333</v>
      </c>
      <c r="S2261" s="12" t="s">
        <v>8351</v>
      </c>
      <c r="T2261" s="20">
        <f t="shared" si="142"/>
        <v>42702.804814814815</v>
      </c>
      <c r="U2261" s="20">
        <f t="shared" si="143"/>
        <v>42712.804814814815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s">
        <v>8219</v>
      </c>
      <c r="N2262" t="b">
        <v>1</v>
      </c>
      <c r="O2262" t="s">
        <v>8297</v>
      </c>
      <c r="P2262" s="6">
        <f t="shared" si="140"/>
        <v>326.92</v>
      </c>
      <c r="Q2262" s="8">
        <f t="shared" si="141"/>
        <v>97.297619047619051</v>
      </c>
      <c r="R2262" s="11" t="s">
        <v>8333</v>
      </c>
      <c r="S2262" s="12" t="s">
        <v>8351</v>
      </c>
      <c r="T2262" s="20">
        <f t="shared" si="142"/>
        <v>41695.016782407409</v>
      </c>
      <c r="U2262" s="20">
        <f t="shared" si="143"/>
        <v>41724.975115740745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s">
        <v>8219</v>
      </c>
      <c r="N2263" t="b">
        <v>1</v>
      </c>
      <c r="O2263" t="s">
        <v>8297</v>
      </c>
      <c r="P2263" s="6">
        <f t="shared" si="140"/>
        <v>779.5</v>
      </c>
      <c r="Q2263" s="8">
        <f t="shared" si="141"/>
        <v>37.11904761904762</v>
      </c>
      <c r="R2263" s="11" t="s">
        <v>8333</v>
      </c>
      <c r="S2263" s="12" t="s">
        <v>8351</v>
      </c>
      <c r="T2263" s="20">
        <f t="shared" si="142"/>
        <v>42759.724768518514</v>
      </c>
      <c r="U2263" s="20">
        <f t="shared" si="143"/>
        <v>42780.724768518514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s">
        <v>8219</v>
      </c>
      <c r="N2264" t="b">
        <v>1</v>
      </c>
      <c r="O2264" t="s">
        <v>8297</v>
      </c>
      <c r="P2264" s="6">
        <f t="shared" si="140"/>
        <v>154.15151515151516</v>
      </c>
      <c r="Q2264" s="8">
        <f t="shared" si="141"/>
        <v>28.104972375690608</v>
      </c>
      <c r="R2264" s="11" t="s">
        <v>8333</v>
      </c>
      <c r="S2264" s="12" t="s">
        <v>8351</v>
      </c>
      <c r="T2264" s="20">
        <f t="shared" si="142"/>
        <v>41926.585162037038</v>
      </c>
      <c r="U2264" s="20">
        <f t="shared" si="143"/>
        <v>41961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s">
        <v>8219</v>
      </c>
      <c r="N2265" t="b">
        <v>1</v>
      </c>
      <c r="O2265" t="s">
        <v>8297</v>
      </c>
      <c r="P2265" s="6">
        <f t="shared" si="140"/>
        <v>115.54666666666667</v>
      </c>
      <c r="Q2265" s="8">
        <f t="shared" si="141"/>
        <v>144.43333333333334</v>
      </c>
      <c r="R2265" s="11" t="s">
        <v>8333</v>
      </c>
      <c r="S2265" s="12" t="s">
        <v>8351</v>
      </c>
      <c r="T2265" s="20">
        <f t="shared" si="142"/>
        <v>42014.832326388889</v>
      </c>
      <c r="U2265" s="20">
        <f t="shared" si="143"/>
        <v>42035.832326388889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s">
        <v>8219</v>
      </c>
      <c r="N2266" t="b">
        <v>1</v>
      </c>
      <c r="O2266" t="s">
        <v>8297</v>
      </c>
      <c r="P2266" s="6">
        <f t="shared" si="140"/>
        <v>180.03333333333333</v>
      </c>
      <c r="Q2266" s="8">
        <f t="shared" si="141"/>
        <v>24.274157303370785</v>
      </c>
      <c r="R2266" s="11" t="s">
        <v>8333</v>
      </c>
      <c r="S2266" s="12" t="s">
        <v>8351</v>
      </c>
      <c r="T2266" s="20">
        <f t="shared" si="142"/>
        <v>42496.582337962958</v>
      </c>
      <c r="U2266" s="20">
        <f t="shared" si="143"/>
        <v>42513.125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s">
        <v>8219</v>
      </c>
      <c r="N2267" t="b">
        <v>1</v>
      </c>
      <c r="O2267" t="s">
        <v>8297</v>
      </c>
      <c r="P2267" s="6">
        <f t="shared" si="140"/>
        <v>298.5</v>
      </c>
      <c r="Q2267" s="8">
        <f t="shared" si="141"/>
        <v>35.117647058823529</v>
      </c>
      <c r="R2267" s="11" t="s">
        <v>8333</v>
      </c>
      <c r="S2267" s="12" t="s">
        <v>8351</v>
      </c>
      <c r="T2267" s="20">
        <f t="shared" si="142"/>
        <v>42689.853090277778</v>
      </c>
      <c r="U2267" s="20">
        <f t="shared" si="143"/>
        <v>42696.853090277778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s">
        <v>8219</v>
      </c>
      <c r="N2268" t="b">
        <v>1</v>
      </c>
      <c r="O2268" t="s">
        <v>8297</v>
      </c>
      <c r="P2268" s="6">
        <f t="shared" si="140"/>
        <v>320.26666666666665</v>
      </c>
      <c r="Q2268" s="8">
        <f t="shared" si="141"/>
        <v>24.762886597938145</v>
      </c>
      <c r="R2268" s="11" t="s">
        <v>8333</v>
      </c>
      <c r="S2268" s="12" t="s">
        <v>8351</v>
      </c>
      <c r="T2268" s="20">
        <f t="shared" si="142"/>
        <v>42469.874907407408</v>
      </c>
      <c r="U2268" s="20">
        <f t="shared" si="143"/>
        <v>42487.083333333328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s">
        <v>8219</v>
      </c>
      <c r="N2269" t="b">
        <v>1</v>
      </c>
      <c r="O2269" t="s">
        <v>8297</v>
      </c>
      <c r="P2269" s="6">
        <f t="shared" si="140"/>
        <v>380.52499999999998</v>
      </c>
      <c r="Q2269" s="8">
        <f t="shared" si="141"/>
        <v>188.37871287128712</v>
      </c>
      <c r="R2269" s="11" t="s">
        <v>8333</v>
      </c>
      <c r="S2269" s="12" t="s">
        <v>8351</v>
      </c>
      <c r="T2269" s="20">
        <f t="shared" si="142"/>
        <v>41968.829826388886</v>
      </c>
      <c r="U2269" s="20">
        <f t="shared" si="143"/>
        <v>41994.041666666672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s">
        <v>8219</v>
      </c>
      <c r="N2270" t="b">
        <v>1</v>
      </c>
      <c r="O2270" t="s">
        <v>8297</v>
      </c>
      <c r="P2270" s="6">
        <f t="shared" si="140"/>
        <v>102.60000000000001</v>
      </c>
      <c r="Q2270" s="8">
        <f t="shared" si="141"/>
        <v>148.08247422680412</v>
      </c>
      <c r="R2270" s="11" t="s">
        <v>8333</v>
      </c>
      <c r="S2270" s="12" t="s">
        <v>8351</v>
      </c>
      <c r="T2270" s="20">
        <f t="shared" si="142"/>
        <v>42776.082349537035</v>
      </c>
      <c r="U2270" s="20">
        <f t="shared" si="143"/>
        <v>42806.082349537035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s">
        <v>8219</v>
      </c>
      <c r="N2271" t="b">
        <v>1</v>
      </c>
      <c r="O2271" t="s">
        <v>8297</v>
      </c>
      <c r="P2271" s="6">
        <f t="shared" si="140"/>
        <v>1801.64</v>
      </c>
      <c r="Q2271" s="8">
        <f t="shared" si="141"/>
        <v>49.934589800443462</v>
      </c>
      <c r="R2271" s="11" t="s">
        <v>8333</v>
      </c>
      <c r="S2271" s="12" t="s">
        <v>8351</v>
      </c>
      <c r="T2271" s="20">
        <f t="shared" si="142"/>
        <v>42776.704432870371</v>
      </c>
      <c r="U2271" s="20">
        <f t="shared" si="143"/>
        <v>42801.208333333328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s">
        <v>8219</v>
      </c>
      <c r="N2272" t="b">
        <v>1</v>
      </c>
      <c r="O2272" t="s">
        <v>8297</v>
      </c>
      <c r="P2272" s="6">
        <f t="shared" si="140"/>
        <v>720.24800000000005</v>
      </c>
      <c r="Q2272" s="8">
        <f t="shared" si="141"/>
        <v>107.82155688622754</v>
      </c>
      <c r="R2272" s="11" t="s">
        <v>8333</v>
      </c>
      <c r="S2272" s="12" t="s">
        <v>8351</v>
      </c>
      <c r="T2272" s="20">
        <f t="shared" si="142"/>
        <v>42725.869363425925</v>
      </c>
      <c r="U2272" s="20">
        <f t="shared" si="143"/>
        <v>42745.915972222225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s">
        <v>8219</v>
      </c>
      <c r="N2273" t="b">
        <v>1</v>
      </c>
      <c r="O2273" t="s">
        <v>8297</v>
      </c>
      <c r="P2273" s="6">
        <f t="shared" si="140"/>
        <v>283.09000000000003</v>
      </c>
      <c r="Q2273" s="8">
        <f t="shared" si="141"/>
        <v>42.63403614457831</v>
      </c>
      <c r="R2273" s="11" t="s">
        <v>8333</v>
      </c>
      <c r="S2273" s="12" t="s">
        <v>8351</v>
      </c>
      <c r="T2273" s="20">
        <f t="shared" si="142"/>
        <v>42684.000046296293</v>
      </c>
      <c r="U2273" s="20">
        <f t="shared" si="143"/>
        <v>42714.000046296293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s">
        <v>8219</v>
      </c>
      <c r="N2274" t="b">
        <v>1</v>
      </c>
      <c r="O2274" t="s">
        <v>8297</v>
      </c>
      <c r="P2274" s="6">
        <f t="shared" si="140"/>
        <v>1356.6000000000001</v>
      </c>
      <c r="Q2274" s="8">
        <f t="shared" si="141"/>
        <v>14.370762711864407</v>
      </c>
      <c r="R2274" s="11" t="s">
        <v>8333</v>
      </c>
      <c r="S2274" s="12" t="s">
        <v>8351</v>
      </c>
      <c r="T2274" s="20">
        <f t="shared" si="142"/>
        <v>42315.699490740735</v>
      </c>
      <c r="U2274" s="20">
        <f t="shared" si="143"/>
        <v>42345.699490740735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s">
        <v>8219</v>
      </c>
      <c r="N2275" t="b">
        <v>1</v>
      </c>
      <c r="O2275" t="s">
        <v>8297</v>
      </c>
      <c r="P2275" s="6">
        <f t="shared" si="140"/>
        <v>220.35999999999999</v>
      </c>
      <c r="Q2275" s="8">
        <f t="shared" si="141"/>
        <v>37.476190476190474</v>
      </c>
      <c r="R2275" s="11" t="s">
        <v>8333</v>
      </c>
      <c r="S2275" s="12" t="s">
        <v>8351</v>
      </c>
      <c r="T2275" s="20">
        <f t="shared" si="142"/>
        <v>42781.549097222218</v>
      </c>
      <c r="U2275" s="20">
        <f t="shared" si="143"/>
        <v>42806.507430555561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s">
        <v>8219</v>
      </c>
      <c r="N2276" t="b">
        <v>1</v>
      </c>
      <c r="O2276" t="s">
        <v>8297</v>
      </c>
      <c r="P2276" s="6">
        <f t="shared" si="140"/>
        <v>119.6</v>
      </c>
      <c r="Q2276" s="8">
        <f t="shared" si="141"/>
        <v>30.202020202020201</v>
      </c>
      <c r="R2276" s="11" t="s">
        <v>8333</v>
      </c>
      <c r="S2276" s="12" t="s">
        <v>8351</v>
      </c>
      <c r="T2276" s="20">
        <f t="shared" si="142"/>
        <v>41663.500659722224</v>
      </c>
      <c r="U2276" s="20">
        <f t="shared" si="143"/>
        <v>41693.500659722224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s">
        <v>8219</v>
      </c>
      <c r="N2277" t="b">
        <v>1</v>
      </c>
      <c r="O2277" t="s">
        <v>8297</v>
      </c>
      <c r="P2277" s="6">
        <f t="shared" si="140"/>
        <v>407.76923076923077</v>
      </c>
      <c r="Q2277" s="8">
        <f t="shared" si="141"/>
        <v>33.550632911392405</v>
      </c>
      <c r="R2277" s="11" t="s">
        <v>8333</v>
      </c>
      <c r="S2277" s="12" t="s">
        <v>8351</v>
      </c>
      <c r="T2277" s="20">
        <f t="shared" si="142"/>
        <v>41965.616655092599</v>
      </c>
      <c r="U2277" s="20">
        <f t="shared" si="143"/>
        <v>41995.616655092599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s">
        <v>8219</v>
      </c>
      <c r="N2278" t="b">
        <v>1</v>
      </c>
      <c r="O2278" t="s">
        <v>8297</v>
      </c>
      <c r="P2278" s="6">
        <f t="shared" si="140"/>
        <v>105.81826105905425</v>
      </c>
      <c r="Q2278" s="8">
        <f t="shared" si="141"/>
        <v>64.74666666666667</v>
      </c>
      <c r="R2278" s="11" t="s">
        <v>8333</v>
      </c>
      <c r="S2278" s="12" t="s">
        <v>8351</v>
      </c>
      <c r="T2278" s="20">
        <f t="shared" si="142"/>
        <v>41614.651493055557</v>
      </c>
      <c r="U2278" s="20">
        <f t="shared" si="143"/>
        <v>41644.651493055557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s">
        <v>8219</v>
      </c>
      <c r="N2279" t="b">
        <v>1</v>
      </c>
      <c r="O2279" t="s">
        <v>8297</v>
      </c>
      <c r="P2279" s="6">
        <f t="shared" si="140"/>
        <v>141.08235294117648</v>
      </c>
      <c r="Q2279" s="8">
        <f t="shared" si="141"/>
        <v>57.932367149758456</v>
      </c>
      <c r="R2279" s="11" t="s">
        <v>8333</v>
      </c>
      <c r="S2279" s="12" t="s">
        <v>8351</v>
      </c>
      <c r="T2279" s="20">
        <f t="shared" si="142"/>
        <v>40936.678506944445</v>
      </c>
      <c r="U2279" s="20">
        <f t="shared" si="143"/>
        <v>40966.678506944445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s">
        <v>8219</v>
      </c>
      <c r="N2280" t="b">
        <v>1</v>
      </c>
      <c r="O2280" t="s">
        <v>8297</v>
      </c>
      <c r="P2280" s="6">
        <f t="shared" si="140"/>
        <v>270.7</v>
      </c>
      <c r="Q2280" s="8">
        <f t="shared" si="141"/>
        <v>53.078431372549019</v>
      </c>
      <c r="R2280" s="11" t="s">
        <v>8333</v>
      </c>
      <c r="S2280" s="12" t="s">
        <v>8351</v>
      </c>
      <c r="T2280" s="20">
        <f t="shared" si="142"/>
        <v>42338.709108796291</v>
      </c>
      <c r="U2280" s="20">
        <f t="shared" si="143"/>
        <v>42372.957638888889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s">
        <v>8219</v>
      </c>
      <c r="N2281" t="b">
        <v>1</v>
      </c>
      <c r="O2281" t="s">
        <v>8297</v>
      </c>
      <c r="P2281" s="6">
        <f t="shared" si="140"/>
        <v>153.80000000000001</v>
      </c>
      <c r="Q2281" s="8">
        <f t="shared" si="141"/>
        <v>48.0625</v>
      </c>
      <c r="R2281" s="11" t="s">
        <v>8333</v>
      </c>
      <c r="S2281" s="12" t="s">
        <v>8351</v>
      </c>
      <c r="T2281" s="20">
        <f t="shared" si="142"/>
        <v>42020.806701388887</v>
      </c>
      <c r="U2281" s="20">
        <f t="shared" si="143"/>
        <v>42039.166666666672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s">
        <v>8219</v>
      </c>
      <c r="N2282" t="b">
        <v>1</v>
      </c>
      <c r="O2282" t="s">
        <v>8297</v>
      </c>
      <c r="P2282" s="6">
        <f t="shared" si="140"/>
        <v>403.57653061224488</v>
      </c>
      <c r="Q2282" s="8">
        <f t="shared" si="141"/>
        <v>82.396874999999994</v>
      </c>
      <c r="R2282" s="11" t="s">
        <v>8333</v>
      </c>
      <c r="S2282" s="12" t="s">
        <v>8351</v>
      </c>
      <c r="T2282" s="20">
        <f t="shared" si="142"/>
        <v>42234.624895833331</v>
      </c>
      <c r="U2282" s="20">
        <f t="shared" si="143"/>
        <v>42264.624895833331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s">
        <v>8219</v>
      </c>
      <c r="N2283" t="b">
        <v>1</v>
      </c>
      <c r="O2283" t="s">
        <v>8276</v>
      </c>
      <c r="P2283" s="6">
        <f t="shared" si="140"/>
        <v>185</v>
      </c>
      <c r="Q2283" s="8">
        <f t="shared" si="141"/>
        <v>50.454545454545453</v>
      </c>
      <c r="R2283" s="11" t="s">
        <v>8325</v>
      </c>
      <c r="S2283" s="12" t="s">
        <v>8326</v>
      </c>
      <c r="T2283" s="20">
        <f t="shared" si="142"/>
        <v>40687.285844907405</v>
      </c>
      <c r="U2283" s="20">
        <f t="shared" si="143"/>
        <v>40749.284722222219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s">
        <v>8219</v>
      </c>
      <c r="N2284" t="b">
        <v>1</v>
      </c>
      <c r="O2284" t="s">
        <v>8276</v>
      </c>
      <c r="P2284" s="6">
        <f t="shared" si="140"/>
        <v>185.33333333333331</v>
      </c>
      <c r="Q2284" s="8">
        <f t="shared" si="141"/>
        <v>115.83333333333333</v>
      </c>
      <c r="R2284" s="11" t="s">
        <v>8325</v>
      </c>
      <c r="S2284" s="12" t="s">
        <v>8326</v>
      </c>
      <c r="T2284" s="20">
        <f t="shared" si="142"/>
        <v>42323.17460648148</v>
      </c>
      <c r="U2284" s="20">
        <f t="shared" si="143"/>
        <v>42383.17460648148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s">
        <v>8219</v>
      </c>
      <c r="N2285" t="b">
        <v>1</v>
      </c>
      <c r="O2285" t="s">
        <v>8276</v>
      </c>
      <c r="P2285" s="6">
        <f t="shared" si="140"/>
        <v>100.85533333333332</v>
      </c>
      <c r="Q2285" s="8">
        <f t="shared" si="141"/>
        <v>63.03458333333333</v>
      </c>
      <c r="R2285" s="11" t="s">
        <v>8325</v>
      </c>
      <c r="S2285" s="12" t="s">
        <v>8326</v>
      </c>
      <c r="T2285" s="20">
        <f t="shared" si="142"/>
        <v>40978.125046296293</v>
      </c>
      <c r="U2285" s="20">
        <f t="shared" si="143"/>
        <v>41038.083379629628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s">
        <v>8219</v>
      </c>
      <c r="N2286" t="b">
        <v>1</v>
      </c>
      <c r="O2286" t="s">
        <v>8276</v>
      </c>
      <c r="P2286" s="6">
        <f t="shared" si="140"/>
        <v>106.22116666666668</v>
      </c>
      <c r="Q2286" s="8">
        <f t="shared" si="141"/>
        <v>108.02152542372882</v>
      </c>
      <c r="R2286" s="11" t="s">
        <v>8325</v>
      </c>
      <c r="S2286" s="12" t="s">
        <v>8326</v>
      </c>
      <c r="T2286" s="20">
        <f t="shared" si="142"/>
        <v>40585.796817129631</v>
      </c>
      <c r="U2286" s="20">
        <f t="shared" si="143"/>
        <v>40614.166666666664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s">
        <v>8219</v>
      </c>
      <c r="N2287" t="b">
        <v>1</v>
      </c>
      <c r="O2287" t="s">
        <v>8276</v>
      </c>
      <c r="P2287" s="6">
        <f t="shared" si="140"/>
        <v>121.36666666666667</v>
      </c>
      <c r="Q2287" s="8">
        <f t="shared" si="141"/>
        <v>46.088607594936711</v>
      </c>
      <c r="R2287" s="11" t="s">
        <v>8325</v>
      </c>
      <c r="S2287" s="12" t="s">
        <v>8326</v>
      </c>
      <c r="T2287" s="20">
        <f t="shared" si="142"/>
        <v>41059.185682870368</v>
      </c>
      <c r="U2287" s="20">
        <f t="shared" si="143"/>
        <v>41089.185682870368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s">
        <v>8219</v>
      </c>
      <c r="N2288" t="b">
        <v>1</v>
      </c>
      <c r="O2288" t="s">
        <v>8276</v>
      </c>
      <c r="P2288" s="6">
        <f t="shared" si="140"/>
        <v>100.06666666666666</v>
      </c>
      <c r="Q2288" s="8">
        <f t="shared" si="141"/>
        <v>107.21428571428571</v>
      </c>
      <c r="R2288" s="11" t="s">
        <v>8325</v>
      </c>
      <c r="S2288" s="12" t="s">
        <v>8326</v>
      </c>
      <c r="T2288" s="20">
        <f t="shared" si="142"/>
        <v>41494.963587962964</v>
      </c>
      <c r="U2288" s="20">
        <f t="shared" si="143"/>
        <v>41523.165972222225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s">
        <v>8219</v>
      </c>
      <c r="N2289" t="b">
        <v>1</v>
      </c>
      <c r="O2289" t="s">
        <v>8276</v>
      </c>
      <c r="P2289" s="6">
        <f t="shared" si="140"/>
        <v>119.97755555555555</v>
      </c>
      <c r="Q2289" s="8">
        <f t="shared" si="141"/>
        <v>50.9338679245283</v>
      </c>
      <c r="R2289" s="11" t="s">
        <v>8325</v>
      </c>
      <c r="S2289" s="12" t="s">
        <v>8326</v>
      </c>
      <c r="T2289" s="20">
        <f t="shared" si="142"/>
        <v>41792.667361111111</v>
      </c>
      <c r="U2289" s="20">
        <f t="shared" si="143"/>
        <v>41813.667361111111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s">
        <v>8219</v>
      </c>
      <c r="N2290" t="b">
        <v>1</v>
      </c>
      <c r="O2290" t="s">
        <v>8276</v>
      </c>
      <c r="P2290" s="6">
        <f t="shared" si="140"/>
        <v>100.1</v>
      </c>
      <c r="Q2290" s="8">
        <f t="shared" si="141"/>
        <v>40.04</v>
      </c>
      <c r="R2290" s="11" t="s">
        <v>8325</v>
      </c>
      <c r="S2290" s="12" t="s">
        <v>8326</v>
      </c>
      <c r="T2290" s="20">
        <f t="shared" si="142"/>
        <v>41067.827418981484</v>
      </c>
      <c r="U2290" s="20">
        <f t="shared" si="143"/>
        <v>41086.75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s">
        <v>8219</v>
      </c>
      <c r="N2291" t="b">
        <v>1</v>
      </c>
      <c r="O2291" t="s">
        <v>8276</v>
      </c>
      <c r="P2291" s="6">
        <f t="shared" si="140"/>
        <v>107.4</v>
      </c>
      <c r="Q2291" s="8">
        <f t="shared" si="141"/>
        <v>64.44</v>
      </c>
      <c r="R2291" s="11" t="s">
        <v>8325</v>
      </c>
      <c r="S2291" s="12" t="s">
        <v>8326</v>
      </c>
      <c r="T2291" s="20">
        <f t="shared" si="142"/>
        <v>41571.998379629629</v>
      </c>
      <c r="U2291" s="20">
        <f t="shared" si="143"/>
        <v>41614.973611111112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s">
        <v>8219</v>
      </c>
      <c r="N2292" t="b">
        <v>1</v>
      </c>
      <c r="O2292" t="s">
        <v>8276</v>
      </c>
      <c r="P2292" s="6">
        <f t="shared" si="140"/>
        <v>104.06666666666666</v>
      </c>
      <c r="Q2292" s="8">
        <f t="shared" si="141"/>
        <v>53.827586206896555</v>
      </c>
      <c r="R2292" s="11" t="s">
        <v>8325</v>
      </c>
      <c r="S2292" s="12" t="s">
        <v>8326</v>
      </c>
      <c r="T2292" s="20">
        <f t="shared" si="142"/>
        <v>40070.253819444442</v>
      </c>
      <c r="U2292" s="20">
        <f t="shared" si="143"/>
        <v>40148.708333333336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s">
        <v>8219</v>
      </c>
      <c r="N2293" t="b">
        <v>1</v>
      </c>
      <c r="O2293" t="s">
        <v>8276</v>
      </c>
      <c r="P2293" s="6">
        <f t="shared" si="140"/>
        <v>172.8</v>
      </c>
      <c r="Q2293" s="8">
        <f t="shared" si="141"/>
        <v>100.46511627906976</v>
      </c>
      <c r="R2293" s="11" t="s">
        <v>8325</v>
      </c>
      <c r="S2293" s="12" t="s">
        <v>8326</v>
      </c>
      <c r="T2293" s="20">
        <f t="shared" si="142"/>
        <v>40987.977060185185</v>
      </c>
      <c r="U2293" s="20">
        <f t="shared" si="143"/>
        <v>41022.166666666664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s">
        <v>8219</v>
      </c>
      <c r="N2294" t="b">
        <v>1</v>
      </c>
      <c r="O2294" t="s">
        <v>8276</v>
      </c>
      <c r="P2294" s="6">
        <f t="shared" si="140"/>
        <v>107.2505</v>
      </c>
      <c r="Q2294" s="8">
        <f t="shared" si="141"/>
        <v>46.630652173913049</v>
      </c>
      <c r="R2294" s="11" t="s">
        <v>8325</v>
      </c>
      <c r="S2294" s="12" t="s">
        <v>8326</v>
      </c>
      <c r="T2294" s="20">
        <f t="shared" si="142"/>
        <v>40987.697638888887</v>
      </c>
      <c r="U2294" s="20">
        <f t="shared" si="143"/>
        <v>41017.697638888887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s">
        <v>8219</v>
      </c>
      <c r="N2295" t="b">
        <v>1</v>
      </c>
      <c r="O2295" t="s">
        <v>8276</v>
      </c>
      <c r="P2295" s="6">
        <f t="shared" si="140"/>
        <v>108.23529411764706</v>
      </c>
      <c r="Q2295" s="8">
        <f t="shared" si="141"/>
        <v>34.074074074074076</v>
      </c>
      <c r="R2295" s="11" t="s">
        <v>8325</v>
      </c>
      <c r="S2295" s="12" t="s">
        <v>8326</v>
      </c>
      <c r="T2295" s="20">
        <f t="shared" si="142"/>
        <v>41151.708321759259</v>
      </c>
      <c r="U2295" s="20">
        <f t="shared" si="143"/>
        <v>41177.165972222225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s">
        <v>8219</v>
      </c>
      <c r="N2296" t="b">
        <v>1</v>
      </c>
      <c r="O2296" t="s">
        <v>8276</v>
      </c>
      <c r="P2296" s="6">
        <f t="shared" si="140"/>
        <v>146.08079999999998</v>
      </c>
      <c r="Q2296" s="8">
        <f t="shared" si="141"/>
        <v>65.214642857142863</v>
      </c>
      <c r="R2296" s="11" t="s">
        <v>8325</v>
      </c>
      <c r="S2296" s="12" t="s">
        <v>8326</v>
      </c>
      <c r="T2296" s="20">
        <f t="shared" si="142"/>
        <v>41264.72314814815</v>
      </c>
      <c r="U2296" s="20">
        <f t="shared" si="143"/>
        <v>41294.72314814815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s">
        <v>8219</v>
      </c>
      <c r="N2297" t="b">
        <v>1</v>
      </c>
      <c r="O2297" t="s">
        <v>8276</v>
      </c>
      <c r="P2297" s="6">
        <f t="shared" si="140"/>
        <v>125.25</v>
      </c>
      <c r="Q2297" s="8">
        <f t="shared" si="141"/>
        <v>44.205882352941174</v>
      </c>
      <c r="R2297" s="11" t="s">
        <v>8325</v>
      </c>
      <c r="S2297" s="12" t="s">
        <v>8326</v>
      </c>
      <c r="T2297" s="20">
        <f t="shared" si="142"/>
        <v>41270.954351851848</v>
      </c>
      <c r="U2297" s="20">
        <f t="shared" si="143"/>
        <v>41300.954351851848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s">
        <v>8219</v>
      </c>
      <c r="N2298" t="b">
        <v>1</v>
      </c>
      <c r="O2298" t="s">
        <v>8276</v>
      </c>
      <c r="P2298" s="6">
        <f t="shared" si="140"/>
        <v>149.07142857142856</v>
      </c>
      <c r="Q2298" s="8">
        <f t="shared" si="141"/>
        <v>71.965517241379317</v>
      </c>
      <c r="R2298" s="11" t="s">
        <v>8325</v>
      </c>
      <c r="S2298" s="12" t="s">
        <v>8326</v>
      </c>
      <c r="T2298" s="20">
        <f t="shared" si="142"/>
        <v>40927.731782407405</v>
      </c>
      <c r="U2298" s="20">
        <f t="shared" si="143"/>
        <v>40962.731782407405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s">
        <v>8219</v>
      </c>
      <c r="N2299" t="b">
        <v>1</v>
      </c>
      <c r="O2299" t="s">
        <v>8276</v>
      </c>
      <c r="P2299" s="6">
        <f t="shared" si="140"/>
        <v>100.6</v>
      </c>
      <c r="Q2299" s="8">
        <f t="shared" si="141"/>
        <v>52.94736842105263</v>
      </c>
      <c r="R2299" s="11" t="s">
        <v>8325</v>
      </c>
      <c r="S2299" s="12" t="s">
        <v>8326</v>
      </c>
      <c r="T2299" s="20">
        <f t="shared" si="142"/>
        <v>40948.042233796295</v>
      </c>
      <c r="U2299" s="20">
        <f t="shared" si="143"/>
        <v>40982.165972222225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s">
        <v>8219</v>
      </c>
      <c r="N2300" t="b">
        <v>1</v>
      </c>
      <c r="O2300" t="s">
        <v>8276</v>
      </c>
      <c r="P2300" s="6">
        <f t="shared" si="140"/>
        <v>105.07333333333332</v>
      </c>
      <c r="Q2300" s="8">
        <f t="shared" si="141"/>
        <v>109.45138888888889</v>
      </c>
      <c r="R2300" s="11" t="s">
        <v>8325</v>
      </c>
      <c r="S2300" s="12" t="s">
        <v>8326</v>
      </c>
      <c r="T2300" s="20">
        <f t="shared" si="142"/>
        <v>41694.84065972222</v>
      </c>
      <c r="U2300" s="20">
        <f t="shared" si="143"/>
        <v>41724.798993055556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s">
        <v>8219</v>
      </c>
      <c r="N2301" t="b">
        <v>1</v>
      </c>
      <c r="O2301" t="s">
        <v>8276</v>
      </c>
      <c r="P2301" s="6">
        <f t="shared" si="140"/>
        <v>350.16666666666663</v>
      </c>
      <c r="Q2301" s="8">
        <f t="shared" si="141"/>
        <v>75.035714285714292</v>
      </c>
      <c r="R2301" s="11" t="s">
        <v>8325</v>
      </c>
      <c r="S2301" s="12" t="s">
        <v>8326</v>
      </c>
      <c r="T2301" s="20">
        <f t="shared" si="142"/>
        <v>40565.032511574071</v>
      </c>
      <c r="U2301" s="20">
        <f t="shared" si="143"/>
        <v>40580.032511574071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s">
        <v>8219</v>
      </c>
      <c r="N2302" t="b">
        <v>1</v>
      </c>
      <c r="O2302" t="s">
        <v>8276</v>
      </c>
      <c r="P2302" s="6">
        <f t="shared" si="140"/>
        <v>101.25</v>
      </c>
      <c r="Q2302" s="8">
        <f t="shared" si="141"/>
        <v>115.71428571428571</v>
      </c>
      <c r="R2302" s="11" t="s">
        <v>8325</v>
      </c>
      <c r="S2302" s="12" t="s">
        <v>8326</v>
      </c>
      <c r="T2302" s="20">
        <f t="shared" si="142"/>
        <v>41074.727037037039</v>
      </c>
      <c r="U2302" s="20">
        <f t="shared" si="143"/>
        <v>41088.727037037039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s">
        <v>8219</v>
      </c>
      <c r="N2303" t="b">
        <v>1</v>
      </c>
      <c r="O2303" t="s">
        <v>8279</v>
      </c>
      <c r="P2303" s="6">
        <f t="shared" si="140"/>
        <v>133.6044</v>
      </c>
      <c r="Q2303" s="8">
        <f t="shared" si="141"/>
        <v>31.659810426540286</v>
      </c>
      <c r="R2303" s="11" t="s">
        <v>8325</v>
      </c>
      <c r="S2303" s="12" t="s">
        <v>8329</v>
      </c>
      <c r="T2303" s="20">
        <f t="shared" si="142"/>
        <v>41416.146944444445</v>
      </c>
      <c r="U2303" s="20">
        <f t="shared" si="143"/>
        <v>41446.146944444445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s">
        <v>8219</v>
      </c>
      <c r="N2304" t="b">
        <v>1</v>
      </c>
      <c r="O2304" t="s">
        <v>8279</v>
      </c>
      <c r="P2304" s="6">
        <f t="shared" si="140"/>
        <v>170.65217391304347</v>
      </c>
      <c r="Q2304" s="8">
        <f t="shared" si="141"/>
        <v>46.176470588235297</v>
      </c>
      <c r="R2304" s="11" t="s">
        <v>8325</v>
      </c>
      <c r="S2304" s="12" t="s">
        <v>8329</v>
      </c>
      <c r="T2304" s="20">
        <f t="shared" si="142"/>
        <v>41605.868449074071</v>
      </c>
      <c r="U2304" s="20">
        <f t="shared" si="143"/>
        <v>41639.291666666664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s">
        <v>8219</v>
      </c>
      <c r="N2305" t="b">
        <v>1</v>
      </c>
      <c r="O2305" t="s">
        <v>8279</v>
      </c>
      <c r="P2305" s="6">
        <f t="shared" si="140"/>
        <v>109.35829457364341</v>
      </c>
      <c r="Q2305" s="8">
        <f t="shared" si="141"/>
        <v>68.481650485436887</v>
      </c>
      <c r="R2305" s="11" t="s">
        <v>8325</v>
      </c>
      <c r="S2305" s="12" t="s">
        <v>8329</v>
      </c>
      <c r="T2305" s="20">
        <f t="shared" si="142"/>
        <v>40850.111064814817</v>
      </c>
      <c r="U2305" s="20">
        <f t="shared" si="143"/>
        <v>40890.152731481481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s">
        <v>8219</v>
      </c>
      <c r="N2306" t="b">
        <v>1</v>
      </c>
      <c r="O2306" t="s">
        <v>8279</v>
      </c>
      <c r="P2306" s="6">
        <f t="shared" si="140"/>
        <v>100.70033333333335</v>
      </c>
      <c r="Q2306" s="8">
        <f t="shared" si="141"/>
        <v>53.469203539823013</v>
      </c>
      <c r="R2306" s="11" t="s">
        <v>8325</v>
      </c>
      <c r="S2306" s="12" t="s">
        <v>8329</v>
      </c>
      <c r="T2306" s="20">
        <f t="shared" si="142"/>
        <v>40502.815868055557</v>
      </c>
      <c r="U2306" s="20">
        <f t="shared" si="143"/>
        <v>40544.207638888889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s">
        <v>8219</v>
      </c>
      <c r="N2307" t="b">
        <v>1</v>
      </c>
      <c r="O2307" t="s">
        <v>8279</v>
      </c>
      <c r="P2307" s="6">
        <f t="shared" ref="P2307:P2370" si="144">E2307/D2307*100</f>
        <v>101.22777777777779</v>
      </c>
      <c r="Q2307" s="8">
        <f t="shared" ref="Q2307:Q2370" si="145">IFERROR(E2307/L2307,0)</f>
        <v>109.10778443113773</v>
      </c>
      <c r="R2307" s="11" t="s">
        <v>8325</v>
      </c>
      <c r="S2307" s="12" t="s">
        <v>8329</v>
      </c>
      <c r="T2307" s="20">
        <f t="shared" ref="T2307:T2370" si="146">(((J2307/60)/60)/24)+DATE(1970,1,1)</f>
        <v>41834.695277777777</v>
      </c>
      <c r="U2307" s="20">
        <f t="shared" ref="U2307:U2370" si="147">(((I2307/60)/60)/24)+DATE(1970,1,1)</f>
        <v>41859.75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s">
        <v>8219</v>
      </c>
      <c r="N2308" t="b">
        <v>1</v>
      </c>
      <c r="O2308" t="s">
        <v>8279</v>
      </c>
      <c r="P2308" s="6">
        <f t="shared" si="144"/>
        <v>106.75857142857143</v>
      </c>
      <c r="Q2308" s="8">
        <f t="shared" si="145"/>
        <v>51.185616438356163</v>
      </c>
      <c r="R2308" s="11" t="s">
        <v>8325</v>
      </c>
      <c r="S2308" s="12" t="s">
        <v>8329</v>
      </c>
      <c r="T2308" s="20">
        <f t="shared" si="146"/>
        <v>40948.16815972222</v>
      </c>
      <c r="U2308" s="20">
        <f t="shared" si="147"/>
        <v>40978.16815972222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s">
        <v>8219</v>
      </c>
      <c r="N2309" t="b">
        <v>1</v>
      </c>
      <c r="O2309" t="s">
        <v>8279</v>
      </c>
      <c r="P2309" s="6">
        <f t="shared" si="144"/>
        <v>106.65777537961894</v>
      </c>
      <c r="Q2309" s="8">
        <f t="shared" si="145"/>
        <v>27.936800000000002</v>
      </c>
      <c r="R2309" s="11" t="s">
        <v>8325</v>
      </c>
      <c r="S2309" s="12" t="s">
        <v>8329</v>
      </c>
      <c r="T2309" s="20">
        <f t="shared" si="146"/>
        <v>41004.802465277775</v>
      </c>
      <c r="U2309" s="20">
        <f t="shared" si="147"/>
        <v>41034.802407407406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s">
        <v>8219</v>
      </c>
      <c r="N2310" t="b">
        <v>1</v>
      </c>
      <c r="O2310" t="s">
        <v>8279</v>
      </c>
      <c r="P2310" s="6">
        <f t="shared" si="144"/>
        <v>101.30622</v>
      </c>
      <c r="Q2310" s="8">
        <f t="shared" si="145"/>
        <v>82.496921824104234</v>
      </c>
      <c r="R2310" s="11" t="s">
        <v>8325</v>
      </c>
      <c r="S2310" s="12" t="s">
        <v>8329</v>
      </c>
      <c r="T2310" s="20">
        <f t="shared" si="146"/>
        <v>41851.962916666671</v>
      </c>
      <c r="U2310" s="20">
        <f t="shared" si="147"/>
        <v>41880.041666666664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s">
        <v>8219</v>
      </c>
      <c r="N2311" t="b">
        <v>1</v>
      </c>
      <c r="O2311" t="s">
        <v>8279</v>
      </c>
      <c r="P2311" s="6">
        <f t="shared" si="144"/>
        <v>106.67450000000001</v>
      </c>
      <c r="Q2311" s="8">
        <f t="shared" si="145"/>
        <v>59.817476635514019</v>
      </c>
      <c r="R2311" s="11" t="s">
        <v>8325</v>
      </c>
      <c r="S2311" s="12" t="s">
        <v>8329</v>
      </c>
      <c r="T2311" s="20">
        <f t="shared" si="146"/>
        <v>41307.987696759257</v>
      </c>
      <c r="U2311" s="20">
        <f t="shared" si="147"/>
        <v>41342.987696759257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s">
        <v>8219</v>
      </c>
      <c r="N2312" t="b">
        <v>1</v>
      </c>
      <c r="O2312" t="s">
        <v>8279</v>
      </c>
      <c r="P2312" s="6">
        <f t="shared" si="144"/>
        <v>428.83978378378379</v>
      </c>
      <c r="Q2312" s="8">
        <f t="shared" si="145"/>
        <v>64.816470588235291</v>
      </c>
      <c r="R2312" s="11" t="s">
        <v>8325</v>
      </c>
      <c r="S2312" s="12" t="s">
        <v>8329</v>
      </c>
      <c r="T2312" s="20">
        <f t="shared" si="146"/>
        <v>41324.79415509259</v>
      </c>
      <c r="U2312" s="20">
        <f t="shared" si="147"/>
        <v>41354.752488425926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s">
        <v>8219</v>
      </c>
      <c r="N2313" t="b">
        <v>1</v>
      </c>
      <c r="O2313" t="s">
        <v>8279</v>
      </c>
      <c r="P2313" s="6">
        <f t="shared" si="144"/>
        <v>104.11111111111111</v>
      </c>
      <c r="Q2313" s="8">
        <f t="shared" si="145"/>
        <v>90.09615384615384</v>
      </c>
      <c r="R2313" s="11" t="s">
        <v>8325</v>
      </c>
      <c r="S2313" s="12" t="s">
        <v>8329</v>
      </c>
      <c r="T2313" s="20">
        <f t="shared" si="146"/>
        <v>41736.004502314812</v>
      </c>
      <c r="U2313" s="20">
        <f t="shared" si="147"/>
        <v>41766.004502314812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s">
        <v>8219</v>
      </c>
      <c r="N2314" t="b">
        <v>1</v>
      </c>
      <c r="O2314" t="s">
        <v>8279</v>
      </c>
      <c r="P2314" s="6">
        <f t="shared" si="144"/>
        <v>107.86666666666666</v>
      </c>
      <c r="Q2314" s="8">
        <f t="shared" si="145"/>
        <v>40.962025316455694</v>
      </c>
      <c r="R2314" s="11" t="s">
        <v>8325</v>
      </c>
      <c r="S2314" s="12" t="s">
        <v>8329</v>
      </c>
      <c r="T2314" s="20">
        <f t="shared" si="146"/>
        <v>41716.632847222223</v>
      </c>
      <c r="U2314" s="20">
        <f t="shared" si="147"/>
        <v>41747.958333333336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s">
        <v>8219</v>
      </c>
      <c r="N2315" t="b">
        <v>1</v>
      </c>
      <c r="O2315" t="s">
        <v>8279</v>
      </c>
      <c r="P2315" s="6">
        <f t="shared" si="144"/>
        <v>175.84040000000002</v>
      </c>
      <c r="Q2315" s="8">
        <f t="shared" si="145"/>
        <v>56.000127388535034</v>
      </c>
      <c r="R2315" s="11" t="s">
        <v>8325</v>
      </c>
      <c r="S2315" s="12" t="s">
        <v>8329</v>
      </c>
      <c r="T2315" s="20">
        <f t="shared" si="146"/>
        <v>41002.958634259259</v>
      </c>
      <c r="U2315" s="20">
        <f t="shared" si="147"/>
        <v>41032.958634259259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s">
        <v>8219</v>
      </c>
      <c r="N2316" t="b">
        <v>1</v>
      </c>
      <c r="O2316" t="s">
        <v>8279</v>
      </c>
      <c r="P2316" s="6">
        <f t="shared" si="144"/>
        <v>156.97</v>
      </c>
      <c r="Q2316" s="8">
        <f t="shared" si="145"/>
        <v>37.672800000000002</v>
      </c>
      <c r="R2316" s="11" t="s">
        <v>8325</v>
      </c>
      <c r="S2316" s="12" t="s">
        <v>8329</v>
      </c>
      <c r="T2316" s="20">
        <f t="shared" si="146"/>
        <v>41037.551585648151</v>
      </c>
      <c r="U2316" s="20">
        <f t="shared" si="147"/>
        <v>41067.551585648151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s">
        <v>8219</v>
      </c>
      <c r="N2317" t="b">
        <v>1</v>
      </c>
      <c r="O2317" t="s">
        <v>8279</v>
      </c>
      <c r="P2317" s="6">
        <f t="shared" si="144"/>
        <v>102.60000000000001</v>
      </c>
      <c r="Q2317" s="8">
        <f t="shared" si="145"/>
        <v>40.078125</v>
      </c>
      <c r="R2317" s="11" t="s">
        <v>8325</v>
      </c>
      <c r="S2317" s="12" t="s">
        <v>8329</v>
      </c>
      <c r="T2317" s="20">
        <f t="shared" si="146"/>
        <v>41004.72619212963</v>
      </c>
      <c r="U2317" s="20">
        <f t="shared" si="147"/>
        <v>41034.72619212963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s">
        <v>8219</v>
      </c>
      <c r="N2318" t="b">
        <v>1</v>
      </c>
      <c r="O2318" t="s">
        <v>8279</v>
      </c>
      <c r="P2318" s="6">
        <f t="shared" si="144"/>
        <v>104.04266666666666</v>
      </c>
      <c r="Q2318" s="8">
        <f t="shared" si="145"/>
        <v>78.031999999999996</v>
      </c>
      <c r="R2318" s="11" t="s">
        <v>8325</v>
      </c>
      <c r="S2318" s="12" t="s">
        <v>8329</v>
      </c>
      <c r="T2318" s="20">
        <f t="shared" si="146"/>
        <v>40079.725115740745</v>
      </c>
      <c r="U2318" s="20">
        <f t="shared" si="147"/>
        <v>40156.76666666667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s">
        <v>8219</v>
      </c>
      <c r="N2319" t="b">
        <v>1</v>
      </c>
      <c r="O2319" t="s">
        <v>8279</v>
      </c>
      <c r="P2319" s="6">
        <f t="shared" si="144"/>
        <v>104</v>
      </c>
      <c r="Q2319" s="8">
        <f t="shared" si="145"/>
        <v>18.90909090909091</v>
      </c>
      <c r="R2319" s="11" t="s">
        <v>8325</v>
      </c>
      <c r="S2319" s="12" t="s">
        <v>8329</v>
      </c>
      <c r="T2319" s="20">
        <f t="shared" si="146"/>
        <v>40192.542233796295</v>
      </c>
      <c r="U2319" s="20">
        <f t="shared" si="147"/>
        <v>40224.208333333336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s">
        <v>8219</v>
      </c>
      <c r="N2320" t="b">
        <v>1</v>
      </c>
      <c r="O2320" t="s">
        <v>8279</v>
      </c>
      <c r="P2320" s="6">
        <f t="shared" si="144"/>
        <v>121.05999999999999</v>
      </c>
      <c r="Q2320" s="8">
        <f t="shared" si="145"/>
        <v>37.134969325153371</v>
      </c>
      <c r="R2320" s="11" t="s">
        <v>8325</v>
      </c>
      <c r="S2320" s="12" t="s">
        <v>8329</v>
      </c>
      <c r="T2320" s="20">
        <f t="shared" si="146"/>
        <v>40050.643680555557</v>
      </c>
      <c r="U2320" s="20">
        <f t="shared" si="147"/>
        <v>40082.165972222225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s">
        <v>8219</v>
      </c>
      <c r="N2321" t="b">
        <v>1</v>
      </c>
      <c r="O2321" t="s">
        <v>8279</v>
      </c>
      <c r="P2321" s="6">
        <f t="shared" si="144"/>
        <v>107.69999999999999</v>
      </c>
      <c r="Q2321" s="8">
        <f t="shared" si="145"/>
        <v>41.961038961038959</v>
      </c>
      <c r="R2321" s="11" t="s">
        <v>8325</v>
      </c>
      <c r="S2321" s="12" t="s">
        <v>8329</v>
      </c>
      <c r="T2321" s="20">
        <f t="shared" si="146"/>
        <v>41593.082002314812</v>
      </c>
      <c r="U2321" s="20">
        <f t="shared" si="147"/>
        <v>41623.082002314812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s">
        <v>8219</v>
      </c>
      <c r="N2322" t="b">
        <v>1</v>
      </c>
      <c r="O2322" t="s">
        <v>8279</v>
      </c>
      <c r="P2322" s="6">
        <f t="shared" si="144"/>
        <v>108.66</v>
      </c>
      <c r="Q2322" s="8">
        <f t="shared" si="145"/>
        <v>61.044943820224717</v>
      </c>
      <c r="R2322" s="11" t="s">
        <v>8325</v>
      </c>
      <c r="S2322" s="12" t="s">
        <v>8329</v>
      </c>
      <c r="T2322" s="20">
        <f t="shared" si="146"/>
        <v>41696.817129629628</v>
      </c>
      <c r="U2322" s="20">
        <f t="shared" si="147"/>
        <v>41731.775462962964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s">
        <v>8222</v>
      </c>
      <c r="N2323" t="b">
        <v>0</v>
      </c>
      <c r="O2323" t="s">
        <v>8298</v>
      </c>
      <c r="P2323" s="6">
        <f t="shared" si="144"/>
        <v>39.120962394619681</v>
      </c>
      <c r="Q2323" s="8">
        <f t="shared" si="145"/>
        <v>64.53125</v>
      </c>
      <c r="R2323" s="11" t="s">
        <v>8336</v>
      </c>
      <c r="S2323" s="12" t="s">
        <v>8352</v>
      </c>
      <c r="T2323" s="20">
        <f t="shared" si="146"/>
        <v>42799.260428240741</v>
      </c>
      <c r="U2323" s="20">
        <f t="shared" si="147"/>
        <v>42829.21876157407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s">
        <v>8222</v>
      </c>
      <c r="N2324" t="b">
        <v>0</v>
      </c>
      <c r="O2324" t="s">
        <v>8298</v>
      </c>
      <c r="P2324" s="6">
        <f t="shared" si="144"/>
        <v>3.1481481481481479</v>
      </c>
      <c r="Q2324" s="8">
        <f t="shared" si="145"/>
        <v>21.25</v>
      </c>
      <c r="R2324" s="11" t="s">
        <v>8336</v>
      </c>
      <c r="S2324" s="12" t="s">
        <v>8352</v>
      </c>
      <c r="T2324" s="20">
        <f t="shared" si="146"/>
        <v>42804.895474537043</v>
      </c>
      <c r="U2324" s="20">
        <f t="shared" si="147"/>
        <v>42834.853807870371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s">
        <v>8222</v>
      </c>
      <c r="N2325" t="b">
        <v>0</v>
      </c>
      <c r="O2325" t="s">
        <v>8298</v>
      </c>
      <c r="P2325" s="6">
        <f t="shared" si="144"/>
        <v>48</v>
      </c>
      <c r="Q2325" s="8">
        <f t="shared" si="145"/>
        <v>30</v>
      </c>
      <c r="R2325" s="11" t="s">
        <v>8336</v>
      </c>
      <c r="S2325" s="12" t="s">
        <v>8352</v>
      </c>
      <c r="T2325" s="20">
        <f t="shared" si="146"/>
        <v>42807.755173611105</v>
      </c>
      <c r="U2325" s="20">
        <f t="shared" si="147"/>
        <v>42814.755173611105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s">
        <v>8222</v>
      </c>
      <c r="N2326" t="b">
        <v>0</v>
      </c>
      <c r="O2326" t="s">
        <v>8298</v>
      </c>
      <c r="P2326" s="6">
        <f t="shared" si="144"/>
        <v>20.733333333333334</v>
      </c>
      <c r="Q2326" s="8">
        <f t="shared" si="145"/>
        <v>25.491803278688526</v>
      </c>
      <c r="R2326" s="11" t="s">
        <v>8336</v>
      </c>
      <c r="S2326" s="12" t="s">
        <v>8352</v>
      </c>
      <c r="T2326" s="20">
        <f t="shared" si="146"/>
        <v>42790.885243055556</v>
      </c>
      <c r="U2326" s="20">
        <f t="shared" si="147"/>
        <v>42820.843576388885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s">
        <v>8222</v>
      </c>
      <c r="N2327" t="b">
        <v>0</v>
      </c>
      <c r="O2327" t="s">
        <v>8298</v>
      </c>
      <c r="P2327" s="6">
        <f t="shared" si="144"/>
        <v>8</v>
      </c>
      <c r="Q2327" s="8">
        <f t="shared" si="145"/>
        <v>11.428571428571429</v>
      </c>
      <c r="R2327" s="11" t="s">
        <v>8336</v>
      </c>
      <c r="S2327" s="12" t="s">
        <v>8352</v>
      </c>
      <c r="T2327" s="20">
        <f t="shared" si="146"/>
        <v>42794.022349537037</v>
      </c>
      <c r="U2327" s="20">
        <f t="shared" si="147"/>
        <v>42823.980682870373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s">
        <v>8222</v>
      </c>
      <c r="N2328" t="b">
        <v>0</v>
      </c>
      <c r="O2328" t="s">
        <v>8298</v>
      </c>
      <c r="P2328" s="6">
        <f t="shared" si="144"/>
        <v>0.72</v>
      </c>
      <c r="Q2328" s="8">
        <f t="shared" si="145"/>
        <v>108</v>
      </c>
      <c r="R2328" s="11" t="s">
        <v>8336</v>
      </c>
      <c r="S2328" s="12" t="s">
        <v>8352</v>
      </c>
      <c r="T2328" s="20">
        <f t="shared" si="146"/>
        <v>42804.034120370372</v>
      </c>
      <c r="U2328" s="20">
        <f t="shared" si="147"/>
        <v>42855.708333333328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s">
        <v>8219</v>
      </c>
      <c r="N2329" t="b">
        <v>1</v>
      </c>
      <c r="O2329" t="s">
        <v>8298</v>
      </c>
      <c r="P2329" s="6">
        <f t="shared" si="144"/>
        <v>526.09431428571429</v>
      </c>
      <c r="Q2329" s="8">
        <f t="shared" si="145"/>
        <v>54.883162444113267</v>
      </c>
      <c r="R2329" s="11" t="s">
        <v>8336</v>
      </c>
      <c r="S2329" s="12" t="s">
        <v>8352</v>
      </c>
      <c r="T2329" s="20">
        <f t="shared" si="146"/>
        <v>41842.917129629634</v>
      </c>
      <c r="U2329" s="20">
        <f t="shared" si="147"/>
        <v>41877.917129629634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s">
        <v>8219</v>
      </c>
      <c r="N2330" t="b">
        <v>1</v>
      </c>
      <c r="O2330" t="s">
        <v>8298</v>
      </c>
      <c r="P2330" s="6">
        <f t="shared" si="144"/>
        <v>254.45000000000002</v>
      </c>
      <c r="Q2330" s="8">
        <f t="shared" si="145"/>
        <v>47.383612662942269</v>
      </c>
      <c r="R2330" s="11" t="s">
        <v>8336</v>
      </c>
      <c r="S2330" s="12" t="s">
        <v>8352</v>
      </c>
      <c r="T2330" s="20">
        <f t="shared" si="146"/>
        <v>42139.781678240746</v>
      </c>
      <c r="U2330" s="20">
        <f t="shared" si="147"/>
        <v>42169.781678240746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s">
        <v>8219</v>
      </c>
      <c r="N2331" t="b">
        <v>1</v>
      </c>
      <c r="O2331" t="s">
        <v>8298</v>
      </c>
      <c r="P2331" s="6">
        <f t="shared" si="144"/>
        <v>105.91999999999999</v>
      </c>
      <c r="Q2331" s="8">
        <f t="shared" si="145"/>
        <v>211.84</v>
      </c>
      <c r="R2331" s="11" t="s">
        <v>8336</v>
      </c>
      <c r="S2331" s="12" t="s">
        <v>8352</v>
      </c>
      <c r="T2331" s="20">
        <f t="shared" si="146"/>
        <v>41807.624374999999</v>
      </c>
      <c r="U2331" s="20">
        <f t="shared" si="147"/>
        <v>41837.624374999999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s">
        <v>8219</v>
      </c>
      <c r="N2332" t="b">
        <v>1</v>
      </c>
      <c r="O2332" t="s">
        <v>8298</v>
      </c>
      <c r="P2332" s="6">
        <f t="shared" si="144"/>
        <v>102.42285714285715</v>
      </c>
      <c r="Q2332" s="8">
        <f t="shared" si="145"/>
        <v>219.92638036809817</v>
      </c>
      <c r="R2332" s="11" t="s">
        <v>8336</v>
      </c>
      <c r="S2332" s="12" t="s">
        <v>8352</v>
      </c>
      <c r="T2332" s="20">
        <f t="shared" si="146"/>
        <v>42332.89980324074</v>
      </c>
      <c r="U2332" s="20">
        <f t="shared" si="147"/>
        <v>42363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s">
        <v>8219</v>
      </c>
      <c r="N2333" t="b">
        <v>1</v>
      </c>
      <c r="O2333" t="s">
        <v>8298</v>
      </c>
      <c r="P2333" s="6">
        <f t="shared" si="144"/>
        <v>144.31375</v>
      </c>
      <c r="Q2333" s="8">
        <f t="shared" si="145"/>
        <v>40.795406360424032</v>
      </c>
      <c r="R2333" s="11" t="s">
        <v>8336</v>
      </c>
      <c r="S2333" s="12" t="s">
        <v>8352</v>
      </c>
      <c r="T2333" s="20">
        <f t="shared" si="146"/>
        <v>41839.005671296298</v>
      </c>
      <c r="U2333" s="20">
        <f t="shared" si="147"/>
        <v>41869.005671296298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s">
        <v>8219</v>
      </c>
      <c r="N2334" t="b">
        <v>1</v>
      </c>
      <c r="O2334" t="s">
        <v>8298</v>
      </c>
      <c r="P2334" s="6">
        <f t="shared" si="144"/>
        <v>106.30800000000001</v>
      </c>
      <c r="Q2334" s="8">
        <f t="shared" si="145"/>
        <v>75.502840909090907</v>
      </c>
      <c r="R2334" s="11" t="s">
        <v>8336</v>
      </c>
      <c r="S2334" s="12" t="s">
        <v>8352</v>
      </c>
      <c r="T2334" s="20">
        <f t="shared" si="146"/>
        <v>42011.628136574072</v>
      </c>
      <c r="U2334" s="20">
        <f t="shared" si="147"/>
        <v>42041.628136574072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s">
        <v>8219</v>
      </c>
      <c r="N2335" t="b">
        <v>1</v>
      </c>
      <c r="O2335" t="s">
        <v>8298</v>
      </c>
      <c r="P2335" s="6">
        <f t="shared" si="144"/>
        <v>212.16666666666666</v>
      </c>
      <c r="Q2335" s="8">
        <f t="shared" si="145"/>
        <v>13.542553191489361</v>
      </c>
      <c r="R2335" s="11" t="s">
        <v>8336</v>
      </c>
      <c r="S2335" s="12" t="s">
        <v>8352</v>
      </c>
      <c r="T2335" s="20">
        <f t="shared" si="146"/>
        <v>41767.650347222225</v>
      </c>
      <c r="U2335" s="20">
        <f t="shared" si="147"/>
        <v>41788.743055555555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s">
        <v>8219</v>
      </c>
      <c r="N2336" t="b">
        <v>1</v>
      </c>
      <c r="O2336" t="s">
        <v>8298</v>
      </c>
      <c r="P2336" s="6">
        <f t="shared" si="144"/>
        <v>101.95</v>
      </c>
      <c r="Q2336" s="8">
        <f t="shared" si="145"/>
        <v>60.865671641791046</v>
      </c>
      <c r="R2336" s="11" t="s">
        <v>8336</v>
      </c>
      <c r="S2336" s="12" t="s">
        <v>8352</v>
      </c>
      <c r="T2336" s="20">
        <f t="shared" si="146"/>
        <v>41918.670115740737</v>
      </c>
      <c r="U2336" s="20">
        <f t="shared" si="147"/>
        <v>41948.731944444444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s">
        <v>8219</v>
      </c>
      <c r="N2337" t="b">
        <v>1</v>
      </c>
      <c r="O2337" t="s">
        <v>8298</v>
      </c>
      <c r="P2337" s="6">
        <f t="shared" si="144"/>
        <v>102.27200000000001</v>
      </c>
      <c r="Q2337" s="8">
        <f t="shared" si="145"/>
        <v>115.69230769230769</v>
      </c>
      <c r="R2337" s="11" t="s">
        <v>8336</v>
      </c>
      <c r="S2337" s="12" t="s">
        <v>8352</v>
      </c>
      <c r="T2337" s="20">
        <f t="shared" si="146"/>
        <v>41771.572256944448</v>
      </c>
      <c r="U2337" s="20">
        <f t="shared" si="147"/>
        <v>41801.572256944448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s">
        <v>8219</v>
      </c>
      <c r="N2338" t="b">
        <v>1</v>
      </c>
      <c r="O2338" t="s">
        <v>8298</v>
      </c>
      <c r="P2338" s="6">
        <f t="shared" si="144"/>
        <v>520.73254999999995</v>
      </c>
      <c r="Q2338" s="8">
        <f t="shared" si="145"/>
        <v>48.104623556581984</v>
      </c>
      <c r="R2338" s="11" t="s">
        <v>8336</v>
      </c>
      <c r="S2338" s="12" t="s">
        <v>8352</v>
      </c>
      <c r="T2338" s="20">
        <f t="shared" si="146"/>
        <v>41666.924710648149</v>
      </c>
      <c r="U2338" s="20">
        <f t="shared" si="147"/>
        <v>41706.924710648149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s">
        <v>8219</v>
      </c>
      <c r="N2339" t="b">
        <v>1</v>
      </c>
      <c r="O2339" t="s">
        <v>8298</v>
      </c>
      <c r="P2339" s="6">
        <f t="shared" si="144"/>
        <v>110.65833333333333</v>
      </c>
      <c r="Q2339" s="8">
        <f t="shared" si="145"/>
        <v>74.184357541899445</v>
      </c>
      <c r="R2339" s="11" t="s">
        <v>8336</v>
      </c>
      <c r="S2339" s="12" t="s">
        <v>8352</v>
      </c>
      <c r="T2339" s="20">
        <f t="shared" si="146"/>
        <v>41786.640543981484</v>
      </c>
      <c r="U2339" s="20">
        <f t="shared" si="147"/>
        <v>41816.640543981484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s">
        <v>8219</v>
      </c>
      <c r="N2340" t="b">
        <v>1</v>
      </c>
      <c r="O2340" t="s">
        <v>8298</v>
      </c>
      <c r="P2340" s="6">
        <f t="shared" si="144"/>
        <v>101.14333333333335</v>
      </c>
      <c r="Q2340" s="8">
        <f t="shared" si="145"/>
        <v>123.34552845528455</v>
      </c>
      <c r="R2340" s="11" t="s">
        <v>8336</v>
      </c>
      <c r="S2340" s="12" t="s">
        <v>8352</v>
      </c>
      <c r="T2340" s="20">
        <f t="shared" si="146"/>
        <v>41789.896805555552</v>
      </c>
      <c r="U2340" s="20">
        <f t="shared" si="147"/>
        <v>41819.896805555552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s">
        <v>8219</v>
      </c>
      <c r="N2341" t="b">
        <v>1</v>
      </c>
      <c r="O2341" t="s">
        <v>8298</v>
      </c>
      <c r="P2341" s="6">
        <f t="shared" si="144"/>
        <v>294.20799999999997</v>
      </c>
      <c r="Q2341" s="8">
        <f t="shared" si="145"/>
        <v>66.623188405797094</v>
      </c>
      <c r="R2341" s="11" t="s">
        <v>8336</v>
      </c>
      <c r="S2341" s="12" t="s">
        <v>8352</v>
      </c>
      <c r="T2341" s="20">
        <f t="shared" si="146"/>
        <v>42692.79987268518</v>
      </c>
      <c r="U2341" s="20">
        <f t="shared" si="147"/>
        <v>42723.332638888889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s">
        <v>8219</v>
      </c>
      <c r="N2342" t="b">
        <v>1</v>
      </c>
      <c r="O2342" t="s">
        <v>8298</v>
      </c>
      <c r="P2342" s="6">
        <f t="shared" si="144"/>
        <v>105.77749999999999</v>
      </c>
      <c r="Q2342" s="8">
        <f t="shared" si="145"/>
        <v>104.99007444168734</v>
      </c>
      <c r="R2342" s="11" t="s">
        <v>8336</v>
      </c>
      <c r="S2342" s="12" t="s">
        <v>8352</v>
      </c>
      <c r="T2342" s="20">
        <f t="shared" si="146"/>
        <v>42643.642800925925</v>
      </c>
      <c r="U2342" s="20">
        <f t="shared" si="147"/>
        <v>42673.642800925925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s">
        <v>8220</v>
      </c>
      <c r="N2343" t="b">
        <v>0</v>
      </c>
      <c r="O2343" t="s">
        <v>8272</v>
      </c>
      <c r="P2343" s="6">
        <f t="shared" si="144"/>
        <v>0</v>
      </c>
      <c r="Q2343" s="8">
        <f t="shared" si="145"/>
        <v>0</v>
      </c>
      <c r="R2343" s="11" t="s">
        <v>8319</v>
      </c>
      <c r="S2343" s="12" t="s">
        <v>8320</v>
      </c>
      <c r="T2343" s="20">
        <f t="shared" si="146"/>
        <v>42167.813703703709</v>
      </c>
      <c r="U2343" s="20">
        <f t="shared" si="147"/>
        <v>42197.813703703709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s">
        <v>8220</v>
      </c>
      <c r="N2344" t="b">
        <v>0</v>
      </c>
      <c r="O2344" t="s">
        <v>8272</v>
      </c>
      <c r="P2344" s="6">
        <f t="shared" si="144"/>
        <v>0</v>
      </c>
      <c r="Q2344" s="8">
        <f t="shared" si="145"/>
        <v>0</v>
      </c>
      <c r="R2344" s="11" t="s">
        <v>8319</v>
      </c>
      <c r="S2344" s="12" t="s">
        <v>8320</v>
      </c>
      <c r="T2344" s="20">
        <f t="shared" si="146"/>
        <v>41897.702199074076</v>
      </c>
      <c r="U2344" s="20">
        <f t="shared" si="147"/>
        <v>41918.208333333336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s">
        <v>8220</v>
      </c>
      <c r="N2345" t="b">
        <v>0</v>
      </c>
      <c r="O2345" t="s">
        <v>8272</v>
      </c>
      <c r="P2345" s="6">
        <f t="shared" si="144"/>
        <v>3</v>
      </c>
      <c r="Q2345" s="8">
        <f t="shared" si="145"/>
        <v>300</v>
      </c>
      <c r="R2345" s="11" t="s">
        <v>8319</v>
      </c>
      <c r="S2345" s="12" t="s">
        <v>8320</v>
      </c>
      <c r="T2345" s="20">
        <f t="shared" si="146"/>
        <v>42327.825289351851</v>
      </c>
      <c r="U2345" s="20">
        <f t="shared" si="147"/>
        <v>42377.82430555555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s">
        <v>8220</v>
      </c>
      <c r="N2346" t="b">
        <v>0</v>
      </c>
      <c r="O2346" t="s">
        <v>8272</v>
      </c>
      <c r="P2346" s="6">
        <f t="shared" si="144"/>
        <v>0.1</v>
      </c>
      <c r="Q2346" s="8">
        <f t="shared" si="145"/>
        <v>1</v>
      </c>
      <c r="R2346" s="11" t="s">
        <v>8319</v>
      </c>
      <c r="S2346" s="12" t="s">
        <v>8320</v>
      </c>
      <c r="T2346" s="20">
        <f t="shared" si="146"/>
        <v>42515.727650462963</v>
      </c>
      <c r="U2346" s="20">
        <f t="shared" si="147"/>
        <v>42545.727650462963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s">
        <v>8220</v>
      </c>
      <c r="N2347" t="b">
        <v>0</v>
      </c>
      <c r="O2347" t="s">
        <v>8272</v>
      </c>
      <c r="P2347" s="6">
        <f t="shared" si="144"/>
        <v>0</v>
      </c>
      <c r="Q2347" s="8">
        <f t="shared" si="145"/>
        <v>0</v>
      </c>
      <c r="R2347" s="11" t="s">
        <v>8319</v>
      </c>
      <c r="S2347" s="12" t="s">
        <v>8320</v>
      </c>
      <c r="T2347" s="20">
        <f t="shared" si="146"/>
        <v>42060.001805555556</v>
      </c>
      <c r="U2347" s="20">
        <f t="shared" si="147"/>
        <v>42094.985416666663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s">
        <v>8220</v>
      </c>
      <c r="N2348" t="b">
        <v>0</v>
      </c>
      <c r="O2348" t="s">
        <v>8272</v>
      </c>
      <c r="P2348" s="6">
        <f t="shared" si="144"/>
        <v>6.5000000000000002E-2</v>
      </c>
      <c r="Q2348" s="8">
        <f t="shared" si="145"/>
        <v>13</v>
      </c>
      <c r="R2348" s="11" t="s">
        <v>8319</v>
      </c>
      <c r="S2348" s="12" t="s">
        <v>8320</v>
      </c>
      <c r="T2348" s="20">
        <f t="shared" si="146"/>
        <v>42615.79896990741</v>
      </c>
      <c r="U2348" s="20">
        <f t="shared" si="147"/>
        <v>42660.79896990741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s">
        <v>8220</v>
      </c>
      <c r="N2349" t="b">
        <v>0</v>
      </c>
      <c r="O2349" t="s">
        <v>8272</v>
      </c>
      <c r="P2349" s="6">
        <f t="shared" si="144"/>
        <v>1.5</v>
      </c>
      <c r="Q2349" s="8">
        <f t="shared" si="145"/>
        <v>15</v>
      </c>
      <c r="R2349" s="11" t="s">
        <v>8319</v>
      </c>
      <c r="S2349" s="12" t="s">
        <v>8320</v>
      </c>
      <c r="T2349" s="20">
        <f t="shared" si="146"/>
        <v>42577.607361111113</v>
      </c>
      <c r="U2349" s="20">
        <f t="shared" si="147"/>
        <v>42607.607361111113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s">
        <v>8220</v>
      </c>
      <c r="N2350" t="b">
        <v>0</v>
      </c>
      <c r="O2350" t="s">
        <v>8272</v>
      </c>
      <c r="P2350" s="6">
        <f t="shared" si="144"/>
        <v>0.38571428571428573</v>
      </c>
      <c r="Q2350" s="8">
        <f t="shared" si="145"/>
        <v>54</v>
      </c>
      <c r="R2350" s="11" t="s">
        <v>8319</v>
      </c>
      <c r="S2350" s="12" t="s">
        <v>8320</v>
      </c>
      <c r="T2350" s="20">
        <f t="shared" si="146"/>
        <v>42360.932152777779</v>
      </c>
      <c r="U2350" s="20">
        <f t="shared" si="147"/>
        <v>42420.932152777779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s">
        <v>8220</v>
      </c>
      <c r="N2351" t="b">
        <v>0</v>
      </c>
      <c r="O2351" t="s">
        <v>8272</v>
      </c>
      <c r="P2351" s="6">
        <f t="shared" si="144"/>
        <v>0</v>
      </c>
      <c r="Q2351" s="8">
        <f t="shared" si="145"/>
        <v>0</v>
      </c>
      <c r="R2351" s="11" t="s">
        <v>8319</v>
      </c>
      <c r="S2351" s="12" t="s">
        <v>8320</v>
      </c>
      <c r="T2351" s="20">
        <f t="shared" si="146"/>
        <v>42198.775787037041</v>
      </c>
      <c r="U2351" s="20">
        <f t="shared" si="147"/>
        <v>42227.775787037041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s">
        <v>8220</v>
      </c>
      <c r="N2352" t="b">
        <v>0</v>
      </c>
      <c r="O2352" t="s">
        <v>8272</v>
      </c>
      <c r="P2352" s="6">
        <f t="shared" si="144"/>
        <v>0</v>
      </c>
      <c r="Q2352" s="8">
        <f t="shared" si="145"/>
        <v>0</v>
      </c>
      <c r="R2352" s="11" t="s">
        <v>8319</v>
      </c>
      <c r="S2352" s="12" t="s">
        <v>8320</v>
      </c>
      <c r="T2352" s="20">
        <f t="shared" si="146"/>
        <v>42708.842245370368</v>
      </c>
      <c r="U2352" s="20">
        <f t="shared" si="147"/>
        <v>42738.842245370368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s">
        <v>8220</v>
      </c>
      <c r="N2353" t="b">
        <v>0</v>
      </c>
      <c r="O2353" t="s">
        <v>8272</v>
      </c>
      <c r="P2353" s="6">
        <f t="shared" si="144"/>
        <v>0.5714285714285714</v>
      </c>
      <c r="Q2353" s="8">
        <f t="shared" si="145"/>
        <v>15.428571428571429</v>
      </c>
      <c r="R2353" s="11" t="s">
        <v>8319</v>
      </c>
      <c r="S2353" s="12" t="s">
        <v>8320</v>
      </c>
      <c r="T2353" s="20">
        <f t="shared" si="146"/>
        <v>42094.101145833338</v>
      </c>
      <c r="U2353" s="20">
        <f t="shared" si="147"/>
        <v>42124.101145833338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s">
        <v>8220</v>
      </c>
      <c r="N2354" t="b">
        <v>0</v>
      </c>
      <c r="O2354" t="s">
        <v>8272</v>
      </c>
      <c r="P2354" s="6">
        <f t="shared" si="144"/>
        <v>0</v>
      </c>
      <c r="Q2354" s="8">
        <f t="shared" si="145"/>
        <v>0</v>
      </c>
      <c r="R2354" s="11" t="s">
        <v>8319</v>
      </c>
      <c r="S2354" s="12" t="s">
        <v>8320</v>
      </c>
      <c r="T2354" s="20">
        <f t="shared" si="146"/>
        <v>42101.633703703701</v>
      </c>
      <c r="U2354" s="20">
        <f t="shared" si="147"/>
        <v>42161.633703703701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s">
        <v>8220</v>
      </c>
      <c r="N2355" t="b">
        <v>0</v>
      </c>
      <c r="O2355" t="s">
        <v>8272</v>
      </c>
      <c r="P2355" s="6">
        <f t="shared" si="144"/>
        <v>0</v>
      </c>
      <c r="Q2355" s="8">
        <f t="shared" si="145"/>
        <v>0</v>
      </c>
      <c r="R2355" s="11" t="s">
        <v>8319</v>
      </c>
      <c r="S2355" s="12" t="s">
        <v>8320</v>
      </c>
      <c r="T2355" s="20">
        <f t="shared" si="146"/>
        <v>42103.676180555558</v>
      </c>
      <c r="U2355" s="20">
        <f t="shared" si="147"/>
        <v>42115.676180555558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s">
        <v>8220</v>
      </c>
      <c r="N2356" t="b">
        <v>0</v>
      </c>
      <c r="O2356" t="s">
        <v>8272</v>
      </c>
      <c r="P2356" s="6">
        <f t="shared" si="144"/>
        <v>7.1428571428571425E-2</v>
      </c>
      <c r="Q2356" s="8">
        <f t="shared" si="145"/>
        <v>25</v>
      </c>
      <c r="R2356" s="11" t="s">
        <v>8319</v>
      </c>
      <c r="S2356" s="12" t="s">
        <v>8320</v>
      </c>
      <c r="T2356" s="20">
        <f t="shared" si="146"/>
        <v>41954.722916666666</v>
      </c>
      <c r="U2356" s="20">
        <f t="shared" si="147"/>
        <v>42014.722916666666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s">
        <v>8220</v>
      </c>
      <c r="N2357" t="b">
        <v>0</v>
      </c>
      <c r="O2357" t="s">
        <v>8272</v>
      </c>
      <c r="P2357" s="6">
        <f t="shared" si="144"/>
        <v>0.6875</v>
      </c>
      <c r="Q2357" s="8">
        <f t="shared" si="145"/>
        <v>27.5</v>
      </c>
      <c r="R2357" s="11" t="s">
        <v>8319</v>
      </c>
      <c r="S2357" s="12" t="s">
        <v>8320</v>
      </c>
      <c r="T2357" s="20">
        <f t="shared" si="146"/>
        <v>42096.918240740735</v>
      </c>
      <c r="U2357" s="20">
        <f t="shared" si="147"/>
        <v>42126.918240740735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s">
        <v>8220</v>
      </c>
      <c r="N2358" t="b">
        <v>0</v>
      </c>
      <c r="O2358" t="s">
        <v>8272</v>
      </c>
      <c r="P2358" s="6">
        <f t="shared" si="144"/>
        <v>0</v>
      </c>
      <c r="Q2358" s="8">
        <f t="shared" si="145"/>
        <v>0</v>
      </c>
      <c r="R2358" s="11" t="s">
        <v>8319</v>
      </c>
      <c r="S2358" s="12" t="s">
        <v>8320</v>
      </c>
      <c r="T2358" s="20">
        <f t="shared" si="146"/>
        <v>42130.78361111111</v>
      </c>
      <c r="U2358" s="20">
        <f t="shared" si="147"/>
        <v>42160.78361111111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s">
        <v>8220</v>
      </c>
      <c r="N2359" t="b">
        <v>0</v>
      </c>
      <c r="O2359" t="s">
        <v>8272</v>
      </c>
      <c r="P2359" s="6">
        <f t="shared" si="144"/>
        <v>0</v>
      </c>
      <c r="Q2359" s="8">
        <f t="shared" si="145"/>
        <v>0</v>
      </c>
      <c r="R2359" s="11" t="s">
        <v>8319</v>
      </c>
      <c r="S2359" s="12" t="s">
        <v>8320</v>
      </c>
      <c r="T2359" s="20">
        <f t="shared" si="146"/>
        <v>42264.620115740734</v>
      </c>
      <c r="U2359" s="20">
        <f t="shared" si="147"/>
        <v>42294.620115740734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s">
        <v>8220</v>
      </c>
      <c r="N2360" t="b">
        <v>0</v>
      </c>
      <c r="O2360" t="s">
        <v>8272</v>
      </c>
      <c r="P2360" s="6">
        <f t="shared" si="144"/>
        <v>0</v>
      </c>
      <c r="Q2360" s="8">
        <f t="shared" si="145"/>
        <v>0</v>
      </c>
      <c r="R2360" s="11" t="s">
        <v>8319</v>
      </c>
      <c r="S2360" s="12" t="s">
        <v>8320</v>
      </c>
      <c r="T2360" s="20">
        <f t="shared" si="146"/>
        <v>41978.930972222224</v>
      </c>
      <c r="U2360" s="20">
        <f t="shared" si="147"/>
        <v>42035.027083333334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s">
        <v>8220</v>
      </c>
      <c r="N2361" t="b">
        <v>0</v>
      </c>
      <c r="O2361" t="s">
        <v>8272</v>
      </c>
      <c r="P2361" s="6">
        <f t="shared" si="144"/>
        <v>14.680000000000001</v>
      </c>
      <c r="Q2361" s="8">
        <f t="shared" si="145"/>
        <v>367</v>
      </c>
      <c r="R2361" s="11" t="s">
        <v>8319</v>
      </c>
      <c r="S2361" s="12" t="s">
        <v>8320</v>
      </c>
      <c r="T2361" s="20">
        <f t="shared" si="146"/>
        <v>42159.649583333332</v>
      </c>
      <c r="U2361" s="20">
        <f t="shared" si="147"/>
        <v>42219.649583333332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s">
        <v>8220</v>
      </c>
      <c r="N2362" t="b">
        <v>0</v>
      </c>
      <c r="O2362" t="s">
        <v>8272</v>
      </c>
      <c r="P2362" s="6">
        <f t="shared" si="144"/>
        <v>0.04</v>
      </c>
      <c r="Q2362" s="8">
        <f t="shared" si="145"/>
        <v>2</v>
      </c>
      <c r="R2362" s="11" t="s">
        <v>8319</v>
      </c>
      <c r="S2362" s="12" t="s">
        <v>8320</v>
      </c>
      <c r="T2362" s="20">
        <f t="shared" si="146"/>
        <v>42377.70694444445</v>
      </c>
      <c r="U2362" s="20">
        <f t="shared" si="147"/>
        <v>42407.70694444445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s">
        <v>8220</v>
      </c>
      <c r="N2363" t="b">
        <v>0</v>
      </c>
      <c r="O2363" t="s">
        <v>8272</v>
      </c>
      <c r="P2363" s="6">
        <f t="shared" si="144"/>
        <v>0</v>
      </c>
      <c r="Q2363" s="8">
        <f t="shared" si="145"/>
        <v>0</v>
      </c>
      <c r="R2363" s="11" t="s">
        <v>8319</v>
      </c>
      <c r="S2363" s="12" t="s">
        <v>8320</v>
      </c>
      <c r="T2363" s="20">
        <f t="shared" si="146"/>
        <v>42466.858888888892</v>
      </c>
      <c r="U2363" s="20">
        <f t="shared" si="147"/>
        <v>42490.916666666672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s">
        <v>8220</v>
      </c>
      <c r="N2364" t="b">
        <v>0</v>
      </c>
      <c r="O2364" t="s">
        <v>8272</v>
      </c>
      <c r="P2364" s="6">
        <f t="shared" si="144"/>
        <v>28.571428571428569</v>
      </c>
      <c r="Q2364" s="8">
        <f t="shared" si="145"/>
        <v>60</v>
      </c>
      <c r="R2364" s="11" t="s">
        <v>8319</v>
      </c>
      <c r="S2364" s="12" t="s">
        <v>8320</v>
      </c>
      <c r="T2364" s="20">
        <f t="shared" si="146"/>
        <v>41954.688310185185</v>
      </c>
      <c r="U2364" s="20">
        <f t="shared" si="147"/>
        <v>41984.688310185185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s">
        <v>8220</v>
      </c>
      <c r="N2365" t="b">
        <v>0</v>
      </c>
      <c r="O2365" t="s">
        <v>8272</v>
      </c>
      <c r="P2365" s="6">
        <f t="shared" si="144"/>
        <v>0</v>
      </c>
      <c r="Q2365" s="8">
        <f t="shared" si="145"/>
        <v>0</v>
      </c>
      <c r="R2365" s="11" t="s">
        <v>8319</v>
      </c>
      <c r="S2365" s="12" t="s">
        <v>8320</v>
      </c>
      <c r="T2365" s="20">
        <f t="shared" si="146"/>
        <v>42322.011574074073</v>
      </c>
      <c r="U2365" s="20">
        <f t="shared" si="147"/>
        <v>42367.011574074073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s">
        <v>8220</v>
      </c>
      <c r="N2366" t="b">
        <v>0</v>
      </c>
      <c r="O2366" t="s">
        <v>8272</v>
      </c>
      <c r="P2366" s="6">
        <f t="shared" si="144"/>
        <v>0</v>
      </c>
      <c r="Q2366" s="8">
        <f t="shared" si="145"/>
        <v>0</v>
      </c>
      <c r="R2366" s="11" t="s">
        <v>8319</v>
      </c>
      <c r="S2366" s="12" t="s">
        <v>8320</v>
      </c>
      <c r="T2366" s="20">
        <f t="shared" si="146"/>
        <v>42248.934675925921</v>
      </c>
      <c r="U2366" s="20">
        <f t="shared" si="147"/>
        <v>42303.934675925921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s">
        <v>8220</v>
      </c>
      <c r="N2367" t="b">
        <v>0</v>
      </c>
      <c r="O2367" t="s">
        <v>8272</v>
      </c>
      <c r="P2367" s="6">
        <f t="shared" si="144"/>
        <v>0</v>
      </c>
      <c r="Q2367" s="8">
        <f t="shared" si="145"/>
        <v>0</v>
      </c>
      <c r="R2367" s="11" t="s">
        <v>8319</v>
      </c>
      <c r="S2367" s="12" t="s">
        <v>8320</v>
      </c>
      <c r="T2367" s="20">
        <f t="shared" si="146"/>
        <v>42346.736400462964</v>
      </c>
      <c r="U2367" s="20">
        <f t="shared" si="147"/>
        <v>42386.958333333328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s">
        <v>8220</v>
      </c>
      <c r="N2368" t="b">
        <v>0</v>
      </c>
      <c r="O2368" t="s">
        <v>8272</v>
      </c>
      <c r="P2368" s="6">
        <f t="shared" si="144"/>
        <v>10.52</v>
      </c>
      <c r="Q2368" s="8">
        <f t="shared" si="145"/>
        <v>97.407407407407405</v>
      </c>
      <c r="R2368" s="11" t="s">
        <v>8319</v>
      </c>
      <c r="S2368" s="12" t="s">
        <v>8320</v>
      </c>
      <c r="T2368" s="20">
        <f t="shared" si="146"/>
        <v>42268.531631944439</v>
      </c>
      <c r="U2368" s="20">
        <f t="shared" si="147"/>
        <v>42298.531631944439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s">
        <v>8220</v>
      </c>
      <c r="N2369" t="b">
        <v>0</v>
      </c>
      <c r="O2369" t="s">
        <v>8272</v>
      </c>
      <c r="P2369" s="6">
        <f t="shared" si="144"/>
        <v>1.34</v>
      </c>
      <c r="Q2369" s="8">
        <f t="shared" si="145"/>
        <v>47.857142857142854</v>
      </c>
      <c r="R2369" s="11" t="s">
        <v>8319</v>
      </c>
      <c r="S2369" s="12" t="s">
        <v>8320</v>
      </c>
      <c r="T2369" s="20">
        <f t="shared" si="146"/>
        <v>42425.970092592594</v>
      </c>
      <c r="U2369" s="20">
        <f t="shared" si="147"/>
        <v>42485.928425925929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s">
        <v>8220</v>
      </c>
      <c r="N2370" t="b">
        <v>0</v>
      </c>
      <c r="O2370" t="s">
        <v>8272</v>
      </c>
      <c r="P2370" s="6">
        <f t="shared" si="144"/>
        <v>0.25</v>
      </c>
      <c r="Q2370" s="8">
        <f t="shared" si="145"/>
        <v>50</v>
      </c>
      <c r="R2370" s="11" t="s">
        <v>8319</v>
      </c>
      <c r="S2370" s="12" t="s">
        <v>8320</v>
      </c>
      <c r="T2370" s="20">
        <f t="shared" si="146"/>
        <v>42063.721817129626</v>
      </c>
      <c r="U2370" s="20">
        <f t="shared" si="147"/>
        <v>42108.680150462969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s">
        <v>8220</v>
      </c>
      <c r="N2371" t="b">
        <v>0</v>
      </c>
      <c r="O2371" t="s">
        <v>8272</v>
      </c>
      <c r="P2371" s="6">
        <f t="shared" ref="P2371:P2434" si="148">E2371/D2371*100</f>
        <v>0</v>
      </c>
      <c r="Q2371" s="8">
        <f t="shared" ref="Q2371:Q2434" si="149">IFERROR(E2371/L2371,0)</f>
        <v>0</v>
      </c>
      <c r="R2371" s="11" t="s">
        <v>8319</v>
      </c>
      <c r="S2371" s="12" t="s">
        <v>8320</v>
      </c>
      <c r="T2371" s="20">
        <f t="shared" ref="T2371:T2434" si="150">(((J2371/60)/60)/24)+DATE(1970,1,1)</f>
        <v>42380.812627314815</v>
      </c>
      <c r="U2371" s="20">
        <f t="shared" ref="U2371:U2434" si="151">(((I2371/60)/60)/24)+DATE(1970,1,1)</f>
        <v>42410.812627314815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s">
        <v>8220</v>
      </c>
      <c r="N2372" t="b">
        <v>0</v>
      </c>
      <c r="O2372" t="s">
        <v>8272</v>
      </c>
      <c r="P2372" s="6">
        <f t="shared" si="148"/>
        <v>0.32800000000000001</v>
      </c>
      <c r="Q2372" s="8">
        <f t="shared" si="149"/>
        <v>20.5</v>
      </c>
      <c r="R2372" s="11" t="s">
        <v>8319</v>
      </c>
      <c r="S2372" s="12" t="s">
        <v>8320</v>
      </c>
      <c r="T2372" s="20">
        <f t="shared" si="150"/>
        <v>41961.18913194444</v>
      </c>
      <c r="U2372" s="20">
        <f t="shared" si="151"/>
        <v>41991.18913194444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s">
        <v>8220</v>
      </c>
      <c r="N2373" t="b">
        <v>0</v>
      </c>
      <c r="O2373" t="s">
        <v>8272</v>
      </c>
      <c r="P2373" s="6">
        <f t="shared" si="148"/>
        <v>0</v>
      </c>
      <c r="Q2373" s="8">
        <f t="shared" si="149"/>
        <v>0</v>
      </c>
      <c r="R2373" s="11" t="s">
        <v>8319</v>
      </c>
      <c r="S2373" s="12" t="s">
        <v>8320</v>
      </c>
      <c r="T2373" s="20">
        <f t="shared" si="150"/>
        <v>42150.777731481481</v>
      </c>
      <c r="U2373" s="20">
        <f t="shared" si="151"/>
        <v>42180.777731481481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s">
        <v>8220</v>
      </c>
      <c r="N2374" t="b">
        <v>0</v>
      </c>
      <c r="O2374" t="s">
        <v>8272</v>
      </c>
      <c r="P2374" s="6">
        <f t="shared" si="148"/>
        <v>3.2727272727272729</v>
      </c>
      <c r="Q2374" s="8">
        <f t="shared" si="149"/>
        <v>30</v>
      </c>
      <c r="R2374" s="11" t="s">
        <v>8319</v>
      </c>
      <c r="S2374" s="12" t="s">
        <v>8320</v>
      </c>
      <c r="T2374" s="20">
        <f t="shared" si="150"/>
        <v>42088.069108796291</v>
      </c>
      <c r="U2374" s="20">
        <f t="shared" si="151"/>
        <v>42118.069108796291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s">
        <v>8220</v>
      </c>
      <c r="N2375" t="b">
        <v>0</v>
      </c>
      <c r="O2375" t="s">
        <v>8272</v>
      </c>
      <c r="P2375" s="6">
        <f t="shared" si="148"/>
        <v>5.8823529411764705E-3</v>
      </c>
      <c r="Q2375" s="8">
        <f t="shared" si="149"/>
        <v>50</v>
      </c>
      <c r="R2375" s="11" t="s">
        <v>8319</v>
      </c>
      <c r="S2375" s="12" t="s">
        <v>8320</v>
      </c>
      <c r="T2375" s="20">
        <f t="shared" si="150"/>
        <v>42215.662314814821</v>
      </c>
      <c r="U2375" s="20">
        <f t="shared" si="151"/>
        <v>42245.662314814821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s">
        <v>8220</v>
      </c>
      <c r="N2376" t="b">
        <v>0</v>
      </c>
      <c r="O2376" t="s">
        <v>8272</v>
      </c>
      <c r="P2376" s="6">
        <f t="shared" si="148"/>
        <v>4.5454545454545456E-2</v>
      </c>
      <c r="Q2376" s="8">
        <f t="shared" si="149"/>
        <v>10</v>
      </c>
      <c r="R2376" s="11" t="s">
        <v>8319</v>
      </c>
      <c r="S2376" s="12" t="s">
        <v>8320</v>
      </c>
      <c r="T2376" s="20">
        <f t="shared" si="150"/>
        <v>42017.843287037031</v>
      </c>
      <c r="U2376" s="20">
        <f t="shared" si="151"/>
        <v>42047.843287037031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s">
        <v>8220</v>
      </c>
      <c r="N2377" t="b">
        <v>0</v>
      </c>
      <c r="O2377" t="s">
        <v>8272</v>
      </c>
      <c r="P2377" s="6">
        <f t="shared" si="148"/>
        <v>0</v>
      </c>
      <c r="Q2377" s="8">
        <f t="shared" si="149"/>
        <v>0</v>
      </c>
      <c r="R2377" s="11" t="s">
        <v>8319</v>
      </c>
      <c r="S2377" s="12" t="s">
        <v>8320</v>
      </c>
      <c r="T2377" s="20">
        <f t="shared" si="150"/>
        <v>42592.836076388892</v>
      </c>
      <c r="U2377" s="20">
        <f t="shared" si="151"/>
        <v>42622.836076388892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s">
        <v>8220</v>
      </c>
      <c r="N2378" t="b">
        <v>0</v>
      </c>
      <c r="O2378" t="s">
        <v>8272</v>
      </c>
      <c r="P2378" s="6">
        <f t="shared" si="148"/>
        <v>10.877666666666666</v>
      </c>
      <c r="Q2378" s="8">
        <f t="shared" si="149"/>
        <v>81.582499999999996</v>
      </c>
      <c r="R2378" s="11" t="s">
        <v>8319</v>
      </c>
      <c r="S2378" s="12" t="s">
        <v>8320</v>
      </c>
      <c r="T2378" s="20">
        <f t="shared" si="150"/>
        <v>42318.925532407404</v>
      </c>
      <c r="U2378" s="20">
        <f t="shared" si="151"/>
        <v>42348.925532407404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s">
        <v>8220</v>
      </c>
      <c r="N2379" t="b">
        <v>0</v>
      </c>
      <c r="O2379" t="s">
        <v>8272</v>
      </c>
      <c r="P2379" s="6">
        <f t="shared" si="148"/>
        <v>0</v>
      </c>
      <c r="Q2379" s="8">
        <f t="shared" si="149"/>
        <v>0</v>
      </c>
      <c r="R2379" s="11" t="s">
        <v>8319</v>
      </c>
      <c r="S2379" s="12" t="s">
        <v>8320</v>
      </c>
      <c r="T2379" s="20">
        <f t="shared" si="150"/>
        <v>42669.870173611111</v>
      </c>
      <c r="U2379" s="20">
        <f t="shared" si="151"/>
        <v>42699.911840277782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s">
        <v>8220</v>
      </c>
      <c r="N2380" t="b">
        <v>0</v>
      </c>
      <c r="O2380" t="s">
        <v>8272</v>
      </c>
      <c r="P2380" s="6">
        <f t="shared" si="148"/>
        <v>0</v>
      </c>
      <c r="Q2380" s="8">
        <f t="shared" si="149"/>
        <v>0</v>
      </c>
      <c r="R2380" s="11" t="s">
        <v>8319</v>
      </c>
      <c r="S2380" s="12" t="s">
        <v>8320</v>
      </c>
      <c r="T2380" s="20">
        <f t="shared" si="150"/>
        <v>42213.013078703705</v>
      </c>
      <c r="U2380" s="20">
        <f t="shared" si="151"/>
        <v>42242.013078703705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s">
        <v>8220</v>
      </c>
      <c r="N2381" t="b">
        <v>0</v>
      </c>
      <c r="O2381" t="s">
        <v>8272</v>
      </c>
      <c r="P2381" s="6">
        <f t="shared" si="148"/>
        <v>0</v>
      </c>
      <c r="Q2381" s="8">
        <f t="shared" si="149"/>
        <v>0</v>
      </c>
      <c r="R2381" s="11" t="s">
        <v>8319</v>
      </c>
      <c r="S2381" s="12" t="s">
        <v>8320</v>
      </c>
      <c r="T2381" s="20">
        <f t="shared" si="150"/>
        <v>42237.016388888893</v>
      </c>
      <c r="U2381" s="20">
        <f t="shared" si="151"/>
        <v>42282.016388888893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s">
        <v>8220</v>
      </c>
      <c r="N2382" t="b">
        <v>0</v>
      </c>
      <c r="O2382" t="s">
        <v>8272</v>
      </c>
      <c r="P2382" s="6">
        <f t="shared" si="148"/>
        <v>0.36666666666666664</v>
      </c>
      <c r="Q2382" s="8">
        <f t="shared" si="149"/>
        <v>18.333333333333332</v>
      </c>
      <c r="R2382" s="11" t="s">
        <v>8319</v>
      </c>
      <c r="S2382" s="12" t="s">
        <v>8320</v>
      </c>
      <c r="T2382" s="20">
        <f t="shared" si="150"/>
        <v>42248.793310185181</v>
      </c>
      <c r="U2382" s="20">
        <f t="shared" si="151"/>
        <v>42278.793310185181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s">
        <v>8220</v>
      </c>
      <c r="N2383" t="b">
        <v>0</v>
      </c>
      <c r="O2383" t="s">
        <v>8272</v>
      </c>
      <c r="P2383" s="6">
        <f t="shared" si="148"/>
        <v>1.8193398957730169</v>
      </c>
      <c r="Q2383" s="8">
        <f t="shared" si="149"/>
        <v>224.42857142857142</v>
      </c>
      <c r="R2383" s="11" t="s">
        <v>8319</v>
      </c>
      <c r="S2383" s="12" t="s">
        <v>8320</v>
      </c>
      <c r="T2383" s="20">
        <f t="shared" si="150"/>
        <v>42074.935740740737</v>
      </c>
      <c r="U2383" s="20">
        <f t="shared" si="151"/>
        <v>42104.935740740737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s">
        <v>8220</v>
      </c>
      <c r="N2384" t="b">
        <v>0</v>
      </c>
      <c r="O2384" t="s">
        <v>8272</v>
      </c>
      <c r="P2384" s="6">
        <f t="shared" si="148"/>
        <v>2.5</v>
      </c>
      <c r="Q2384" s="8">
        <f t="shared" si="149"/>
        <v>37.5</v>
      </c>
      <c r="R2384" s="11" t="s">
        <v>8319</v>
      </c>
      <c r="S2384" s="12" t="s">
        <v>8320</v>
      </c>
      <c r="T2384" s="20">
        <f t="shared" si="150"/>
        <v>42195.187534722223</v>
      </c>
      <c r="U2384" s="20">
        <f t="shared" si="151"/>
        <v>42220.187534722223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s">
        <v>8220</v>
      </c>
      <c r="N2385" t="b">
        <v>0</v>
      </c>
      <c r="O2385" t="s">
        <v>8272</v>
      </c>
      <c r="P2385" s="6">
        <f t="shared" si="148"/>
        <v>4.3499999999999996</v>
      </c>
      <c r="Q2385" s="8">
        <f t="shared" si="149"/>
        <v>145</v>
      </c>
      <c r="R2385" s="11" t="s">
        <v>8319</v>
      </c>
      <c r="S2385" s="12" t="s">
        <v>8320</v>
      </c>
      <c r="T2385" s="20">
        <f t="shared" si="150"/>
        <v>42027.056793981479</v>
      </c>
      <c r="U2385" s="20">
        <f t="shared" si="151"/>
        <v>42057.056793981479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s">
        <v>8220</v>
      </c>
      <c r="N2386" t="b">
        <v>0</v>
      </c>
      <c r="O2386" t="s">
        <v>8272</v>
      </c>
      <c r="P2386" s="6">
        <f t="shared" si="148"/>
        <v>0.8</v>
      </c>
      <c r="Q2386" s="8">
        <f t="shared" si="149"/>
        <v>1</v>
      </c>
      <c r="R2386" s="11" t="s">
        <v>8319</v>
      </c>
      <c r="S2386" s="12" t="s">
        <v>8320</v>
      </c>
      <c r="T2386" s="20">
        <f t="shared" si="150"/>
        <v>41927.067627314813</v>
      </c>
      <c r="U2386" s="20">
        <f t="shared" si="151"/>
        <v>41957.109293981484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s">
        <v>8220</v>
      </c>
      <c r="N2387" t="b">
        <v>0</v>
      </c>
      <c r="O2387" t="s">
        <v>8272</v>
      </c>
      <c r="P2387" s="6">
        <f t="shared" si="148"/>
        <v>1.2123076923076923</v>
      </c>
      <c r="Q2387" s="8">
        <f t="shared" si="149"/>
        <v>112.57142857142857</v>
      </c>
      <c r="R2387" s="11" t="s">
        <v>8319</v>
      </c>
      <c r="S2387" s="12" t="s">
        <v>8320</v>
      </c>
      <c r="T2387" s="20">
        <f t="shared" si="150"/>
        <v>42191.70175925926</v>
      </c>
      <c r="U2387" s="20">
        <f t="shared" si="151"/>
        <v>42221.70175925926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s">
        <v>8220</v>
      </c>
      <c r="N2388" t="b">
        <v>0</v>
      </c>
      <c r="O2388" t="s">
        <v>8272</v>
      </c>
      <c r="P2388" s="6">
        <f t="shared" si="148"/>
        <v>0</v>
      </c>
      <c r="Q2388" s="8">
        <f t="shared" si="149"/>
        <v>0</v>
      </c>
      <c r="R2388" s="11" t="s">
        <v>8319</v>
      </c>
      <c r="S2388" s="12" t="s">
        <v>8320</v>
      </c>
      <c r="T2388" s="20">
        <f t="shared" si="150"/>
        <v>41954.838240740741</v>
      </c>
      <c r="U2388" s="20">
        <f t="shared" si="151"/>
        <v>42014.838240740741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s">
        <v>8220</v>
      </c>
      <c r="N2389" t="b">
        <v>0</v>
      </c>
      <c r="O2389" t="s">
        <v>8272</v>
      </c>
      <c r="P2389" s="6">
        <f t="shared" si="148"/>
        <v>0.68399999999999994</v>
      </c>
      <c r="Q2389" s="8">
        <f t="shared" si="149"/>
        <v>342</v>
      </c>
      <c r="R2389" s="11" t="s">
        <v>8319</v>
      </c>
      <c r="S2389" s="12" t="s">
        <v>8320</v>
      </c>
      <c r="T2389" s="20">
        <f t="shared" si="150"/>
        <v>42528.626620370371</v>
      </c>
      <c r="U2389" s="20">
        <f t="shared" si="151"/>
        <v>42573.626620370371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s">
        <v>8220</v>
      </c>
      <c r="N2390" t="b">
        <v>0</v>
      </c>
      <c r="O2390" t="s">
        <v>8272</v>
      </c>
      <c r="P2390" s="6">
        <f t="shared" si="148"/>
        <v>1.2513513513513512</v>
      </c>
      <c r="Q2390" s="8">
        <f t="shared" si="149"/>
        <v>57.875</v>
      </c>
      <c r="R2390" s="11" t="s">
        <v>8319</v>
      </c>
      <c r="S2390" s="12" t="s">
        <v>8320</v>
      </c>
      <c r="T2390" s="20">
        <f t="shared" si="150"/>
        <v>41989.853692129633</v>
      </c>
      <c r="U2390" s="20">
        <f t="shared" si="151"/>
        <v>42019.811805555553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s">
        <v>8220</v>
      </c>
      <c r="N2391" t="b">
        <v>0</v>
      </c>
      <c r="O2391" t="s">
        <v>8272</v>
      </c>
      <c r="P2391" s="6">
        <f t="shared" si="148"/>
        <v>0.1875</v>
      </c>
      <c r="Q2391" s="8">
        <f t="shared" si="149"/>
        <v>30</v>
      </c>
      <c r="R2391" s="11" t="s">
        <v>8319</v>
      </c>
      <c r="S2391" s="12" t="s">
        <v>8320</v>
      </c>
      <c r="T2391" s="20">
        <f t="shared" si="150"/>
        <v>42179.653379629628</v>
      </c>
      <c r="U2391" s="20">
        <f t="shared" si="151"/>
        <v>42210.915972222225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s">
        <v>8220</v>
      </c>
      <c r="N2392" t="b">
        <v>0</v>
      </c>
      <c r="O2392" t="s">
        <v>8272</v>
      </c>
      <c r="P2392" s="6">
        <f t="shared" si="148"/>
        <v>0</v>
      </c>
      <c r="Q2392" s="8">
        <f t="shared" si="149"/>
        <v>0</v>
      </c>
      <c r="R2392" s="11" t="s">
        <v>8319</v>
      </c>
      <c r="S2392" s="12" t="s">
        <v>8320</v>
      </c>
      <c r="T2392" s="20">
        <f t="shared" si="150"/>
        <v>41968.262314814812</v>
      </c>
      <c r="U2392" s="20">
        <f t="shared" si="151"/>
        <v>42008.262314814812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s">
        <v>8220</v>
      </c>
      <c r="N2393" t="b">
        <v>0</v>
      </c>
      <c r="O2393" t="s">
        <v>8272</v>
      </c>
      <c r="P2393" s="6">
        <f t="shared" si="148"/>
        <v>0.125</v>
      </c>
      <c r="Q2393" s="8">
        <f t="shared" si="149"/>
        <v>25</v>
      </c>
      <c r="R2393" s="11" t="s">
        <v>8319</v>
      </c>
      <c r="S2393" s="12" t="s">
        <v>8320</v>
      </c>
      <c r="T2393" s="20">
        <f t="shared" si="150"/>
        <v>42064.794490740736</v>
      </c>
      <c r="U2393" s="20">
        <f t="shared" si="151"/>
        <v>42094.752824074079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s">
        <v>8220</v>
      </c>
      <c r="N2394" t="b">
        <v>0</v>
      </c>
      <c r="O2394" t="s">
        <v>8272</v>
      </c>
      <c r="P2394" s="6">
        <f t="shared" si="148"/>
        <v>0</v>
      </c>
      <c r="Q2394" s="8">
        <f t="shared" si="149"/>
        <v>0</v>
      </c>
      <c r="R2394" s="11" t="s">
        <v>8319</v>
      </c>
      <c r="S2394" s="12" t="s">
        <v>8320</v>
      </c>
      <c r="T2394" s="20">
        <f t="shared" si="150"/>
        <v>42276.120636574073</v>
      </c>
      <c r="U2394" s="20">
        <f t="shared" si="151"/>
        <v>42306.120636574073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s">
        <v>8220</v>
      </c>
      <c r="N2395" t="b">
        <v>0</v>
      </c>
      <c r="O2395" t="s">
        <v>8272</v>
      </c>
      <c r="P2395" s="6">
        <f t="shared" si="148"/>
        <v>0.05</v>
      </c>
      <c r="Q2395" s="8">
        <f t="shared" si="149"/>
        <v>50</v>
      </c>
      <c r="R2395" s="11" t="s">
        <v>8319</v>
      </c>
      <c r="S2395" s="12" t="s">
        <v>8320</v>
      </c>
      <c r="T2395" s="20">
        <f t="shared" si="150"/>
        <v>42194.648344907408</v>
      </c>
      <c r="U2395" s="20">
        <f t="shared" si="151"/>
        <v>42224.648344907408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s">
        <v>8220</v>
      </c>
      <c r="N2396" t="b">
        <v>0</v>
      </c>
      <c r="O2396" t="s">
        <v>8272</v>
      </c>
      <c r="P2396" s="6">
        <f t="shared" si="148"/>
        <v>0.06</v>
      </c>
      <c r="Q2396" s="8">
        <f t="shared" si="149"/>
        <v>1.5</v>
      </c>
      <c r="R2396" s="11" t="s">
        <v>8319</v>
      </c>
      <c r="S2396" s="12" t="s">
        <v>8320</v>
      </c>
      <c r="T2396" s="20">
        <f t="shared" si="150"/>
        <v>42031.362187499995</v>
      </c>
      <c r="U2396" s="20">
        <f t="shared" si="151"/>
        <v>42061.362187499995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s">
        <v>8220</v>
      </c>
      <c r="N2397" t="b">
        <v>0</v>
      </c>
      <c r="O2397" t="s">
        <v>8272</v>
      </c>
      <c r="P2397" s="6">
        <f t="shared" si="148"/>
        <v>0</v>
      </c>
      <c r="Q2397" s="8">
        <f t="shared" si="149"/>
        <v>0</v>
      </c>
      <c r="R2397" s="11" t="s">
        <v>8319</v>
      </c>
      <c r="S2397" s="12" t="s">
        <v>8320</v>
      </c>
      <c r="T2397" s="20">
        <f t="shared" si="150"/>
        <v>42717.121377314819</v>
      </c>
      <c r="U2397" s="20">
        <f t="shared" si="151"/>
        <v>42745.372916666667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s">
        <v>8220</v>
      </c>
      <c r="N2398" t="b">
        <v>0</v>
      </c>
      <c r="O2398" t="s">
        <v>8272</v>
      </c>
      <c r="P2398" s="6">
        <f t="shared" si="148"/>
        <v>0.2</v>
      </c>
      <c r="Q2398" s="8">
        <f t="shared" si="149"/>
        <v>10</v>
      </c>
      <c r="R2398" s="11" t="s">
        <v>8319</v>
      </c>
      <c r="S2398" s="12" t="s">
        <v>8320</v>
      </c>
      <c r="T2398" s="20">
        <f t="shared" si="150"/>
        <v>42262.849050925928</v>
      </c>
      <c r="U2398" s="20">
        <f t="shared" si="151"/>
        <v>42292.849050925928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s">
        <v>8220</v>
      </c>
      <c r="N2399" t="b">
        <v>0</v>
      </c>
      <c r="O2399" t="s">
        <v>8272</v>
      </c>
      <c r="P2399" s="6">
        <f t="shared" si="148"/>
        <v>0</v>
      </c>
      <c r="Q2399" s="8">
        <f t="shared" si="149"/>
        <v>0</v>
      </c>
      <c r="R2399" s="11" t="s">
        <v>8319</v>
      </c>
      <c r="S2399" s="12" t="s">
        <v>8320</v>
      </c>
      <c r="T2399" s="20">
        <f t="shared" si="150"/>
        <v>41976.88490740741</v>
      </c>
      <c r="U2399" s="20">
        <f t="shared" si="151"/>
        <v>42006.88490740741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s">
        <v>8220</v>
      </c>
      <c r="N2400" t="b">
        <v>0</v>
      </c>
      <c r="O2400" t="s">
        <v>8272</v>
      </c>
      <c r="P2400" s="6">
        <f t="shared" si="148"/>
        <v>0</v>
      </c>
      <c r="Q2400" s="8">
        <f t="shared" si="149"/>
        <v>0</v>
      </c>
      <c r="R2400" s="11" t="s">
        <v>8319</v>
      </c>
      <c r="S2400" s="12" t="s">
        <v>8320</v>
      </c>
      <c r="T2400" s="20">
        <f t="shared" si="150"/>
        <v>42157.916481481487</v>
      </c>
      <c r="U2400" s="20">
        <f t="shared" si="151"/>
        <v>42187.916481481487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s">
        <v>8220</v>
      </c>
      <c r="N2401" t="b">
        <v>0</v>
      </c>
      <c r="O2401" t="s">
        <v>8272</v>
      </c>
      <c r="P2401" s="6">
        <f t="shared" si="148"/>
        <v>0</v>
      </c>
      <c r="Q2401" s="8">
        <f t="shared" si="149"/>
        <v>0</v>
      </c>
      <c r="R2401" s="11" t="s">
        <v>8319</v>
      </c>
      <c r="S2401" s="12" t="s">
        <v>8320</v>
      </c>
      <c r="T2401" s="20">
        <f t="shared" si="150"/>
        <v>41956.853078703702</v>
      </c>
      <c r="U2401" s="20">
        <f t="shared" si="151"/>
        <v>41991.853078703702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s">
        <v>8220</v>
      </c>
      <c r="N2402" t="b">
        <v>0</v>
      </c>
      <c r="O2402" t="s">
        <v>8272</v>
      </c>
      <c r="P2402" s="6">
        <f t="shared" si="148"/>
        <v>0</v>
      </c>
      <c r="Q2402" s="8">
        <f t="shared" si="149"/>
        <v>0</v>
      </c>
      <c r="R2402" s="11" t="s">
        <v>8319</v>
      </c>
      <c r="S2402" s="12" t="s">
        <v>8320</v>
      </c>
      <c r="T2402" s="20">
        <f t="shared" si="150"/>
        <v>42444.268101851849</v>
      </c>
      <c r="U2402" s="20">
        <f t="shared" si="151"/>
        <v>42474.268101851849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s">
        <v>8221</v>
      </c>
      <c r="N2403" t="b">
        <v>0</v>
      </c>
      <c r="O2403" t="s">
        <v>8284</v>
      </c>
      <c r="P2403" s="6">
        <f t="shared" si="148"/>
        <v>0.71785714285714286</v>
      </c>
      <c r="Q2403" s="8">
        <f t="shared" si="149"/>
        <v>22.333333333333332</v>
      </c>
      <c r="R2403" s="11" t="s">
        <v>8336</v>
      </c>
      <c r="S2403" s="12" t="s">
        <v>8337</v>
      </c>
      <c r="T2403" s="20">
        <f t="shared" si="150"/>
        <v>42374.822870370372</v>
      </c>
      <c r="U2403" s="20">
        <f t="shared" si="151"/>
        <v>42434.822870370372</v>
      </c>
    </row>
    <row r="2404" spans="1:2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s">
        <v>8221</v>
      </c>
      <c r="N2404" t="b">
        <v>0</v>
      </c>
      <c r="O2404" t="s">
        <v>8284</v>
      </c>
      <c r="P2404" s="6">
        <f t="shared" si="148"/>
        <v>0.43333333333333329</v>
      </c>
      <c r="Q2404" s="8">
        <f t="shared" si="149"/>
        <v>52</v>
      </c>
      <c r="R2404" s="11" t="s">
        <v>8336</v>
      </c>
      <c r="S2404" s="12" t="s">
        <v>8337</v>
      </c>
      <c r="T2404" s="20">
        <f t="shared" si="150"/>
        <v>42107.679756944446</v>
      </c>
      <c r="U2404" s="20">
        <f t="shared" si="151"/>
        <v>42137.679756944446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s">
        <v>8221</v>
      </c>
      <c r="N2405" t="b">
        <v>0</v>
      </c>
      <c r="O2405" t="s">
        <v>8284</v>
      </c>
      <c r="P2405" s="6">
        <f t="shared" si="148"/>
        <v>16.833333333333332</v>
      </c>
      <c r="Q2405" s="8">
        <f t="shared" si="149"/>
        <v>16.833333333333332</v>
      </c>
      <c r="R2405" s="11" t="s">
        <v>8336</v>
      </c>
      <c r="S2405" s="12" t="s">
        <v>8337</v>
      </c>
      <c r="T2405" s="20">
        <f t="shared" si="150"/>
        <v>42399.882615740738</v>
      </c>
      <c r="U2405" s="20">
        <f t="shared" si="151"/>
        <v>42459.840949074074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s">
        <v>8221</v>
      </c>
      <c r="N2406" t="b">
        <v>0</v>
      </c>
      <c r="O2406" t="s">
        <v>8284</v>
      </c>
      <c r="P2406" s="6">
        <f t="shared" si="148"/>
        <v>0</v>
      </c>
      <c r="Q2406" s="8">
        <f t="shared" si="149"/>
        <v>0</v>
      </c>
      <c r="R2406" s="11" t="s">
        <v>8336</v>
      </c>
      <c r="S2406" s="12" t="s">
        <v>8337</v>
      </c>
      <c r="T2406" s="20">
        <f t="shared" si="150"/>
        <v>42342.03943287037</v>
      </c>
      <c r="U2406" s="20">
        <f t="shared" si="151"/>
        <v>42372.03943287037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s">
        <v>8221</v>
      </c>
      <c r="N2407" t="b">
        <v>0</v>
      </c>
      <c r="O2407" t="s">
        <v>8284</v>
      </c>
      <c r="P2407" s="6">
        <f t="shared" si="148"/>
        <v>22.52</v>
      </c>
      <c r="Q2407" s="8">
        <f t="shared" si="149"/>
        <v>56.3</v>
      </c>
      <c r="R2407" s="11" t="s">
        <v>8336</v>
      </c>
      <c r="S2407" s="12" t="s">
        <v>8337</v>
      </c>
      <c r="T2407" s="20">
        <f t="shared" si="150"/>
        <v>42595.585358796292</v>
      </c>
      <c r="U2407" s="20">
        <f t="shared" si="151"/>
        <v>42616.585358796292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s">
        <v>8221</v>
      </c>
      <c r="N2408" t="b">
        <v>0</v>
      </c>
      <c r="O2408" t="s">
        <v>8284</v>
      </c>
      <c r="P2408" s="6">
        <f t="shared" si="148"/>
        <v>41.384615384615387</v>
      </c>
      <c r="Q2408" s="8">
        <f t="shared" si="149"/>
        <v>84.0625</v>
      </c>
      <c r="R2408" s="11" t="s">
        <v>8336</v>
      </c>
      <c r="S2408" s="12" t="s">
        <v>8337</v>
      </c>
      <c r="T2408" s="20">
        <f t="shared" si="150"/>
        <v>41983.110995370371</v>
      </c>
      <c r="U2408" s="20">
        <f t="shared" si="151"/>
        <v>42023.110995370371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s">
        <v>8221</v>
      </c>
      <c r="N2409" t="b">
        <v>0</v>
      </c>
      <c r="O2409" t="s">
        <v>8284</v>
      </c>
      <c r="P2409" s="6">
        <f t="shared" si="148"/>
        <v>25.259090909090908</v>
      </c>
      <c r="Q2409" s="8">
        <f t="shared" si="149"/>
        <v>168.39393939393941</v>
      </c>
      <c r="R2409" s="11" t="s">
        <v>8336</v>
      </c>
      <c r="S2409" s="12" t="s">
        <v>8337</v>
      </c>
      <c r="T2409" s="20">
        <f t="shared" si="150"/>
        <v>42082.575555555552</v>
      </c>
      <c r="U2409" s="20">
        <f t="shared" si="151"/>
        <v>42105.25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s">
        <v>8221</v>
      </c>
      <c r="N2410" t="b">
        <v>0</v>
      </c>
      <c r="O2410" t="s">
        <v>8284</v>
      </c>
      <c r="P2410" s="6">
        <f t="shared" si="148"/>
        <v>0.2</v>
      </c>
      <c r="Q2410" s="8">
        <f t="shared" si="149"/>
        <v>15</v>
      </c>
      <c r="R2410" s="11" t="s">
        <v>8336</v>
      </c>
      <c r="S2410" s="12" t="s">
        <v>8337</v>
      </c>
      <c r="T2410" s="20">
        <f t="shared" si="150"/>
        <v>41919.140706018516</v>
      </c>
      <c r="U2410" s="20">
        <f t="shared" si="151"/>
        <v>41949.182372685187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s">
        <v>8221</v>
      </c>
      <c r="N2411" t="b">
        <v>0</v>
      </c>
      <c r="O2411" t="s">
        <v>8284</v>
      </c>
      <c r="P2411" s="6">
        <f t="shared" si="148"/>
        <v>1.8399999999999999</v>
      </c>
      <c r="Q2411" s="8">
        <f t="shared" si="149"/>
        <v>76.666666666666671</v>
      </c>
      <c r="R2411" s="11" t="s">
        <v>8336</v>
      </c>
      <c r="S2411" s="12" t="s">
        <v>8337</v>
      </c>
      <c r="T2411" s="20">
        <f t="shared" si="150"/>
        <v>42204.875868055555</v>
      </c>
      <c r="U2411" s="20">
        <f t="shared" si="151"/>
        <v>42234.875868055555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s">
        <v>8221</v>
      </c>
      <c r="N2412" t="b">
        <v>0</v>
      </c>
      <c r="O2412" t="s">
        <v>8284</v>
      </c>
      <c r="P2412" s="6">
        <f t="shared" si="148"/>
        <v>0</v>
      </c>
      <c r="Q2412" s="8">
        <f t="shared" si="149"/>
        <v>0</v>
      </c>
      <c r="R2412" s="11" t="s">
        <v>8336</v>
      </c>
      <c r="S2412" s="12" t="s">
        <v>8337</v>
      </c>
      <c r="T2412" s="20">
        <f t="shared" si="150"/>
        <v>42224.408275462964</v>
      </c>
      <c r="U2412" s="20">
        <f t="shared" si="151"/>
        <v>42254.408275462964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s">
        <v>8221</v>
      </c>
      <c r="N2413" t="b">
        <v>0</v>
      </c>
      <c r="O2413" t="s">
        <v>8284</v>
      </c>
      <c r="P2413" s="6">
        <f t="shared" si="148"/>
        <v>0.60399999999999998</v>
      </c>
      <c r="Q2413" s="8">
        <f t="shared" si="149"/>
        <v>50.333333333333336</v>
      </c>
      <c r="R2413" s="11" t="s">
        <v>8336</v>
      </c>
      <c r="S2413" s="12" t="s">
        <v>8337</v>
      </c>
      <c r="T2413" s="20">
        <f t="shared" si="150"/>
        <v>42211.732430555552</v>
      </c>
      <c r="U2413" s="20">
        <f t="shared" si="151"/>
        <v>42241.732430555552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s">
        <v>8221</v>
      </c>
      <c r="N2414" t="b">
        <v>0</v>
      </c>
      <c r="O2414" t="s">
        <v>8284</v>
      </c>
      <c r="P2414" s="6">
        <f t="shared" si="148"/>
        <v>0</v>
      </c>
      <c r="Q2414" s="8">
        <f t="shared" si="149"/>
        <v>0</v>
      </c>
      <c r="R2414" s="11" t="s">
        <v>8336</v>
      </c>
      <c r="S2414" s="12" t="s">
        <v>8337</v>
      </c>
      <c r="T2414" s="20">
        <f t="shared" si="150"/>
        <v>42655.736956018518</v>
      </c>
      <c r="U2414" s="20">
        <f t="shared" si="151"/>
        <v>42700.778622685189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s">
        <v>8221</v>
      </c>
      <c r="N2415" t="b">
        <v>0</v>
      </c>
      <c r="O2415" t="s">
        <v>8284</v>
      </c>
      <c r="P2415" s="6">
        <f t="shared" si="148"/>
        <v>0.83333333333333337</v>
      </c>
      <c r="Q2415" s="8">
        <f t="shared" si="149"/>
        <v>8.3333333333333339</v>
      </c>
      <c r="R2415" s="11" t="s">
        <v>8336</v>
      </c>
      <c r="S2415" s="12" t="s">
        <v>8337</v>
      </c>
      <c r="T2415" s="20">
        <f t="shared" si="150"/>
        <v>41760.10974537037</v>
      </c>
      <c r="U2415" s="20">
        <f t="shared" si="151"/>
        <v>41790.979166666664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s">
        <v>8221</v>
      </c>
      <c r="N2416" t="b">
        <v>0</v>
      </c>
      <c r="O2416" t="s">
        <v>8284</v>
      </c>
      <c r="P2416" s="6">
        <f t="shared" si="148"/>
        <v>3.0666666666666664</v>
      </c>
      <c r="Q2416" s="8">
        <f t="shared" si="149"/>
        <v>35.384615384615387</v>
      </c>
      <c r="R2416" s="11" t="s">
        <v>8336</v>
      </c>
      <c r="S2416" s="12" t="s">
        <v>8337</v>
      </c>
      <c r="T2416" s="20">
        <f t="shared" si="150"/>
        <v>42198.695138888885</v>
      </c>
      <c r="U2416" s="20">
        <f t="shared" si="151"/>
        <v>42238.165972222225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s">
        <v>8221</v>
      </c>
      <c r="N2417" t="b">
        <v>0</v>
      </c>
      <c r="O2417" t="s">
        <v>8284</v>
      </c>
      <c r="P2417" s="6">
        <f t="shared" si="148"/>
        <v>0.55833333333333335</v>
      </c>
      <c r="Q2417" s="8">
        <f t="shared" si="149"/>
        <v>55.833333333333336</v>
      </c>
      <c r="R2417" s="11" t="s">
        <v>8336</v>
      </c>
      <c r="S2417" s="12" t="s">
        <v>8337</v>
      </c>
      <c r="T2417" s="20">
        <f t="shared" si="150"/>
        <v>42536.862800925926</v>
      </c>
      <c r="U2417" s="20">
        <f t="shared" si="151"/>
        <v>42566.862800925926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s">
        <v>8221</v>
      </c>
      <c r="N2418" t="b">
        <v>0</v>
      </c>
      <c r="O2418" t="s">
        <v>8284</v>
      </c>
      <c r="P2418" s="6">
        <f t="shared" si="148"/>
        <v>2.5000000000000001E-2</v>
      </c>
      <c r="Q2418" s="8">
        <f t="shared" si="149"/>
        <v>5</v>
      </c>
      <c r="R2418" s="11" t="s">
        <v>8336</v>
      </c>
      <c r="S2418" s="12" t="s">
        <v>8337</v>
      </c>
      <c r="T2418" s="20">
        <f t="shared" si="150"/>
        <v>42019.737766203703</v>
      </c>
      <c r="U2418" s="20">
        <f t="shared" si="151"/>
        <v>42077.625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s">
        <v>8221</v>
      </c>
      <c r="N2419" t="b">
        <v>0</v>
      </c>
      <c r="O2419" t="s">
        <v>8284</v>
      </c>
      <c r="P2419" s="6">
        <f t="shared" si="148"/>
        <v>0</v>
      </c>
      <c r="Q2419" s="8">
        <f t="shared" si="149"/>
        <v>0</v>
      </c>
      <c r="R2419" s="11" t="s">
        <v>8336</v>
      </c>
      <c r="S2419" s="12" t="s">
        <v>8337</v>
      </c>
      <c r="T2419" s="20">
        <f t="shared" si="150"/>
        <v>41831.884108796294</v>
      </c>
      <c r="U2419" s="20">
        <f t="shared" si="151"/>
        <v>41861.884108796294</v>
      </c>
    </row>
    <row r="2420" spans="1:2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s">
        <v>8221</v>
      </c>
      <c r="N2420" t="b">
        <v>0</v>
      </c>
      <c r="O2420" t="s">
        <v>8284</v>
      </c>
      <c r="P2420" s="6">
        <f t="shared" si="148"/>
        <v>0.02</v>
      </c>
      <c r="Q2420" s="8">
        <f t="shared" si="149"/>
        <v>1</v>
      </c>
      <c r="R2420" s="11" t="s">
        <v>8336</v>
      </c>
      <c r="S2420" s="12" t="s">
        <v>8337</v>
      </c>
      <c r="T2420" s="20">
        <f t="shared" si="150"/>
        <v>42027.856990740736</v>
      </c>
      <c r="U2420" s="20">
        <f t="shared" si="151"/>
        <v>42087.815324074079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s">
        <v>8221</v>
      </c>
      <c r="N2421" t="b">
        <v>0</v>
      </c>
      <c r="O2421" t="s">
        <v>8284</v>
      </c>
      <c r="P2421" s="6">
        <f t="shared" si="148"/>
        <v>0</v>
      </c>
      <c r="Q2421" s="8">
        <f t="shared" si="149"/>
        <v>0</v>
      </c>
      <c r="R2421" s="11" t="s">
        <v>8336</v>
      </c>
      <c r="S2421" s="12" t="s">
        <v>8337</v>
      </c>
      <c r="T2421" s="20">
        <f t="shared" si="150"/>
        <v>41993.738298611104</v>
      </c>
      <c r="U2421" s="20">
        <f t="shared" si="151"/>
        <v>42053.738298611104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s">
        <v>8221</v>
      </c>
      <c r="N2422" t="b">
        <v>0</v>
      </c>
      <c r="O2422" t="s">
        <v>8284</v>
      </c>
      <c r="P2422" s="6">
        <f t="shared" si="148"/>
        <v>14.825133372851216</v>
      </c>
      <c r="Q2422" s="8">
        <f t="shared" si="149"/>
        <v>69.472222222222229</v>
      </c>
      <c r="R2422" s="11" t="s">
        <v>8336</v>
      </c>
      <c r="S2422" s="12" t="s">
        <v>8337</v>
      </c>
      <c r="T2422" s="20">
        <f t="shared" si="150"/>
        <v>41893.028877314813</v>
      </c>
      <c r="U2422" s="20">
        <f t="shared" si="151"/>
        <v>41953.070543981477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s">
        <v>8221</v>
      </c>
      <c r="N2423" t="b">
        <v>0</v>
      </c>
      <c r="O2423" t="s">
        <v>8284</v>
      </c>
      <c r="P2423" s="6">
        <f t="shared" si="148"/>
        <v>1.6666666666666666E-2</v>
      </c>
      <c r="Q2423" s="8">
        <f t="shared" si="149"/>
        <v>1</v>
      </c>
      <c r="R2423" s="11" t="s">
        <v>8336</v>
      </c>
      <c r="S2423" s="12" t="s">
        <v>8337</v>
      </c>
      <c r="T2423" s="20">
        <f t="shared" si="150"/>
        <v>42026.687453703707</v>
      </c>
      <c r="U2423" s="20">
        <f t="shared" si="151"/>
        <v>42056.687453703707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s">
        <v>8221</v>
      </c>
      <c r="N2424" t="b">
        <v>0</v>
      </c>
      <c r="O2424" t="s">
        <v>8284</v>
      </c>
      <c r="P2424" s="6">
        <f t="shared" si="148"/>
        <v>0.2</v>
      </c>
      <c r="Q2424" s="8">
        <f t="shared" si="149"/>
        <v>1</v>
      </c>
      <c r="R2424" s="11" t="s">
        <v>8336</v>
      </c>
      <c r="S2424" s="12" t="s">
        <v>8337</v>
      </c>
      <c r="T2424" s="20">
        <f t="shared" si="150"/>
        <v>42044.724953703699</v>
      </c>
      <c r="U2424" s="20">
        <f t="shared" si="151"/>
        <v>42074.683287037042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s">
        <v>8221</v>
      </c>
      <c r="N2425" t="b">
        <v>0</v>
      </c>
      <c r="O2425" t="s">
        <v>8284</v>
      </c>
      <c r="P2425" s="6">
        <f t="shared" si="148"/>
        <v>1.3333333333333334E-2</v>
      </c>
      <c r="Q2425" s="8">
        <f t="shared" si="149"/>
        <v>8</v>
      </c>
      <c r="R2425" s="11" t="s">
        <v>8336</v>
      </c>
      <c r="S2425" s="12" t="s">
        <v>8337</v>
      </c>
      <c r="T2425" s="20">
        <f t="shared" si="150"/>
        <v>41974.704745370371</v>
      </c>
      <c r="U2425" s="20">
        <f t="shared" si="151"/>
        <v>42004.704745370371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s">
        <v>8221</v>
      </c>
      <c r="N2426" t="b">
        <v>0</v>
      </c>
      <c r="O2426" t="s">
        <v>8284</v>
      </c>
      <c r="P2426" s="6">
        <f t="shared" si="148"/>
        <v>1.24</v>
      </c>
      <c r="Q2426" s="8">
        <f t="shared" si="149"/>
        <v>34.444444444444443</v>
      </c>
      <c r="R2426" s="11" t="s">
        <v>8336</v>
      </c>
      <c r="S2426" s="12" t="s">
        <v>8337</v>
      </c>
      <c r="T2426" s="20">
        <f t="shared" si="150"/>
        <v>41909.892453703702</v>
      </c>
      <c r="U2426" s="20">
        <f t="shared" si="151"/>
        <v>41939.892453703702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s">
        <v>8221</v>
      </c>
      <c r="N2427" t="b">
        <v>0</v>
      </c>
      <c r="O2427" t="s">
        <v>8284</v>
      </c>
      <c r="P2427" s="6">
        <f t="shared" si="148"/>
        <v>2.8571428571428574E-2</v>
      </c>
      <c r="Q2427" s="8">
        <f t="shared" si="149"/>
        <v>1</v>
      </c>
      <c r="R2427" s="11" t="s">
        <v>8336</v>
      </c>
      <c r="S2427" s="12" t="s">
        <v>8337</v>
      </c>
      <c r="T2427" s="20">
        <f t="shared" si="150"/>
        <v>42502.913761574076</v>
      </c>
      <c r="U2427" s="20">
        <f t="shared" si="151"/>
        <v>42517.919444444444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s">
        <v>8221</v>
      </c>
      <c r="N2428" t="b">
        <v>0</v>
      </c>
      <c r="O2428" t="s">
        <v>8284</v>
      </c>
      <c r="P2428" s="6">
        <f t="shared" si="148"/>
        <v>0</v>
      </c>
      <c r="Q2428" s="8">
        <f t="shared" si="149"/>
        <v>0</v>
      </c>
      <c r="R2428" s="11" t="s">
        <v>8336</v>
      </c>
      <c r="S2428" s="12" t="s">
        <v>8337</v>
      </c>
      <c r="T2428" s="20">
        <f t="shared" si="150"/>
        <v>42164.170046296291</v>
      </c>
      <c r="U2428" s="20">
        <f t="shared" si="151"/>
        <v>42224.170046296291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s">
        <v>8221</v>
      </c>
      <c r="N2429" t="b">
        <v>0</v>
      </c>
      <c r="O2429" t="s">
        <v>8284</v>
      </c>
      <c r="P2429" s="6">
        <f t="shared" si="148"/>
        <v>2E-3</v>
      </c>
      <c r="Q2429" s="8">
        <f t="shared" si="149"/>
        <v>1</v>
      </c>
      <c r="R2429" s="11" t="s">
        <v>8336</v>
      </c>
      <c r="S2429" s="12" t="s">
        <v>8337</v>
      </c>
      <c r="T2429" s="20">
        <f t="shared" si="150"/>
        <v>42412.318668981476</v>
      </c>
      <c r="U2429" s="20">
        <f t="shared" si="151"/>
        <v>42452.277002314819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s">
        <v>8221</v>
      </c>
      <c r="N2430" t="b">
        <v>0</v>
      </c>
      <c r="O2430" t="s">
        <v>8284</v>
      </c>
      <c r="P2430" s="6">
        <f t="shared" si="148"/>
        <v>2.8571428571428571E-3</v>
      </c>
      <c r="Q2430" s="8">
        <f t="shared" si="149"/>
        <v>1</v>
      </c>
      <c r="R2430" s="11" t="s">
        <v>8336</v>
      </c>
      <c r="S2430" s="12" t="s">
        <v>8337</v>
      </c>
      <c r="T2430" s="20">
        <f t="shared" si="150"/>
        <v>42045.784155092595</v>
      </c>
      <c r="U2430" s="20">
        <f t="shared" si="151"/>
        <v>42075.742488425924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s">
        <v>8221</v>
      </c>
      <c r="N2431" t="b">
        <v>0</v>
      </c>
      <c r="O2431" t="s">
        <v>8284</v>
      </c>
      <c r="P2431" s="6">
        <f t="shared" si="148"/>
        <v>1.4321428571428572</v>
      </c>
      <c r="Q2431" s="8">
        <f t="shared" si="149"/>
        <v>501.25</v>
      </c>
      <c r="R2431" s="11" t="s">
        <v>8336</v>
      </c>
      <c r="S2431" s="12" t="s">
        <v>8337</v>
      </c>
      <c r="T2431" s="20">
        <f t="shared" si="150"/>
        <v>42734.879236111112</v>
      </c>
      <c r="U2431" s="20">
        <f t="shared" si="151"/>
        <v>42771.697222222225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s">
        <v>8221</v>
      </c>
      <c r="N2432" t="b">
        <v>0</v>
      </c>
      <c r="O2432" t="s">
        <v>8284</v>
      </c>
      <c r="P2432" s="6">
        <f t="shared" si="148"/>
        <v>0.70000000000000007</v>
      </c>
      <c r="Q2432" s="8">
        <f t="shared" si="149"/>
        <v>10.5</v>
      </c>
      <c r="R2432" s="11" t="s">
        <v>8336</v>
      </c>
      <c r="S2432" s="12" t="s">
        <v>8337</v>
      </c>
      <c r="T2432" s="20">
        <f t="shared" si="150"/>
        <v>42382.130833333329</v>
      </c>
      <c r="U2432" s="20">
        <f t="shared" si="151"/>
        <v>42412.130833333329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s">
        <v>8221</v>
      </c>
      <c r="N2433" t="b">
        <v>0</v>
      </c>
      <c r="O2433" t="s">
        <v>8284</v>
      </c>
      <c r="P2433" s="6">
        <f t="shared" si="148"/>
        <v>2E-3</v>
      </c>
      <c r="Q2433" s="8">
        <f t="shared" si="149"/>
        <v>1</v>
      </c>
      <c r="R2433" s="11" t="s">
        <v>8336</v>
      </c>
      <c r="S2433" s="12" t="s">
        <v>8337</v>
      </c>
      <c r="T2433" s="20">
        <f t="shared" si="150"/>
        <v>42489.099687499998</v>
      </c>
      <c r="U2433" s="20">
        <f t="shared" si="151"/>
        <v>42549.099687499998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s">
        <v>8221</v>
      </c>
      <c r="N2434" t="b">
        <v>0</v>
      </c>
      <c r="O2434" t="s">
        <v>8284</v>
      </c>
      <c r="P2434" s="6">
        <f t="shared" si="148"/>
        <v>1.4285714285714287E-2</v>
      </c>
      <c r="Q2434" s="8">
        <f t="shared" si="149"/>
        <v>1</v>
      </c>
      <c r="R2434" s="11" t="s">
        <v>8336</v>
      </c>
      <c r="S2434" s="12" t="s">
        <v>8337</v>
      </c>
      <c r="T2434" s="20">
        <f t="shared" si="150"/>
        <v>42041.218715277777</v>
      </c>
      <c r="U2434" s="20">
        <f t="shared" si="151"/>
        <v>42071.218715277777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s">
        <v>8221</v>
      </c>
      <c r="N2435" t="b">
        <v>0</v>
      </c>
      <c r="O2435" t="s">
        <v>8284</v>
      </c>
      <c r="P2435" s="6">
        <f t="shared" ref="P2435:P2498" si="152">E2435/D2435*100</f>
        <v>0</v>
      </c>
      <c r="Q2435" s="8">
        <f t="shared" ref="Q2435:Q2498" si="153">IFERROR(E2435/L2435,0)</f>
        <v>0</v>
      </c>
      <c r="R2435" s="11" t="s">
        <v>8336</v>
      </c>
      <c r="S2435" s="12" t="s">
        <v>8337</v>
      </c>
      <c r="T2435" s="20">
        <f t="shared" ref="T2435:T2498" si="154">(((J2435/60)/60)/24)+DATE(1970,1,1)</f>
        <v>42397.89980324074</v>
      </c>
      <c r="U2435" s="20">
        <f t="shared" ref="U2435:U2498" si="155">(((I2435/60)/60)/24)+DATE(1970,1,1)</f>
        <v>42427.89980324074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s">
        <v>8221</v>
      </c>
      <c r="N2436" t="b">
        <v>0</v>
      </c>
      <c r="O2436" t="s">
        <v>8284</v>
      </c>
      <c r="P2436" s="6">
        <f t="shared" si="152"/>
        <v>0.13</v>
      </c>
      <c r="Q2436" s="8">
        <f t="shared" si="153"/>
        <v>13</v>
      </c>
      <c r="R2436" s="11" t="s">
        <v>8336</v>
      </c>
      <c r="S2436" s="12" t="s">
        <v>8337</v>
      </c>
      <c r="T2436" s="20">
        <f t="shared" si="154"/>
        <v>42180.18604166666</v>
      </c>
      <c r="U2436" s="20">
        <f t="shared" si="155"/>
        <v>42220.18604166666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s">
        <v>8221</v>
      </c>
      <c r="N2437" t="b">
        <v>0</v>
      </c>
      <c r="O2437" t="s">
        <v>8284</v>
      </c>
      <c r="P2437" s="6">
        <f t="shared" si="152"/>
        <v>0.48960000000000004</v>
      </c>
      <c r="Q2437" s="8">
        <f t="shared" si="153"/>
        <v>306</v>
      </c>
      <c r="R2437" s="11" t="s">
        <v>8336</v>
      </c>
      <c r="S2437" s="12" t="s">
        <v>8337</v>
      </c>
      <c r="T2437" s="20">
        <f t="shared" si="154"/>
        <v>42252.277615740735</v>
      </c>
      <c r="U2437" s="20">
        <f t="shared" si="155"/>
        <v>42282.277615740735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s">
        <v>8221</v>
      </c>
      <c r="N2438" t="b">
        <v>0</v>
      </c>
      <c r="O2438" t="s">
        <v>8284</v>
      </c>
      <c r="P2438" s="6">
        <f t="shared" si="152"/>
        <v>3.8461538461538464E-2</v>
      </c>
      <c r="Q2438" s="8">
        <f t="shared" si="153"/>
        <v>22.5</v>
      </c>
      <c r="R2438" s="11" t="s">
        <v>8336</v>
      </c>
      <c r="S2438" s="12" t="s">
        <v>8337</v>
      </c>
      <c r="T2438" s="20">
        <f t="shared" si="154"/>
        <v>42338.615393518514</v>
      </c>
      <c r="U2438" s="20">
        <f t="shared" si="155"/>
        <v>42398.615393518514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s">
        <v>8221</v>
      </c>
      <c r="N2439" t="b">
        <v>0</v>
      </c>
      <c r="O2439" t="s">
        <v>8284</v>
      </c>
      <c r="P2439" s="6">
        <f t="shared" si="152"/>
        <v>0</v>
      </c>
      <c r="Q2439" s="8">
        <f t="shared" si="153"/>
        <v>0</v>
      </c>
      <c r="R2439" s="11" t="s">
        <v>8336</v>
      </c>
      <c r="S2439" s="12" t="s">
        <v>8337</v>
      </c>
      <c r="T2439" s="20">
        <f t="shared" si="154"/>
        <v>42031.965138888889</v>
      </c>
      <c r="U2439" s="20">
        <f t="shared" si="155"/>
        <v>42080.75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s">
        <v>8221</v>
      </c>
      <c r="N2440" t="b">
        <v>0</v>
      </c>
      <c r="O2440" t="s">
        <v>8284</v>
      </c>
      <c r="P2440" s="6">
        <f t="shared" si="152"/>
        <v>0.33333333333333337</v>
      </c>
      <c r="Q2440" s="8">
        <f t="shared" si="153"/>
        <v>50</v>
      </c>
      <c r="R2440" s="11" t="s">
        <v>8336</v>
      </c>
      <c r="S2440" s="12" t="s">
        <v>8337</v>
      </c>
      <c r="T2440" s="20">
        <f t="shared" si="154"/>
        <v>42285.91506944444</v>
      </c>
      <c r="U2440" s="20">
        <f t="shared" si="155"/>
        <v>42345.956736111111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s">
        <v>8221</v>
      </c>
      <c r="N2441" t="b">
        <v>0</v>
      </c>
      <c r="O2441" t="s">
        <v>8284</v>
      </c>
      <c r="P2441" s="6">
        <f t="shared" si="152"/>
        <v>0</v>
      </c>
      <c r="Q2441" s="8">
        <f t="shared" si="153"/>
        <v>0</v>
      </c>
      <c r="R2441" s="11" t="s">
        <v>8336</v>
      </c>
      <c r="S2441" s="12" t="s">
        <v>8337</v>
      </c>
      <c r="T2441" s="20">
        <f t="shared" si="154"/>
        <v>42265.818622685183</v>
      </c>
      <c r="U2441" s="20">
        <f t="shared" si="155"/>
        <v>42295.818622685183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s">
        <v>8221</v>
      </c>
      <c r="N2442" t="b">
        <v>0</v>
      </c>
      <c r="O2442" t="s">
        <v>8284</v>
      </c>
      <c r="P2442" s="6">
        <f t="shared" si="152"/>
        <v>0.2</v>
      </c>
      <c r="Q2442" s="8">
        <f t="shared" si="153"/>
        <v>5</v>
      </c>
      <c r="R2442" s="11" t="s">
        <v>8336</v>
      </c>
      <c r="S2442" s="12" t="s">
        <v>8337</v>
      </c>
      <c r="T2442" s="20">
        <f t="shared" si="154"/>
        <v>42383.899456018517</v>
      </c>
      <c r="U2442" s="20">
        <f t="shared" si="155"/>
        <v>42413.899456018517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s">
        <v>8219</v>
      </c>
      <c r="N2443" t="b">
        <v>1</v>
      </c>
      <c r="O2443" t="s">
        <v>8298</v>
      </c>
      <c r="P2443" s="6">
        <f t="shared" si="152"/>
        <v>107.88</v>
      </c>
      <c r="Q2443" s="8">
        <f t="shared" si="153"/>
        <v>74.22935779816514</v>
      </c>
      <c r="R2443" s="11" t="s">
        <v>8336</v>
      </c>
      <c r="S2443" s="12" t="s">
        <v>8352</v>
      </c>
      <c r="T2443" s="20">
        <f t="shared" si="154"/>
        <v>42187.125625000001</v>
      </c>
      <c r="U2443" s="20">
        <f t="shared" si="155"/>
        <v>42208.207638888889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s">
        <v>8219</v>
      </c>
      <c r="N2444" t="b">
        <v>1</v>
      </c>
      <c r="O2444" t="s">
        <v>8298</v>
      </c>
      <c r="P2444" s="6">
        <f t="shared" si="152"/>
        <v>125.94166666666666</v>
      </c>
      <c r="Q2444" s="8">
        <f t="shared" si="153"/>
        <v>81.252688172043008</v>
      </c>
      <c r="R2444" s="11" t="s">
        <v>8336</v>
      </c>
      <c r="S2444" s="12" t="s">
        <v>8352</v>
      </c>
      <c r="T2444" s="20">
        <f t="shared" si="154"/>
        <v>42052.666990740734</v>
      </c>
      <c r="U2444" s="20">
        <f t="shared" si="155"/>
        <v>42082.625324074077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s">
        <v>8219</v>
      </c>
      <c r="N2445" t="b">
        <v>1</v>
      </c>
      <c r="O2445" t="s">
        <v>8298</v>
      </c>
      <c r="P2445" s="6">
        <f t="shared" si="152"/>
        <v>202.51495</v>
      </c>
      <c r="Q2445" s="8">
        <f t="shared" si="153"/>
        <v>130.23469453376205</v>
      </c>
      <c r="R2445" s="11" t="s">
        <v>8336</v>
      </c>
      <c r="S2445" s="12" t="s">
        <v>8352</v>
      </c>
      <c r="T2445" s="20">
        <f t="shared" si="154"/>
        <v>41836.625254629631</v>
      </c>
      <c r="U2445" s="20">
        <f t="shared" si="155"/>
        <v>41866.625254629631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s">
        <v>8219</v>
      </c>
      <c r="N2446" t="b">
        <v>1</v>
      </c>
      <c r="O2446" t="s">
        <v>8298</v>
      </c>
      <c r="P2446" s="6">
        <f t="shared" si="152"/>
        <v>108.60000000000001</v>
      </c>
      <c r="Q2446" s="8">
        <f t="shared" si="153"/>
        <v>53.409836065573771</v>
      </c>
      <c r="R2446" s="11" t="s">
        <v>8336</v>
      </c>
      <c r="S2446" s="12" t="s">
        <v>8352</v>
      </c>
      <c r="T2446" s="20">
        <f t="shared" si="154"/>
        <v>42485.754525462966</v>
      </c>
      <c r="U2446" s="20">
        <f t="shared" si="155"/>
        <v>42515.754525462966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s">
        <v>8219</v>
      </c>
      <c r="N2447" t="b">
        <v>1</v>
      </c>
      <c r="O2447" t="s">
        <v>8298</v>
      </c>
      <c r="P2447" s="6">
        <f t="shared" si="152"/>
        <v>172.8</v>
      </c>
      <c r="Q2447" s="8">
        <f t="shared" si="153"/>
        <v>75.130434782608702</v>
      </c>
      <c r="R2447" s="11" t="s">
        <v>8336</v>
      </c>
      <c r="S2447" s="12" t="s">
        <v>8352</v>
      </c>
      <c r="T2447" s="20">
        <f t="shared" si="154"/>
        <v>42243.190057870372</v>
      </c>
      <c r="U2447" s="20">
        <f t="shared" si="155"/>
        <v>42273.190057870372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s">
        <v>8219</v>
      </c>
      <c r="N2448" t="b">
        <v>1</v>
      </c>
      <c r="O2448" t="s">
        <v>8298</v>
      </c>
      <c r="P2448" s="6">
        <f t="shared" si="152"/>
        <v>167.98</v>
      </c>
      <c r="Q2448" s="8">
        <f t="shared" si="153"/>
        <v>75.666666666666671</v>
      </c>
      <c r="R2448" s="11" t="s">
        <v>8336</v>
      </c>
      <c r="S2448" s="12" t="s">
        <v>8352</v>
      </c>
      <c r="T2448" s="20">
        <f t="shared" si="154"/>
        <v>42670.602673611109</v>
      </c>
      <c r="U2448" s="20">
        <f t="shared" si="155"/>
        <v>42700.64434027778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s">
        <v>8219</v>
      </c>
      <c r="N2449" t="b">
        <v>1</v>
      </c>
      <c r="O2449" t="s">
        <v>8298</v>
      </c>
      <c r="P2449" s="6">
        <f t="shared" si="152"/>
        <v>427.20000000000005</v>
      </c>
      <c r="Q2449" s="8">
        <f t="shared" si="153"/>
        <v>31.691394658753708</v>
      </c>
      <c r="R2449" s="11" t="s">
        <v>8336</v>
      </c>
      <c r="S2449" s="12" t="s">
        <v>8352</v>
      </c>
      <c r="T2449" s="20">
        <f t="shared" si="154"/>
        <v>42654.469826388886</v>
      </c>
      <c r="U2449" s="20">
        <f t="shared" si="155"/>
        <v>42686.166666666672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s">
        <v>8219</v>
      </c>
      <c r="N2450" t="b">
        <v>1</v>
      </c>
      <c r="O2450" t="s">
        <v>8298</v>
      </c>
      <c r="P2450" s="6">
        <f t="shared" si="152"/>
        <v>107.5</v>
      </c>
      <c r="Q2450" s="8">
        <f t="shared" si="153"/>
        <v>47.777777777777779</v>
      </c>
      <c r="R2450" s="11" t="s">
        <v>8336</v>
      </c>
      <c r="S2450" s="12" t="s">
        <v>8352</v>
      </c>
      <c r="T2450" s="20">
        <f t="shared" si="154"/>
        <v>42607.316122685181</v>
      </c>
      <c r="U2450" s="20">
        <f t="shared" si="155"/>
        <v>42613.233333333337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s">
        <v>8219</v>
      </c>
      <c r="N2451" t="b">
        <v>1</v>
      </c>
      <c r="O2451" t="s">
        <v>8298</v>
      </c>
      <c r="P2451" s="6">
        <f t="shared" si="152"/>
        <v>108</v>
      </c>
      <c r="Q2451" s="8">
        <f t="shared" si="153"/>
        <v>90</v>
      </c>
      <c r="R2451" s="11" t="s">
        <v>8336</v>
      </c>
      <c r="S2451" s="12" t="s">
        <v>8352</v>
      </c>
      <c r="T2451" s="20">
        <f t="shared" si="154"/>
        <v>41943.142534722225</v>
      </c>
      <c r="U2451" s="20">
        <f t="shared" si="155"/>
        <v>41973.184201388889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s">
        <v>8219</v>
      </c>
      <c r="N2452" t="b">
        <v>1</v>
      </c>
      <c r="O2452" t="s">
        <v>8298</v>
      </c>
      <c r="P2452" s="6">
        <f t="shared" si="152"/>
        <v>101.53353333333335</v>
      </c>
      <c r="Q2452" s="8">
        <f t="shared" si="153"/>
        <v>149.31401960784314</v>
      </c>
      <c r="R2452" s="11" t="s">
        <v>8336</v>
      </c>
      <c r="S2452" s="12" t="s">
        <v>8352</v>
      </c>
      <c r="T2452" s="20">
        <f t="shared" si="154"/>
        <v>41902.07240740741</v>
      </c>
      <c r="U2452" s="20">
        <f t="shared" si="155"/>
        <v>41940.132638888892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s">
        <v>8219</v>
      </c>
      <c r="N2453" t="b">
        <v>1</v>
      </c>
      <c r="O2453" t="s">
        <v>8298</v>
      </c>
      <c r="P2453" s="6">
        <f t="shared" si="152"/>
        <v>115.45</v>
      </c>
      <c r="Q2453" s="8">
        <f t="shared" si="153"/>
        <v>62.06989247311828</v>
      </c>
      <c r="R2453" s="11" t="s">
        <v>8336</v>
      </c>
      <c r="S2453" s="12" t="s">
        <v>8352</v>
      </c>
      <c r="T2453" s="20">
        <f t="shared" si="154"/>
        <v>42779.908449074079</v>
      </c>
      <c r="U2453" s="20">
        <f t="shared" si="155"/>
        <v>42799.908449074079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s">
        <v>8219</v>
      </c>
      <c r="N2454" t="b">
        <v>1</v>
      </c>
      <c r="O2454" t="s">
        <v>8298</v>
      </c>
      <c r="P2454" s="6">
        <f t="shared" si="152"/>
        <v>133.5</v>
      </c>
      <c r="Q2454" s="8">
        <f t="shared" si="153"/>
        <v>53.4</v>
      </c>
      <c r="R2454" s="11" t="s">
        <v>8336</v>
      </c>
      <c r="S2454" s="12" t="s">
        <v>8352</v>
      </c>
      <c r="T2454" s="20">
        <f t="shared" si="154"/>
        <v>42338.84375</v>
      </c>
      <c r="U2454" s="20">
        <f t="shared" si="155"/>
        <v>42367.958333333328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s">
        <v>8219</v>
      </c>
      <c r="N2455" t="b">
        <v>1</v>
      </c>
      <c r="O2455" t="s">
        <v>8298</v>
      </c>
      <c r="P2455" s="6">
        <f t="shared" si="152"/>
        <v>154.69999999999999</v>
      </c>
      <c r="Q2455" s="8">
        <f t="shared" si="153"/>
        <v>69.268656716417908</v>
      </c>
      <c r="R2455" s="11" t="s">
        <v>8336</v>
      </c>
      <c r="S2455" s="12" t="s">
        <v>8352</v>
      </c>
      <c r="T2455" s="20">
        <f t="shared" si="154"/>
        <v>42738.692233796297</v>
      </c>
      <c r="U2455" s="20">
        <f t="shared" si="155"/>
        <v>42768.692233796297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s">
        <v>8219</v>
      </c>
      <c r="N2456" t="b">
        <v>1</v>
      </c>
      <c r="O2456" t="s">
        <v>8298</v>
      </c>
      <c r="P2456" s="6">
        <f t="shared" si="152"/>
        <v>100.84571428571429</v>
      </c>
      <c r="Q2456" s="8">
        <f t="shared" si="153"/>
        <v>271.50769230769231</v>
      </c>
      <c r="R2456" s="11" t="s">
        <v>8336</v>
      </c>
      <c r="S2456" s="12" t="s">
        <v>8352</v>
      </c>
      <c r="T2456" s="20">
        <f t="shared" si="154"/>
        <v>42770.201481481476</v>
      </c>
      <c r="U2456" s="20">
        <f t="shared" si="155"/>
        <v>42805.201481481476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s">
        <v>8219</v>
      </c>
      <c r="N2457" t="b">
        <v>1</v>
      </c>
      <c r="O2457" t="s">
        <v>8298</v>
      </c>
      <c r="P2457" s="6">
        <f t="shared" si="152"/>
        <v>182</v>
      </c>
      <c r="Q2457" s="8">
        <f t="shared" si="153"/>
        <v>34.125</v>
      </c>
      <c r="R2457" s="11" t="s">
        <v>8336</v>
      </c>
      <c r="S2457" s="12" t="s">
        <v>8352</v>
      </c>
      <c r="T2457" s="20">
        <f t="shared" si="154"/>
        <v>42452.781828703708</v>
      </c>
      <c r="U2457" s="20">
        <f t="shared" si="155"/>
        <v>42480.781828703708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s">
        <v>8219</v>
      </c>
      <c r="N2458" t="b">
        <v>1</v>
      </c>
      <c r="O2458" t="s">
        <v>8298</v>
      </c>
      <c r="P2458" s="6">
        <f t="shared" si="152"/>
        <v>180.86666666666667</v>
      </c>
      <c r="Q2458" s="8">
        <f t="shared" si="153"/>
        <v>40.492537313432834</v>
      </c>
      <c r="R2458" s="11" t="s">
        <v>8336</v>
      </c>
      <c r="S2458" s="12" t="s">
        <v>8352</v>
      </c>
      <c r="T2458" s="20">
        <f t="shared" si="154"/>
        <v>42761.961099537039</v>
      </c>
      <c r="U2458" s="20">
        <f t="shared" si="155"/>
        <v>42791.961099537039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s">
        <v>8219</v>
      </c>
      <c r="N2459" t="b">
        <v>1</v>
      </c>
      <c r="O2459" t="s">
        <v>8298</v>
      </c>
      <c r="P2459" s="6">
        <f t="shared" si="152"/>
        <v>102.30434782608695</v>
      </c>
      <c r="Q2459" s="8">
        <f t="shared" si="153"/>
        <v>189.75806451612902</v>
      </c>
      <c r="R2459" s="11" t="s">
        <v>8336</v>
      </c>
      <c r="S2459" s="12" t="s">
        <v>8352</v>
      </c>
      <c r="T2459" s="20">
        <f t="shared" si="154"/>
        <v>42423.602500000001</v>
      </c>
      <c r="U2459" s="20">
        <f t="shared" si="155"/>
        <v>42453.560833333337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s">
        <v>8219</v>
      </c>
      <c r="N2460" t="b">
        <v>1</v>
      </c>
      <c r="O2460" t="s">
        <v>8298</v>
      </c>
      <c r="P2460" s="6">
        <f t="shared" si="152"/>
        <v>110.17999999999999</v>
      </c>
      <c r="Q2460" s="8">
        <f t="shared" si="153"/>
        <v>68.862499999999997</v>
      </c>
      <c r="R2460" s="11" t="s">
        <v>8336</v>
      </c>
      <c r="S2460" s="12" t="s">
        <v>8352</v>
      </c>
      <c r="T2460" s="20">
        <f t="shared" si="154"/>
        <v>42495.871736111112</v>
      </c>
      <c r="U2460" s="20">
        <f t="shared" si="155"/>
        <v>42530.791666666672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s">
        <v>8219</v>
      </c>
      <c r="N2461" t="b">
        <v>1</v>
      </c>
      <c r="O2461" t="s">
        <v>8298</v>
      </c>
      <c r="P2461" s="6">
        <f t="shared" si="152"/>
        <v>102.25</v>
      </c>
      <c r="Q2461" s="8">
        <f t="shared" si="153"/>
        <v>108.77659574468085</v>
      </c>
      <c r="R2461" s="11" t="s">
        <v>8336</v>
      </c>
      <c r="S2461" s="12" t="s">
        <v>8352</v>
      </c>
      <c r="T2461" s="20">
        <f t="shared" si="154"/>
        <v>42407.637557870374</v>
      </c>
      <c r="U2461" s="20">
        <f t="shared" si="155"/>
        <v>42452.595891203702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s">
        <v>8219</v>
      </c>
      <c r="N2462" t="b">
        <v>1</v>
      </c>
      <c r="O2462" t="s">
        <v>8298</v>
      </c>
      <c r="P2462" s="6">
        <f t="shared" si="152"/>
        <v>100.78823529411764</v>
      </c>
      <c r="Q2462" s="8">
        <f t="shared" si="153"/>
        <v>125.98529411764706</v>
      </c>
      <c r="R2462" s="11" t="s">
        <v>8336</v>
      </c>
      <c r="S2462" s="12" t="s">
        <v>8352</v>
      </c>
      <c r="T2462" s="20">
        <f t="shared" si="154"/>
        <v>42704.187118055561</v>
      </c>
      <c r="U2462" s="20">
        <f t="shared" si="155"/>
        <v>42738.178472222222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s">
        <v>8219</v>
      </c>
      <c r="N2463" t="b">
        <v>1</v>
      </c>
      <c r="O2463" t="s">
        <v>8279</v>
      </c>
      <c r="P2463" s="6">
        <f t="shared" si="152"/>
        <v>103.8</v>
      </c>
      <c r="Q2463" s="8">
        <f t="shared" si="153"/>
        <v>90.523255813953483</v>
      </c>
      <c r="R2463" s="11" t="s">
        <v>8325</v>
      </c>
      <c r="S2463" s="12" t="s">
        <v>8329</v>
      </c>
      <c r="T2463" s="20">
        <f t="shared" si="154"/>
        <v>40784.012696759259</v>
      </c>
      <c r="U2463" s="20">
        <f t="shared" si="155"/>
        <v>40817.125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s">
        <v>8219</v>
      </c>
      <c r="N2464" t="b">
        <v>1</v>
      </c>
      <c r="O2464" t="s">
        <v>8279</v>
      </c>
      <c r="P2464" s="6">
        <f t="shared" si="152"/>
        <v>110.70833333333334</v>
      </c>
      <c r="Q2464" s="8">
        <f t="shared" si="153"/>
        <v>28.880434782608695</v>
      </c>
      <c r="R2464" s="11" t="s">
        <v>8325</v>
      </c>
      <c r="S2464" s="12" t="s">
        <v>8329</v>
      </c>
      <c r="T2464" s="20">
        <f t="shared" si="154"/>
        <v>41089.186296296299</v>
      </c>
      <c r="U2464" s="20">
        <f t="shared" si="155"/>
        <v>41109.186296296299</v>
      </c>
    </row>
    <row r="2465" spans="1:2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s">
        <v>8219</v>
      </c>
      <c r="N2465" t="b">
        <v>1</v>
      </c>
      <c r="O2465" t="s">
        <v>8279</v>
      </c>
      <c r="P2465" s="6">
        <f t="shared" si="152"/>
        <v>116.25000000000001</v>
      </c>
      <c r="Q2465" s="8">
        <f t="shared" si="153"/>
        <v>31</v>
      </c>
      <c r="R2465" s="11" t="s">
        <v>8325</v>
      </c>
      <c r="S2465" s="12" t="s">
        <v>8329</v>
      </c>
      <c r="T2465" s="20">
        <f t="shared" si="154"/>
        <v>41341.111400462964</v>
      </c>
      <c r="U2465" s="20">
        <f t="shared" si="155"/>
        <v>41380.791666666664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s">
        <v>8219</v>
      </c>
      <c r="N2466" t="b">
        <v>1</v>
      </c>
      <c r="O2466" t="s">
        <v>8279</v>
      </c>
      <c r="P2466" s="6">
        <f t="shared" si="152"/>
        <v>111.1</v>
      </c>
      <c r="Q2466" s="8">
        <f t="shared" si="153"/>
        <v>51.674418604651166</v>
      </c>
      <c r="R2466" s="11" t="s">
        <v>8325</v>
      </c>
      <c r="S2466" s="12" t="s">
        <v>8329</v>
      </c>
      <c r="T2466" s="20">
        <f t="shared" si="154"/>
        <v>42248.90042824074</v>
      </c>
      <c r="U2466" s="20">
        <f t="shared" si="155"/>
        <v>42277.811805555553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s">
        <v>8219</v>
      </c>
      <c r="N2467" t="b">
        <v>1</v>
      </c>
      <c r="O2467" t="s">
        <v>8279</v>
      </c>
      <c r="P2467" s="6">
        <f t="shared" si="152"/>
        <v>180.14285714285714</v>
      </c>
      <c r="Q2467" s="8">
        <f t="shared" si="153"/>
        <v>26.270833333333332</v>
      </c>
      <c r="R2467" s="11" t="s">
        <v>8325</v>
      </c>
      <c r="S2467" s="12" t="s">
        <v>8329</v>
      </c>
      <c r="T2467" s="20">
        <f t="shared" si="154"/>
        <v>41145.719305555554</v>
      </c>
      <c r="U2467" s="20">
        <f t="shared" si="155"/>
        <v>41175.719305555554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s">
        <v>8219</v>
      </c>
      <c r="N2468" t="b">
        <v>1</v>
      </c>
      <c r="O2468" t="s">
        <v>8279</v>
      </c>
      <c r="P2468" s="6">
        <f t="shared" si="152"/>
        <v>100</v>
      </c>
      <c r="Q2468" s="8">
        <f t="shared" si="153"/>
        <v>48.07692307692308</v>
      </c>
      <c r="R2468" s="11" t="s">
        <v>8325</v>
      </c>
      <c r="S2468" s="12" t="s">
        <v>8329</v>
      </c>
      <c r="T2468" s="20">
        <f t="shared" si="154"/>
        <v>41373.102465277778</v>
      </c>
      <c r="U2468" s="20">
        <f t="shared" si="155"/>
        <v>41403.102465277778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s">
        <v>8219</v>
      </c>
      <c r="N2469" t="b">
        <v>1</v>
      </c>
      <c r="O2469" t="s">
        <v>8279</v>
      </c>
      <c r="P2469" s="6">
        <f t="shared" si="152"/>
        <v>118.5</v>
      </c>
      <c r="Q2469" s="8">
        <f t="shared" si="153"/>
        <v>27.558139534883722</v>
      </c>
      <c r="R2469" s="11" t="s">
        <v>8325</v>
      </c>
      <c r="S2469" s="12" t="s">
        <v>8329</v>
      </c>
      <c r="T2469" s="20">
        <f t="shared" si="154"/>
        <v>41025.874201388891</v>
      </c>
      <c r="U2469" s="20">
        <f t="shared" si="155"/>
        <v>41039.708333333336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s">
        <v>8219</v>
      </c>
      <c r="N2470" t="b">
        <v>1</v>
      </c>
      <c r="O2470" t="s">
        <v>8279</v>
      </c>
      <c r="P2470" s="6">
        <f t="shared" si="152"/>
        <v>107.21700000000001</v>
      </c>
      <c r="Q2470" s="8">
        <f t="shared" si="153"/>
        <v>36.97137931034483</v>
      </c>
      <c r="R2470" s="11" t="s">
        <v>8325</v>
      </c>
      <c r="S2470" s="12" t="s">
        <v>8329</v>
      </c>
      <c r="T2470" s="20">
        <f t="shared" si="154"/>
        <v>41174.154178240737</v>
      </c>
      <c r="U2470" s="20">
        <f t="shared" si="155"/>
        <v>41210.208333333336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s">
        <v>8219</v>
      </c>
      <c r="N2471" t="b">
        <v>1</v>
      </c>
      <c r="O2471" t="s">
        <v>8279</v>
      </c>
      <c r="P2471" s="6">
        <f t="shared" si="152"/>
        <v>113.66666666666667</v>
      </c>
      <c r="Q2471" s="8">
        <f t="shared" si="153"/>
        <v>29.021276595744681</v>
      </c>
      <c r="R2471" s="11" t="s">
        <v>8325</v>
      </c>
      <c r="S2471" s="12" t="s">
        <v>8329</v>
      </c>
      <c r="T2471" s="20">
        <f t="shared" si="154"/>
        <v>40557.429733796293</v>
      </c>
      <c r="U2471" s="20">
        <f t="shared" si="155"/>
        <v>40582.429733796293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s">
        <v>8219</v>
      </c>
      <c r="N2472" t="b">
        <v>1</v>
      </c>
      <c r="O2472" t="s">
        <v>8279</v>
      </c>
      <c r="P2472" s="6">
        <f t="shared" si="152"/>
        <v>103.16400000000002</v>
      </c>
      <c r="Q2472" s="8">
        <f t="shared" si="153"/>
        <v>28.65666666666667</v>
      </c>
      <c r="R2472" s="11" t="s">
        <v>8325</v>
      </c>
      <c r="S2472" s="12" t="s">
        <v>8329</v>
      </c>
      <c r="T2472" s="20">
        <f t="shared" si="154"/>
        <v>41023.07471064815</v>
      </c>
      <c r="U2472" s="20">
        <f t="shared" si="155"/>
        <v>41053.07471064815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s">
        <v>8219</v>
      </c>
      <c r="N2473" t="b">
        <v>1</v>
      </c>
      <c r="O2473" t="s">
        <v>8279</v>
      </c>
      <c r="P2473" s="6">
        <f t="shared" si="152"/>
        <v>128</v>
      </c>
      <c r="Q2473" s="8">
        <f t="shared" si="153"/>
        <v>37.647058823529413</v>
      </c>
      <c r="R2473" s="11" t="s">
        <v>8325</v>
      </c>
      <c r="S2473" s="12" t="s">
        <v>8329</v>
      </c>
      <c r="T2473" s="20">
        <f t="shared" si="154"/>
        <v>40893.992962962962</v>
      </c>
      <c r="U2473" s="20">
        <f t="shared" si="155"/>
        <v>40933.992962962962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s">
        <v>8219</v>
      </c>
      <c r="N2474" t="b">
        <v>1</v>
      </c>
      <c r="O2474" t="s">
        <v>8279</v>
      </c>
      <c r="P2474" s="6">
        <f t="shared" si="152"/>
        <v>135.76026666666667</v>
      </c>
      <c r="Q2474" s="8">
        <f t="shared" si="153"/>
        <v>97.904038461538462</v>
      </c>
      <c r="R2474" s="11" t="s">
        <v>8325</v>
      </c>
      <c r="S2474" s="12" t="s">
        <v>8329</v>
      </c>
      <c r="T2474" s="20">
        <f t="shared" si="154"/>
        <v>40354.11550925926</v>
      </c>
      <c r="U2474" s="20">
        <f t="shared" si="155"/>
        <v>40425.043749999997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s">
        <v>8219</v>
      </c>
      <c r="N2475" t="b">
        <v>1</v>
      </c>
      <c r="O2475" t="s">
        <v>8279</v>
      </c>
      <c r="P2475" s="6">
        <f t="shared" si="152"/>
        <v>100</v>
      </c>
      <c r="Q2475" s="8">
        <f t="shared" si="153"/>
        <v>42.553191489361701</v>
      </c>
      <c r="R2475" s="11" t="s">
        <v>8325</v>
      </c>
      <c r="S2475" s="12" t="s">
        <v>8329</v>
      </c>
      <c r="T2475" s="20">
        <f t="shared" si="154"/>
        <v>41193.748483796298</v>
      </c>
      <c r="U2475" s="20">
        <f t="shared" si="155"/>
        <v>41223.790150462963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s">
        <v>8219</v>
      </c>
      <c r="N2476" t="b">
        <v>1</v>
      </c>
      <c r="O2476" t="s">
        <v>8279</v>
      </c>
      <c r="P2476" s="6">
        <f t="shared" si="152"/>
        <v>100.00360000000002</v>
      </c>
      <c r="Q2476" s="8">
        <f t="shared" si="153"/>
        <v>131.58368421052631</v>
      </c>
      <c r="R2476" s="11" t="s">
        <v>8325</v>
      </c>
      <c r="S2476" s="12" t="s">
        <v>8329</v>
      </c>
      <c r="T2476" s="20">
        <f t="shared" si="154"/>
        <v>40417.011296296296</v>
      </c>
      <c r="U2476" s="20">
        <f t="shared" si="155"/>
        <v>40462.011296296296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s">
        <v>8219</v>
      </c>
      <c r="N2477" t="b">
        <v>1</v>
      </c>
      <c r="O2477" t="s">
        <v>8279</v>
      </c>
      <c r="P2477" s="6">
        <f t="shared" si="152"/>
        <v>104.71999999999998</v>
      </c>
      <c r="Q2477" s="8">
        <f t="shared" si="153"/>
        <v>32.320987654320987</v>
      </c>
      <c r="R2477" s="11" t="s">
        <v>8325</v>
      </c>
      <c r="S2477" s="12" t="s">
        <v>8329</v>
      </c>
      <c r="T2477" s="20">
        <f t="shared" si="154"/>
        <v>40310.287673611114</v>
      </c>
      <c r="U2477" s="20">
        <f t="shared" si="155"/>
        <v>40369.916666666664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s">
        <v>8219</v>
      </c>
      <c r="N2478" t="b">
        <v>1</v>
      </c>
      <c r="O2478" t="s">
        <v>8279</v>
      </c>
      <c r="P2478" s="6">
        <f t="shared" si="152"/>
        <v>105.02249999999999</v>
      </c>
      <c r="Q2478" s="8">
        <f t="shared" si="153"/>
        <v>61.103999999999999</v>
      </c>
      <c r="R2478" s="11" t="s">
        <v>8325</v>
      </c>
      <c r="S2478" s="12" t="s">
        <v>8329</v>
      </c>
      <c r="T2478" s="20">
        <f t="shared" si="154"/>
        <v>41913.328356481477</v>
      </c>
      <c r="U2478" s="20">
        <f t="shared" si="155"/>
        <v>41946.370023148149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s">
        <v>8219</v>
      </c>
      <c r="N2479" t="b">
        <v>1</v>
      </c>
      <c r="O2479" t="s">
        <v>8279</v>
      </c>
      <c r="P2479" s="6">
        <f t="shared" si="152"/>
        <v>171.33333333333334</v>
      </c>
      <c r="Q2479" s="8">
        <f t="shared" si="153"/>
        <v>31.341463414634145</v>
      </c>
      <c r="R2479" s="11" t="s">
        <v>8325</v>
      </c>
      <c r="S2479" s="12" t="s">
        <v>8329</v>
      </c>
      <c r="T2479" s="20">
        <f t="shared" si="154"/>
        <v>41088.691493055558</v>
      </c>
      <c r="U2479" s="20">
        <f t="shared" si="155"/>
        <v>41133.691493055558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s">
        <v>8219</v>
      </c>
      <c r="N2480" t="b">
        <v>1</v>
      </c>
      <c r="O2480" t="s">
        <v>8279</v>
      </c>
      <c r="P2480" s="6">
        <f t="shared" si="152"/>
        <v>127.49999999999999</v>
      </c>
      <c r="Q2480" s="8">
        <f t="shared" si="153"/>
        <v>129.1139240506329</v>
      </c>
      <c r="R2480" s="11" t="s">
        <v>8325</v>
      </c>
      <c r="S2480" s="12" t="s">
        <v>8329</v>
      </c>
      <c r="T2480" s="20">
        <f t="shared" si="154"/>
        <v>41257.950381944444</v>
      </c>
      <c r="U2480" s="20">
        <f t="shared" si="155"/>
        <v>41287.950381944444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s">
        <v>8219</v>
      </c>
      <c r="N2481" t="b">
        <v>1</v>
      </c>
      <c r="O2481" t="s">
        <v>8279</v>
      </c>
      <c r="P2481" s="6">
        <f t="shared" si="152"/>
        <v>133.44333333333333</v>
      </c>
      <c r="Q2481" s="8">
        <f t="shared" si="153"/>
        <v>25.020624999999999</v>
      </c>
      <c r="R2481" s="11" t="s">
        <v>8325</v>
      </c>
      <c r="S2481" s="12" t="s">
        <v>8329</v>
      </c>
      <c r="T2481" s="20">
        <f t="shared" si="154"/>
        <v>41107.726782407408</v>
      </c>
      <c r="U2481" s="20">
        <f t="shared" si="155"/>
        <v>41118.083333333336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s">
        <v>8219</v>
      </c>
      <c r="N2482" t="b">
        <v>1</v>
      </c>
      <c r="O2482" t="s">
        <v>8279</v>
      </c>
      <c r="P2482" s="6">
        <f t="shared" si="152"/>
        <v>100</v>
      </c>
      <c r="Q2482" s="8">
        <f t="shared" si="153"/>
        <v>250</v>
      </c>
      <c r="R2482" s="11" t="s">
        <v>8325</v>
      </c>
      <c r="S2482" s="12" t="s">
        <v>8329</v>
      </c>
      <c r="T2482" s="20">
        <f t="shared" si="154"/>
        <v>42227.936157407406</v>
      </c>
      <c r="U2482" s="20">
        <f t="shared" si="155"/>
        <v>42287.936157407406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s">
        <v>8219</v>
      </c>
      <c r="N2483" t="b">
        <v>1</v>
      </c>
      <c r="O2483" t="s">
        <v>8279</v>
      </c>
      <c r="P2483" s="6">
        <f t="shared" si="152"/>
        <v>112.91099999999999</v>
      </c>
      <c r="Q2483" s="8">
        <f t="shared" si="153"/>
        <v>47.541473684210523</v>
      </c>
      <c r="R2483" s="11" t="s">
        <v>8325</v>
      </c>
      <c r="S2483" s="12" t="s">
        <v>8329</v>
      </c>
      <c r="T2483" s="20">
        <f t="shared" si="154"/>
        <v>40999.645925925928</v>
      </c>
      <c r="U2483" s="20">
        <f t="shared" si="155"/>
        <v>41029.645925925928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s">
        <v>8219</v>
      </c>
      <c r="N2484" t="b">
        <v>1</v>
      </c>
      <c r="O2484" t="s">
        <v>8279</v>
      </c>
      <c r="P2484" s="6">
        <f t="shared" si="152"/>
        <v>100.1</v>
      </c>
      <c r="Q2484" s="8">
        <f t="shared" si="153"/>
        <v>40.04</v>
      </c>
      <c r="R2484" s="11" t="s">
        <v>8325</v>
      </c>
      <c r="S2484" s="12" t="s">
        <v>8329</v>
      </c>
      <c r="T2484" s="20">
        <f t="shared" si="154"/>
        <v>40711.782210648147</v>
      </c>
      <c r="U2484" s="20">
        <f t="shared" si="155"/>
        <v>40756.782210648147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s">
        <v>8219</v>
      </c>
      <c r="N2485" t="b">
        <v>1</v>
      </c>
      <c r="O2485" t="s">
        <v>8279</v>
      </c>
      <c r="P2485" s="6">
        <f t="shared" si="152"/>
        <v>113.72727272727272</v>
      </c>
      <c r="Q2485" s="8">
        <f t="shared" si="153"/>
        <v>65.84210526315789</v>
      </c>
      <c r="R2485" s="11" t="s">
        <v>8325</v>
      </c>
      <c r="S2485" s="12" t="s">
        <v>8329</v>
      </c>
      <c r="T2485" s="20">
        <f t="shared" si="154"/>
        <v>40970.750034722223</v>
      </c>
      <c r="U2485" s="20">
        <f t="shared" si="155"/>
        <v>41030.708368055559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s">
        <v>8219</v>
      </c>
      <c r="N2486" t="b">
        <v>1</v>
      </c>
      <c r="O2486" t="s">
        <v>8279</v>
      </c>
      <c r="P2486" s="6">
        <f t="shared" si="152"/>
        <v>119.31742857142855</v>
      </c>
      <c r="Q2486" s="8">
        <f t="shared" si="153"/>
        <v>46.401222222222216</v>
      </c>
      <c r="R2486" s="11" t="s">
        <v>8325</v>
      </c>
      <c r="S2486" s="12" t="s">
        <v>8329</v>
      </c>
      <c r="T2486" s="20">
        <f t="shared" si="154"/>
        <v>40771.916701388887</v>
      </c>
      <c r="U2486" s="20">
        <f t="shared" si="155"/>
        <v>40801.916701388887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s">
        <v>8219</v>
      </c>
      <c r="N2487" t="b">
        <v>1</v>
      </c>
      <c r="O2487" t="s">
        <v>8279</v>
      </c>
      <c r="P2487" s="6">
        <f t="shared" si="152"/>
        <v>103.25</v>
      </c>
      <c r="Q2487" s="8">
        <f t="shared" si="153"/>
        <v>50.365853658536587</v>
      </c>
      <c r="R2487" s="11" t="s">
        <v>8325</v>
      </c>
      <c r="S2487" s="12" t="s">
        <v>8329</v>
      </c>
      <c r="T2487" s="20">
        <f t="shared" si="154"/>
        <v>40793.998599537037</v>
      </c>
      <c r="U2487" s="20">
        <f t="shared" si="155"/>
        <v>40828.998599537037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s">
        <v>8219</v>
      </c>
      <c r="N2488" t="b">
        <v>1</v>
      </c>
      <c r="O2488" t="s">
        <v>8279</v>
      </c>
      <c r="P2488" s="6">
        <f t="shared" si="152"/>
        <v>265.66666666666669</v>
      </c>
      <c r="Q2488" s="8">
        <f t="shared" si="153"/>
        <v>26.566666666666666</v>
      </c>
      <c r="R2488" s="11" t="s">
        <v>8325</v>
      </c>
      <c r="S2488" s="12" t="s">
        <v>8329</v>
      </c>
      <c r="T2488" s="20">
        <f t="shared" si="154"/>
        <v>40991.708055555559</v>
      </c>
      <c r="U2488" s="20">
        <f t="shared" si="155"/>
        <v>41021.708055555559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s">
        <v>8219</v>
      </c>
      <c r="N2489" t="b">
        <v>1</v>
      </c>
      <c r="O2489" t="s">
        <v>8279</v>
      </c>
      <c r="P2489" s="6">
        <f t="shared" si="152"/>
        <v>100.05066666666667</v>
      </c>
      <c r="Q2489" s="8">
        <f t="shared" si="153"/>
        <v>39.493684210526318</v>
      </c>
      <c r="R2489" s="11" t="s">
        <v>8325</v>
      </c>
      <c r="S2489" s="12" t="s">
        <v>8329</v>
      </c>
      <c r="T2489" s="20">
        <f t="shared" si="154"/>
        <v>41026.083298611113</v>
      </c>
      <c r="U2489" s="20">
        <f t="shared" si="155"/>
        <v>41056.083298611113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s">
        <v>8219</v>
      </c>
      <c r="N2490" t="b">
        <v>1</v>
      </c>
      <c r="O2490" t="s">
        <v>8279</v>
      </c>
      <c r="P2490" s="6">
        <f t="shared" si="152"/>
        <v>106.69999999999999</v>
      </c>
      <c r="Q2490" s="8">
        <f t="shared" si="153"/>
        <v>49.246153846153845</v>
      </c>
      <c r="R2490" s="11" t="s">
        <v>8325</v>
      </c>
      <c r="S2490" s="12" t="s">
        <v>8329</v>
      </c>
      <c r="T2490" s="20">
        <f t="shared" si="154"/>
        <v>40833.633194444446</v>
      </c>
      <c r="U2490" s="20">
        <f t="shared" si="155"/>
        <v>40863.674861111111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s">
        <v>8219</v>
      </c>
      <c r="N2491" t="b">
        <v>1</v>
      </c>
      <c r="O2491" t="s">
        <v>8279</v>
      </c>
      <c r="P2491" s="6">
        <f t="shared" si="152"/>
        <v>133.67142857142858</v>
      </c>
      <c r="Q2491" s="8">
        <f t="shared" si="153"/>
        <v>62.38</v>
      </c>
      <c r="R2491" s="11" t="s">
        <v>8325</v>
      </c>
      <c r="S2491" s="12" t="s">
        <v>8329</v>
      </c>
      <c r="T2491" s="20">
        <f t="shared" si="154"/>
        <v>41373.690266203703</v>
      </c>
      <c r="U2491" s="20">
        <f t="shared" si="155"/>
        <v>41403.690266203703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s">
        <v>8219</v>
      </c>
      <c r="N2492" t="b">
        <v>1</v>
      </c>
      <c r="O2492" t="s">
        <v>8279</v>
      </c>
      <c r="P2492" s="6">
        <f t="shared" si="152"/>
        <v>121.39999999999999</v>
      </c>
      <c r="Q2492" s="8">
        <f t="shared" si="153"/>
        <v>37.9375</v>
      </c>
      <c r="R2492" s="11" t="s">
        <v>8325</v>
      </c>
      <c r="S2492" s="12" t="s">
        <v>8329</v>
      </c>
      <c r="T2492" s="20">
        <f t="shared" si="154"/>
        <v>41023.227731481478</v>
      </c>
      <c r="U2492" s="20">
        <f t="shared" si="155"/>
        <v>41083.227731481478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s">
        <v>8219</v>
      </c>
      <c r="N2493" t="b">
        <v>1</v>
      </c>
      <c r="O2493" t="s">
        <v>8279</v>
      </c>
      <c r="P2493" s="6">
        <f t="shared" si="152"/>
        <v>103.2</v>
      </c>
      <c r="Q2493" s="8">
        <f t="shared" si="153"/>
        <v>51.6</v>
      </c>
      <c r="R2493" s="11" t="s">
        <v>8325</v>
      </c>
      <c r="S2493" s="12" t="s">
        <v>8329</v>
      </c>
      <c r="T2493" s="20">
        <f t="shared" si="154"/>
        <v>40542.839282407411</v>
      </c>
      <c r="U2493" s="20">
        <f t="shared" si="155"/>
        <v>40559.07708333333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s">
        <v>8219</v>
      </c>
      <c r="N2494" t="b">
        <v>1</v>
      </c>
      <c r="O2494" t="s">
        <v>8279</v>
      </c>
      <c r="P2494" s="6">
        <f t="shared" si="152"/>
        <v>125</v>
      </c>
      <c r="Q2494" s="8">
        <f t="shared" si="153"/>
        <v>27.777777777777779</v>
      </c>
      <c r="R2494" s="11" t="s">
        <v>8325</v>
      </c>
      <c r="S2494" s="12" t="s">
        <v>8329</v>
      </c>
      <c r="T2494" s="20">
        <f t="shared" si="154"/>
        <v>41024.985972222225</v>
      </c>
      <c r="U2494" s="20">
        <f t="shared" si="155"/>
        <v>41076.415972222225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s">
        <v>8219</v>
      </c>
      <c r="N2495" t="b">
        <v>1</v>
      </c>
      <c r="O2495" t="s">
        <v>8279</v>
      </c>
      <c r="P2495" s="6">
        <f t="shared" si="152"/>
        <v>128.69999999999999</v>
      </c>
      <c r="Q2495" s="8">
        <f t="shared" si="153"/>
        <v>99.382239382239376</v>
      </c>
      <c r="R2495" s="11" t="s">
        <v>8325</v>
      </c>
      <c r="S2495" s="12" t="s">
        <v>8329</v>
      </c>
      <c r="T2495" s="20">
        <f t="shared" si="154"/>
        <v>41348.168287037035</v>
      </c>
      <c r="U2495" s="20">
        <f t="shared" si="155"/>
        <v>41393.168287037035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s">
        <v>8219</v>
      </c>
      <c r="N2496" t="b">
        <v>1</v>
      </c>
      <c r="O2496" t="s">
        <v>8279</v>
      </c>
      <c r="P2496" s="6">
        <f t="shared" si="152"/>
        <v>101.00533333333333</v>
      </c>
      <c r="Q2496" s="8">
        <f t="shared" si="153"/>
        <v>38.848205128205123</v>
      </c>
      <c r="R2496" s="11" t="s">
        <v>8325</v>
      </c>
      <c r="S2496" s="12" t="s">
        <v>8329</v>
      </c>
      <c r="T2496" s="20">
        <f t="shared" si="154"/>
        <v>41022.645185185182</v>
      </c>
      <c r="U2496" s="20">
        <f t="shared" si="155"/>
        <v>41052.645185185182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s">
        <v>8219</v>
      </c>
      <c r="N2497" t="b">
        <v>1</v>
      </c>
      <c r="O2497" t="s">
        <v>8279</v>
      </c>
      <c r="P2497" s="6">
        <f t="shared" si="152"/>
        <v>127.53666666666665</v>
      </c>
      <c r="Q2497" s="8">
        <f t="shared" si="153"/>
        <v>45.548809523809524</v>
      </c>
      <c r="R2497" s="11" t="s">
        <v>8325</v>
      </c>
      <c r="S2497" s="12" t="s">
        <v>8329</v>
      </c>
      <c r="T2497" s="20">
        <f t="shared" si="154"/>
        <v>41036.946469907409</v>
      </c>
      <c r="U2497" s="20">
        <f t="shared" si="155"/>
        <v>41066.946469907409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s">
        <v>8219</v>
      </c>
      <c r="N2498" t="b">
        <v>1</v>
      </c>
      <c r="O2498" t="s">
        <v>8279</v>
      </c>
      <c r="P2498" s="6">
        <f t="shared" si="152"/>
        <v>100</v>
      </c>
      <c r="Q2498" s="8">
        <f t="shared" si="153"/>
        <v>600</v>
      </c>
      <c r="R2498" s="11" t="s">
        <v>8325</v>
      </c>
      <c r="S2498" s="12" t="s">
        <v>8329</v>
      </c>
      <c r="T2498" s="20">
        <f t="shared" si="154"/>
        <v>41327.996435185189</v>
      </c>
      <c r="U2498" s="20">
        <f t="shared" si="155"/>
        <v>41362.954768518517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s">
        <v>8219</v>
      </c>
      <c r="N2499" t="b">
        <v>1</v>
      </c>
      <c r="O2499" t="s">
        <v>8279</v>
      </c>
      <c r="P2499" s="6">
        <f t="shared" ref="P2499:P2562" si="156">E2499/D2499*100</f>
        <v>112.7715</v>
      </c>
      <c r="Q2499" s="8">
        <f t="shared" ref="Q2499:Q2562" si="157">IFERROR(E2499/L2499,0)</f>
        <v>80.551071428571419</v>
      </c>
      <c r="R2499" s="11" t="s">
        <v>8325</v>
      </c>
      <c r="S2499" s="12" t="s">
        <v>8329</v>
      </c>
      <c r="T2499" s="20">
        <f t="shared" ref="T2499:T2562" si="158">(((J2499/60)/60)/24)+DATE(1970,1,1)</f>
        <v>40730.878912037035</v>
      </c>
      <c r="U2499" s="20">
        <f t="shared" ref="U2499:U2562" si="159">(((I2499/60)/60)/24)+DATE(1970,1,1)</f>
        <v>40760.878912037035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s">
        <v>8219</v>
      </c>
      <c r="N2500" t="b">
        <v>1</v>
      </c>
      <c r="O2500" t="s">
        <v>8279</v>
      </c>
      <c r="P2500" s="6">
        <f t="shared" si="156"/>
        <v>105.60000000000001</v>
      </c>
      <c r="Q2500" s="8">
        <f t="shared" si="157"/>
        <v>52.8</v>
      </c>
      <c r="R2500" s="11" t="s">
        <v>8325</v>
      </c>
      <c r="S2500" s="12" t="s">
        <v>8329</v>
      </c>
      <c r="T2500" s="20">
        <f t="shared" si="158"/>
        <v>42017.967442129629</v>
      </c>
      <c r="U2500" s="20">
        <f t="shared" si="159"/>
        <v>42031.967442129629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s">
        <v>8219</v>
      </c>
      <c r="N2501" t="b">
        <v>1</v>
      </c>
      <c r="O2501" t="s">
        <v>8279</v>
      </c>
      <c r="P2501" s="6">
        <f t="shared" si="156"/>
        <v>202.625</v>
      </c>
      <c r="Q2501" s="8">
        <f t="shared" si="157"/>
        <v>47.676470588235297</v>
      </c>
      <c r="R2501" s="11" t="s">
        <v>8325</v>
      </c>
      <c r="S2501" s="12" t="s">
        <v>8329</v>
      </c>
      <c r="T2501" s="20">
        <f t="shared" si="158"/>
        <v>41226.648576388885</v>
      </c>
      <c r="U2501" s="20">
        <f t="shared" si="159"/>
        <v>41274.75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s">
        <v>8219</v>
      </c>
      <c r="N2502" t="b">
        <v>1</v>
      </c>
      <c r="O2502" t="s">
        <v>8279</v>
      </c>
      <c r="P2502" s="6">
        <f t="shared" si="156"/>
        <v>113.33333333333333</v>
      </c>
      <c r="Q2502" s="8">
        <f t="shared" si="157"/>
        <v>23.448275862068964</v>
      </c>
      <c r="R2502" s="11" t="s">
        <v>8325</v>
      </c>
      <c r="S2502" s="12" t="s">
        <v>8329</v>
      </c>
      <c r="T2502" s="20">
        <f t="shared" si="158"/>
        <v>41053.772858796299</v>
      </c>
      <c r="U2502" s="20">
        <f t="shared" si="159"/>
        <v>41083.772858796299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s">
        <v>8221</v>
      </c>
      <c r="N2503" t="b">
        <v>0</v>
      </c>
      <c r="O2503" t="s">
        <v>8299</v>
      </c>
      <c r="P2503" s="6">
        <f t="shared" si="156"/>
        <v>2.5545454545454547</v>
      </c>
      <c r="Q2503" s="8">
        <f t="shared" si="157"/>
        <v>40.142857142857146</v>
      </c>
      <c r="R2503" s="11" t="s">
        <v>8336</v>
      </c>
      <c r="S2503" s="12" t="s">
        <v>8353</v>
      </c>
      <c r="T2503" s="20">
        <f t="shared" si="158"/>
        <v>42244.776666666665</v>
      </c>
      <c r="U2503" s="20">
        <f t="shared" si="159"/>
        <v>42274.776666666665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s">
        <v>8221</v>
      </c>
      <c r="N2504" t="b">
        <v>0</v>
      </c>
      <c r="O2504" t="s">
        <v>8299</v>
      </c>
      <c r="P2504" s="6">
        <f t="shared" si="156"/>
        <v>7.8181818181818186E-2</v>
      </c>
      <c r="Q2504" s="8">
        <f t="shared" si="157"/>
        <v>17.2</v>
      </c>
      <c r="R2504" s="11" t="s">
        <v>8336</v>
      </c>
      <c r="S2504" s="12" t="s">
        <v>8353</v>
      </c>
      <c r="T2504" s="20">
        <f t="shared" si="158"/>
        <v>41858.825439814813</v>
      </c>
      <c r="U2504" s="20">
        <f t="shared" si="159"/>
        <v>41903.825439814813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s">
        <v>8221</v>
      </c>
      <c r="N2505" t="b">
        <v>0</v>
      </c>
      <c r="O2505" t="s">
        <v>8299</v>
      </c>
      <c r="P2505" s="6">
        <f t="shared" si="156"/>
        <v>0</v>
      </c>
      <c r="Q2505" s="8">
        <f t="shared" si="157"/>
        <v>0</v>
      </c>
      <c r="R2505" s="11" t="s">
        <v>8336</v>
      </c>
      <c r="S2505" s="12" t="s">
        <v>8353</v>
      </c>
      <c r="T2505" s="20">
        <f t="shared" si="158"/>
        <v>42498.899398148147</v>
      </c>
      <c r="U2505" s="20">
        <f t="shared" si="159"/>
        <v>42528.879166666666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s">
        <v>8221</v>
      </c>
      <c r="N2506" t="b">
        <v>0</v>
      </c>
      <c r="O2506" t="s">
        <v>8299</v>
      </c>
      <c r="P2506" s="6">
        <f t="shared" si="156"/>
        <v>0</v>
      </c>
      <c r="Q2506" s="8">
        <f t="shared" si="157"/>
        <v>0</v>
      </c>
      <c r="R2506" s="11" t="s">
        <v>8336</v>
      </c>
      <c r="S2506" s="12" t="s">
        <v>8353</v>
      </c>
      <c r="T2506" s="20">
        <f t="shared" si="158"/>
        <v>41928.015439814815</v>
      </c>
      <c r="U2506" s="20">
        <f t="shared" si="159"/>
        <v>41958.057106481487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s">
        <v>8221</v>
      </c>
      <c r="N2507" t="b">
        <v>0</v>
      </c>
      <c r="O2507" t="s">
        <v>8299</v>
      </c>
      <c r="P2507" s="6">
        <f t="shared" si="156"/>
        <v>0</v>
      </c>
      <c r="Q2507" s="8">
        <f t="shared" si="157"/>
        <v>0</v>
      </c>
      <c r="R2507" s="11" t="s">
        <v>8336</v>
      </c>
      <c r="S2507" s="12" t="s">
        <v>8353</v>
      </c>
      <c r="T2507" s="20">
        <f t="shared" si="158"/>
        <v>42047.05574074074</v>
      </c>
      <c r="U2507" s="20">
        <f t="shared" si="159"/>
        <v>42077.014074074075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s">
        <v>8221</v>
      </c>
      <c r="N2508" t="b">
        <v>0</v>
      </c>
      <c r="O2508" t="s">
        <v>8299</v>
      </c>
      <c r="P2508" s="6">
        <f t="shared" si="156"/>
        <v>0.6</v>
      </c>
      <c r="Q2508" s="8">
        <f t="shared" si="157"/>
        <v>15</v>
      </c>
      <c r="R2508" s="11" t="s">
        <v>8336</v>
      </c>
      <c r="S2508" s="12" t="s">
        <v>8353</v>
      </c>
      <c r="T2508" s="20">
        <f t="shared" si="158"/>
        <v>42258.297094907408</v>
      </c>
      <c r="U2508" s="20">
        <f t="shared" si="159"/>
        <v>42280.875</v>
      </c>
    </row>
    <row r="2509" spans="1:2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s">
        <v>8221</v>
      </c>
      <c r="N2509" t="b">
        <v>0</v>
      </c>
      <c r="O2509" t="s">
        <v>8299</v>
      </c>
      <c r="P2509" s="6">
        <f t="shared" si="156"/>
        <v>0</v>
      </c>
      <c r="Q2509" s="8">
        <f t="shared" si="157"/>
        <v>0</v>
      </c>
      <c r="R2509" s="11" t="s">
        <v>8336</v>
      </c>
      <c r="S2509" s="12" t="s">
        <v>8353</v>
      </c>
      <c r="T2509" s="20">
        <f t="shared" si="158"/>
        <v>42105.072962962964</v>
      </c>
      <c r="U2509" s="20">
        <f t="shared" si="159"/>
        <v>42135.072962962964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s">
        <v>8221</v>
      </c>
      <c r="N2510" t="b">
        <v>0</v>
      </c>
      <c r="O2510" t="s">
        <v>8299</v>
      </c>
      <c r="P2510" s="6">
        <f t="shared" si="156"/>
        <v>0</v>
      </c>
      <c r="Q2510" s="8">
        <f t="shared" si="157"/>
        <v>0</v>
      </c>
      <c r="R2510" s="11" t="s">
        <v>8336</v>
      </c>
      <c r="S2510" s="12" t="s">
        <v>8353</v>
      </c>
      <c r="T2510" s="20">
        <f t="shared" si="158"/>
        <v>41835.951782407406</v>
      </c>
      <c r="U2510" s="20">
        <f t="shared" si="159"/>
        <v>41865.951782407406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s">
        <v>8221</v>
      </c>
      <c r="N2511" t="b">
        <v>0</v>
      </c>
      <c r="O2511" t="s">
        <v>8299</v>
      </c>
      <c r="P2511" s="6">
        <f t="shared" si="156"/>
        <v>1.0526315789473684</v>
      </c>
      <c r="Q2511" s="8">
        <f t="shared" si="157"/>
        <v>35.714285714285715</v>
      </c>
      <c r="R2511" s="11" t="s">
        <v>8336</v>
      </c>
      <c r="S2511" s="12" t="s">
        <v>8353</v>
      </c>
      <c r="T2511" s="20">
        <f t="shared" si="158"/>
        <v>42058.809594907405</v>
      </c>
      <c r="U2511" s="20">
        <f t="shared" si="159"/>
        <v>42114.767928240741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s">
        <v>8221</v>
      </c>
      <c r="N2512" t="b">
        <v>0</v>
      </c>
      <c r="O2512" t="s">
        <v>8299</v>
      </c>
      <c r="P2512" s="6">
        <f t="shared" si="156"/>
        <v>0.15</v>
      </c>
      <c r="Q2512" s="8">
        <f t="shared" si="157"/>
        <v>37.5</v>
      </c>
      <c r="R2512" s="11" t="s">
        <v>8336</v>
      </c>
      <c r="S2512" s="12" t="s">
        <v>8353</v>
      </c>
      <c r="T2512" s="20">
        <f t="shared" si="158"/>
        <v>42078.997361111105</v>
      </c>
      <c r="U2512" s="20">
        <f t="shared" si="159"/>
        <v>42138.997361111105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s">
        <v>8221</v>
      </c>
      <c r="N2513" t="b">
        <v>0</v>
      </c>
      <c r="O2513" t="s">
        <v>8299</v>
      </c>
      <c r="P2513" s="6">
        <f t="shared" si="156"/>
        <v>0</v>
      </c>
      <c r="Q2513" s="8">
        <f t="shared" si="157"/>
        <v>0</v>
      </c>
      <c r="R2513" s="11" t="s">
        <v>8336</v>
      </c>
      <c r="S2513" s="12" t="s">
        <v>8353</v>
      </c>
      <c r="T2513" s="20">
        <f t="shared" si="158"/>
        <v>42371.446909722217</v>
      </c>
      <c r="U2513" s="20">
        <f t="shared" si="159"/>
        <v>42401.446909722217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s">
        <v>8221</v>
      </c>
      <c r="N2514" t="b">
        <v>0</v>
      </c>
      <c r="O2514" t="s">
        <v>8299</v>
      </c>
      <c r="P2514" s="6">
        <f t="shared" si="156"/>
        <v>0</v>
      </c>
      <c r="Q2514" s="8">
        <f t="shared" si="157"/>
        <v>0</v>
      </c>
      <c r="R2514" s="11" t="s">
        <v>8336</v>
      </c>
      <c r="S2514" s="12" t="s">
        <v>8353</v>
      </c>
      <c r="T2514" s="20">
        <f t="shared" si="158"/>
        <v>41971.876863425925</v>
      </c>
      <c r="U2514" s="20">
        <f t="shared" si="159"/>
        <v>41986.876863425925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s">
        <v>8221</v>
      </c>
      <c r="N2515" t="b">
        <v>0</v>
      </c>
      <c r="O2515" t="s">
        <v>8299</v>
      </c>
      <c r="P2515" s="6">
        <f t="shared" si="156"/>
        <v>0</v>
      </c>
      <c r="Q2515" s="8">
        <f t="shared" si="157"/>
        <v>0</v>
      </c>
      <c r="R2515" s="11" t="s">
        <v>8336</v>
      </c>
      <c r="S2515" s="12" t="s">
        <v>8353</v>
      </c>
      <c r="T2515" s="20">
        <f t="shared" si="158"/>
        <v>42732.00681712963</v>
      </c>
      <c r="U2515" s="20">
        <f t="shared" si="159"/>
        <v>42792.00681712963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s">
        <v>8221</v>
      </c>
      <c r="N2516" t="b">
        <v>0</v>
      </c>
      <c r="O2516" t="s">
        <v>8299</v>
      </c>
      <c r="P2516" s="6">
        <f t="shared" si="156"/>
        <v>1.7500000000000002</v>
      </c>
      <c r="Q2516" s="8">
        <f t="shared" si="157"/>
        <v>52.5</v>
      </c>
      <c r="R2516" s="11" t="s">
        <v>8336</v>
      </c>
      <c r="S2516" s="12" t="s">
        <v>8353</v>
      </c>
      <c r="T2516" s="20">
        <f t="shared" si="158"/>
        <v>41854.389780092592</v>
      </c>
      <c r="U2516" s="20">
        <f t="shared" si="159"/>
        <v>41871.389780092592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s">
        <v>8221</v>
      </c>
      <c r="N2517" t="b">
        <v>0</v>
      </c>
      <c r="O2517" t="s">
        <v>8299</v>
      </c>
      <c r="P2517" s="6">
        <f t="shared" si="156"/>
        <v>18.600000000000001</v>
      </c>
      <c r="Q2517" s="8">
        <f t="shared" si="157"/>
        <v>77.5</v>
      </c>
      <c r="R2517" s="11" t="s">
        <v>8336</v>
      </c>
      <c r="S2517" s="12" t="s">
        <v>8353</v>
      </c>
      <c r="T2517" s="20">
        <f t="shared" si="158"/>
        <v>42027.839733796296</v>
      </c>
      <c r="U2517" s="20">
        <f t="shared" si="159"/>
        <v>42057.839733796296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s">
        <v>8221</v>
      </c>
      <c r="N2518" t="b">
        <v>0</v>
      </c>
      <c r="O2518" t="s">
        <v>8299</v>
      </c>
      <c r="P2518" s="6">
        <f t="shared" si="156"/>
        <v>0</v>
      </c>
      <c r="Q2518" s="8">
        <f t="shared" si="157"/>
        <v>0</v>
      </c>
      <c r="R2518" s="11" t="s">
        <v>8336</v>
      </c>
      <c r="S2518" s="12" t="s">
        <v>8353</v>
      </c>
      <c r="T2518" s="20">
        <f t="shared" si="158"/>
        <v>41942.653379629628</v>
      </c>
      <c r="U2518" s="20">
        <f t="shared" si="159"/>
        <v>41972.6950462963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s">
        <v>8221</v>
      </c>
      <c r="N2519" t="b">
        <v>0</v>
      </c>
      <c r="O2519" t="s">
        <v>8299</v>
      </c>
      <c r="P2519" s="6">
        <f t="shared" si="156"/>
        <v>9.8166666666666664</v>
      </c>
      <c r="Q2519" s="8">
        <f t="shared" si="157"/>
        <v>53.545454545454547</v>
      </c>
      <c r="R2519" s="11" t="s">
        <v>8336</v>
      </c>
      <c r="S2519" s="12" t="s">
        <v>8353</v>
      </c>
      <c r="T2519" s="20">
        <f t="shared" si="158"/>
        <v>42052.802430555559</v>
      </c>
      <c r="U2519" s="20">
        <f t="shared" si="159"/>
        <v>42082.760763888888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s">
        <v>8221</v>
      </c>
      <c r="N2520" t="b">
        <v>0</v>
      </c>
      <c r="O2520" t="s">
        <v>8299</v>
      </c>
      <c r="P2520" s="6">
        <f t="shared" si="156"/>
        <v>0</v>
      </c>
      <c r="Q2520" s="8">
        <f t="shared" si="157"/>
        <v>0</v>
      </c>
      <c r="R2520" s="11" t="s">
        <v>8336</v>
      </c>
      <c r="S2520" s="12" t="s">
        <v>8353</v>
      </c>
      <c r="T2520" s="20">
        <f t="shared" si="158"/>
        <v>41926.680879629632</v>
      </c>
      <c r="U2520" s="20">
        <f t="shared" si="159"/>
        <v>41956.722546296296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s">
        <v>8221</v>
      </c>
      <c r="N2521" t="b">
        <v>0</v>
      </c>
      <c r="O2521" t="s">
        <v>8299</v>
      </c>
      <c r="P2521" s="6">
        <f t="shared" si="156"/>
        <v>4.3333333333333335E-2</v>
      </c>
      <c r="Q2521" s="8">
        <f t="shared" si="157"/>
        <v>16.25</v>
      </c>
      <c r="R2521" s="11" t="s">
        <v>8336</v>
      </c>
      <c r="S2521" s="12" t="s">
        <v>8353</v>
      </c>
      <c r="T2521" s="20">
        <f t="shared" si="158"/>
        <v>41809.155138888891</v>
      </c>
      <c r="U2521" s="20">
        <f t="shared" si="159"/>
        <v>41839.155138888891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s">
        <v>8221</v>
      </c>
      <c r="N2522" t="b">
        <v>0</v>
      </c>
      <c r="O2522" t="s">
        <v>8299</v>
      </c>
      <c r="P2522" s="6">
        <f t="shared" si="156"/>
        <v>0</v>
      </c>
      <c r="Q2522" s="8">
        <f t="shared" si="157"/>
        <v>0</v>
      </c>
      <c r="R2522" s="11" t="s">
        <v>8336</v>
      </c>
      <c r="S2522" s="12" t="s">
        <v>8353</v>
      </c>
      <c r="T2522" s="20">
        <f t="shared" si="158"/>
        <v>42612.600520833337</v>
      </c>
      <c r="U2522" s="20">
        <f t="shared" si="159"/>
        <v>42658.806249999994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s">
        <v>8219</v>
      </c>
      <c r="N2523" t="b">
        <v>1</v>
      </c>
      <c r="O2523" t="s">
        <v>8300</v>
      </c>
      <c r="P2523" s="6">
        <f t="shared" si="156"/>
        <v>109.48792</v>
      </c>
      <c r="Q2523" s="8">
        <f t="shared" si="157"/>
        <v>103.68174242424243</v>
      </c>
      <c r="R2523" s="11" t="s">
        <v>8325</v>
      </c>
      <c r="S2523" s="12" t="s">
        <v>8354</v>
      </c>
      <c r="T2523" s="20">
        <f t="shared" si="158"/>
        <v>42269.967835648145</v>
      </c>
      <c r="U2523" s="20">
        <f t="shared" si="159"/>
        <v>42290.967835648145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s">
        <v>8219</v>
      </c>
      <c r="N2524" t="b">
        <v>1</v>
      </c>
      <c r="O2524" t="s">
        <v>8300</v>
      </c>
      <c r="P2524" s="6">
        <f t="shared" si="156"/>
        <v>100</v>
      </c>
      <c r="Q2524" s="8">
        <f t="shared" si="157"/>
        <v>185.18518518518519</v>
      </c>
      <c r="R2524" s="11" t="s">
        <v>8325</v>
      </c>
      <c r="S2524" s="12" t="s">
        <v>8354</v>
      </c>
      <c r="T2524" s="20">
        <f t="shared" si="158"/>
        <v>42460.573611111111</v>
      </c>
      <c r="U2524" s="20">
        <f t="shared" si="159"/>
        <v>42482.619444444441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s">
        <v>8219</v>
      </c>
      <c r="N2525" t="b">
        <v>1</v>
      </c>
      <c r="O2525" t="s">
        <v>8300</v>
      </c>
      <c r="P2525" s="6">
        <f t="shared" si="156"/>
        <v>156.44444444444446</v>
      </c>
      <c r="Q2525" s="8">
        <f t="shared" si="157"/>
        <v>54.153846153846153</v>
      </c>
      <c r="R2525" s="11" t="s">
        <v>8325</v>
      </c>
      <c r="S2525" s="12" t="s">
        <v>8354</v>
      </c>
      <c r="T2525" s="20">
        <f t="shared" si="158"/>
        <v>41930.975601851853</v>
      </c>
      <c r="U2525" s="20">
        <f t="shared" si="159"/>
        <v>41961.017268518524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s">
        <v>8219</v>
      </c>
      <c r="N2526" t="b">
        <v>1</v>
      </c>
      <c r="O2526" t="s">
        <v>8300</v>
      </c>
      <c r="P2526" s="6">
        <f t="shared" si="156"/>
        <v>101.6</v>
      </c>
      <c r="Q2526" s="8">
        <f t="shared" si="157"/>
        <v>177.2093023255814</v>
      </c>
      <c r="R2526" s="11" t="s">
        <v>8325</v>
      </c>
      <c r="S2526" s="12" t="s">
        <v>8354</v>
      </c>
      <c r="T2526" s="20">
        <f t="shared" si="158"/>
        <v>41961.807372685187</v>
      </c>
      <c r="U2526" s="20">
        <f t="shared" si="159"/>
        <v>41994.1875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s">
        <v>8219</v>
      </c>
      <c r="N2527" t="b">
        <v>1</v>
      </c>
      <c r="O2527" t="s">
        <v>8300</v>
      </c>
      <c r="P2527" s="6">
        <f t="shared" si="156"/>
        <v>100.325</v>
      </c>
      <c r="Q2527" s="8">
        <f t="shared" si="157"/>
        <v>100.325</v>
      </c>
      <c r="R2527" s="11" t="s">
        <v>8325</v>
      </c>
      <c r="S2527" s="12" t="s">
        <v>8354</v>
      </c>
      <c r="T2527" s="20">
        <f t="shared" si="158"/>
        <v>41058.844571759262</v>
      </c>
      <c r="U2527" s="20">
        <f t="shared" si="159"/>
        <v>41088.844571759262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s">
        <v>8219</v>
      </c>
      <c r="N2528" t="b">
        <v>1</v>
      </c>
      <c r="O2528" t="s">
        <v>8300</v>
      </c>
      <c r="P2528" s="6">
        <f t="shared" si="156"/>
        <v>112.94999999999999</v>
      </c>
      <c r="Q2528" s="8">
        <f t="shared" si="157"/>
        <v>136.90909090909091</v>
      </c>
      <c r="R2528" s="11" t="s">
        <v>8325</v>
      </c>
      <c r="S2528" s="12" t="s">
        <v>8354</v>
      </c>
      <c r="T2528" s="20">
        <f t="shared" si="158"/>
        <v>41953.091134259259</v>
      </c>
      <c r="U2528" s="20">
        <f t="shared" si="159"/>
        <v>41981.207638888889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s">
        <v>8219</v>
      </c>
      <c r="N2529" t="b">
        <v>1</v>
      </c>
      <c r="O2529" t="s">
        <v>8300</v>
      </c>
      <c r="P2529" s="6">
        <f t="shared" si="156"/>
        <v>102.125</v>
      </c>
      <c r="Q2529" s="8">
        <f t="shared" si="157"/>
        <v>57.535211267605632</v>
      </c>
      <c r="R2529" s="11" t="s">
        <v>8325</v>
      </c>
      <c r="S2529" s="12" t="s">
        <v>8354</v>
      </c>
      <c r="T2529" s="20">
        <f t="shared" si="158"/>
        <v>41546.75105324074</v>
      </c>
      <c r="U2529" s="20">
        <f t="shared" si="159"/>
        <v>41565.165972222225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s">
        <v>8219</v>
      </c>
      <c r="N2530" t="b">
        <v>1</v>
      </c>
      <c r="O2530" t="s">
        <v>8300</v>
      </c>
      <c r="P2530" s="6">
        <f t="shared" si="156"/>
        <v>107.24974999999999</v>
      </c>
      <c r="Q2530" s="8">
        <f t="shared" si="157"/>
        <v>52.962839506172834</v>
      </c>
      <c r="R2530" s="11" t="s">
        <v>8325</v>
      </c>
      <c r="S2530" s="12" t="s">
        <v>8354</v>
      </c>
      <c r="T2530" s="20">
        <f t="shared" si="158"/>
        <v>42217.834525462968</v>
      </c>
      <c r="U2530" s="20">
        <f t="shared" si="159"/>
        <v>42236.458333333328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s">
        <v>8219</v>
      </c>
      <c r="N2531" t="b">
        <v>1</v>
      </c>
      <c r="O2531" t="s">
        <v>8300</v>
      </c>
      <c r="P2531" s="6">
        <f t="shared" si="156"/>
        <v>104.28333333333333</v>
      </c>
      <c r="Q2531" s="8">
        <f t="shared" si="157"/>
        <v>82.328947368421055</v>
      </c>
      <c r="R2531" s="11" t="s">
        <v>8325</v>
      </c>
      <c r="S2531" s="12" t="s">
        <v>8354</v>
      </c>
      <c r="T2531" s="20">
        <f t="shared" si="158"/>
        <v>40948.080729166664</v>
      </c>
      <c r="U2531" s="20">
        <f t="shared" si="159"/>
        <v>40993.0390625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s">
        <v>8219</v>
      </c>
      <c r="N2532" t="b">
        <v>1</v>
      </c>
      <c r="O2532" t="s">
        <v>8300</v>
      </c>
      <c r="P2532" s="6">
        <f t="shared" si="156"/>
        <v>100</v>
      </c>
      <c r="Q2532" s="8">
        <f t="shared" si="157"/>
        <v>135.41666666666666</v>
      </c>
      <c r="R2532" s="11" t="s">
        <v>8325</v>
      </c>
      <c r="S2532" s="12" t="s">
        <v>8354</v>
      </c>
      <c r="T2532" s="20">
        <f t="shared" si="158"/>
        <v>42081.864641203705</v>
      </c>
      <c r="U2532" s="20">
        <f t="shared" si="159"/>
        <v>42114.201388888891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s">
        <v>8219</v>
      </c>
      <c r="N2533" t="b">
        <v>1</v>
      </c>
      <c r="O2533" t="s">
        <v>8300</v>
      </c>
      <c r="P2533" s="6">
        <f t="shared" si="156"/>
        <v>100.4</v>
      </c>
      <c r="Q2533" s="8">
        <f t="shared" si="157"/>
        <v>74.06557377049181</v>
      </c>
      <c r="R2533" s="11" t="s">
        <v>8325</v>
      </c>
      <c r="S2533" s="12" t="s">
        <v>8354</v>
      </c>
      <c r="T2533" s="20">
        <f t="shared" si="158"/>
        <v>42208.680023148147</v>
      </c>
      <c r="U2533" s="20">
        <f t="shared" si="159"/>
        <v>42231.165972222225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s">
        <v>8219</v>
      </c>
      <c r="N2534" t="b">
        <v>1</v>
      </c>
      <c r="O2534" t="s">
        <v>8300</v>
      </c>
      <c r="P2534" s="6">
        <f t="shared" si="156"/>
        <v>126.125</v>
      </c>
      <c r="Q2534" s="8">
        <f t="shared" si="157"/>
        <v>84.083333333333329</v>
      </c>
      <c r="R2534" s="11" t="s">
        <v>8325</v>
      </c>
      <c r="S2534" s="12" t="s">
        <v>8354</v>
      </c>
      <c r="T2534" s="20">
        <f t="shared" si="158"/>
        <v>41107.849143518521</v>
      </c>
      <c r="U2534" s="20">
        <f t="shared" si="159"/>
        <v>41137.849143518521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s">
        <v>8219</v>
      </c>
      <c r="N2535" t="b">
        <v>1</v>
      </c>
      <c r="O2535" t="s">
        <v>8300</v>
      </c>
      <c r="P2535" s="6">
        <f t="shared" si="156"/>
        <v>110.66666666666667</v>
      </c>
      <c r="Q2535" s="8">
        <f t="shared" si="157"/>
        <v>61.029411764705884</v>
      </c>
      <c r="R2535" s="11" t="s">
        <v>8325</v>
      </c>
      <c r="S2535" s="12" t="s">
        <v>8354</v>
      </c>
      <c r="T2535" s="20">
        <f t="shared" si="158"/>
        <v>41304.751284722224</v>
      </c>
      <c r="U2535" s="20">
        <f t="shared" si="159"/>
        <v>41334.750787037039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s">
        <v>8219</v>
      </c>
      <c r="N2536" t="b">
        <v>1</v>
      </c>
      <c r="O2536" t="s">
        <v>8300</v>
      </c>
      <c r="P2536" s="6">
        <f t="shared" si="156"/>
        <v>105</v>
      </c>
      <c r="Q2536" s="8">
        <f t="shared" si="157"/>
        <v>150</v>
      </c>
      <c r="R2536" s="11" t="s">
        <v>8325</v>
      </c>
      <c r="S2536" s="12" t="s">
        <v>8354</v>
      </c>
      <c r="T2536" s="20">
        <f t="shared" si="158"/>
        <v>40127.700370370374</v>
      </c>
      <c r="U2536" s="20">
        <f t="shared" si="159"/>
        <v>40179.25</v>
      </c>
    </row>
    <row r="2537" spans="1:2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s">
        <v>8219</v>
      </c>
      <c r="N2537" t="b">
        <v>1</v>
      </c>
      <c r="O2537" t="s">
        <v>8300</v>
      </c>
      <c r="P2537" s="6">
        <f t="shared" si="156"/>
        <v>103.77499999999999</v>
      </c>
      <c r="Q2537" s="8">
        <f t="shared" si="157"/>
        <v>266.08974358974359</v>
      </c>
      <c r="R2537" s="11" t="s">
        <v>8325</v>
      </c>
      <c r="S2537" s="12" t="s">
        <v>8354</v>
      </c>
      <c r="T2537" s="20">
        <f t="shared" si="158"/>
        <v>41943.791030092594</v>
      </c>
      <c r="U2537" s="20">
        <f t="shared" si="159"/>
        <v>41974.832696759258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s">
        <v>8219</v>
      </c>
      <c r="N2538" t="b">
        <v>1</v>
      </c>
      <c r="O2538" t="s">
        <v>8300</v>
      </c>
      <c r="P2538" s="6">
        <f t="shared" si="156"/>
        <v>115.99999999999999</v>
      </c>
      <c r="Q2538" s="8">
        <f t="shared" si="157"/>
        <v>7.25</v>
      </c>
      <c r="R2538" s="11" t="s">
        <v>8325</v>
      </c>
      <c r="S2538" s="12" t="s">
        <v>8354</v>
      </c>
      <c r="T2538" s="20">
        <f t="shared" si="158"/>
        <v>41464.106087962966</v>
      </c>
      <c r="U2538" s="20">
        <f t="shared" si="159"/>
        <v>41485.106087962966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s">
        <v>8219</v>
      </c>
      <c r="N2539" t="b">
        <v>1</v>
      </c>
      <c r="O2539" t="s">
        <v>8300</v>
      </c>
      <c r="P2539" s="6">
        <f t="shared" si="156"/>
        <v>110.00000000000001</v>
      </c>
      <c r="Q2539" s="8">
        <f t="shared" si="157"/>
        <v>100</v>
      </c>
      <c r="R2539" s="11" t="s">
        <v>8325</v>
      </c>
      <c r="S2539" s="12" t="s">
        <v>8354</v>
      </c>
      <c r="T2539" s="20">
        <f t="shared" si="158"/>
        <v>40696.648784722223</v>
      </c>
      <c r="U2539" s="20">
        <f t="shared" si="159"/>
        <v>40756.648784722223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s">
        <v>8219</v>
      </c>
      <c r="N2540" t="b">
        <v>1</v>
      </c>
      <c r="O2540" t="s">
        <v>8300</v>
      </c>
      <c r="P2540" s="6">
        <f t="shared" si="156"/>
        <v>113.01761111111111</v>
      </c>
      <c r="Q2540" s="8">
        <f t="shared" si="157"/>
        <v>109.96308108108107</v>
      </c>
      <c r="R2540" s="11" t="s">
        <v>8325</v>
      </c>
      <c r="S2540" s="12" t="s">
        <v>8354</v>
      </c>
      <c r="T2540" s="20">
        <f t="shared" si="158"/>
        <v>41298.509965277779</v>
      </c>
      <c r="U2540" s="20">
        <f t="shared" si="159"/>
        <v>41329.207638888889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s">
        <v>8219</v>
      </c>
      <c r="N2541" t="b">
        <v>1</v>
      </c>
      <c r="O2541" t="s">
        <v>8300</v>
      </c>
      <c r="P2541" s="6">
        <f t="shared" si="156"/>
        <v>100.25</v>
      </c>
      <c r="Q2541" s="8">
        <f t="shared" si="157"/>
        <v>169.91525423728814</v>
      </c>
      <c r="R2541" s="11" t="s">
        <v>8325</v>
      </c>
      <c r="S2541" s="12" t="s">
        <v>8354</v>
      </c>
      <c r="T2541" s="20">
        <f t="shared" si="158"/>
        <v>41977.902222222227</v>
      </c>
      <c r="U2541" s="20">
        <f t="shared" si="159"/>
        <v>42037.902222222227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s">
        <v>8219</v>
      </c>
      <c r="N2542" t="b">
        <v>1</v>
      </c>
      <c r="O2542" t="s">
        <v>8300</v>
      </c>
      <c r="P2542" s="6">
        <f t="shared" si="156"/>
        <v>103.4</v>
      </c>
      <c r="Q2542" s="8">
        <f t="shared" si="157"/>
        <v>95.740740740740748</v>
      </c>
      <c r="R2542" s="11" t="s">
        <v>8325</v>
      </c>
      <c r="S2542" s="12" t="s">
        <v>8354</v>
      </c>
      <c r="T2542" s="20">
        <f t="shared" si="158"/>
        <v>40785.675011574072</v>
      </c>
      <c r="U2542" s="20">
        <f t="shared" si="159"/>
        <v>40845.675011574072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s">
        <v>8219</v>
      </c>
      <c r="N2543" t="b">
        <v>1</v>
      </c>
      <c r="O2543" t="s">
        <v>8300</v>
      </c>
      <c r="P2543" s="6">
        <f t="shared" si="156"/>
        <v>107.02857142857142</v>
      </c>
      <c r="Q2543" s="8">
        <f t="shared" si="157"/>
        <v>59.460317460317462</v>
      </c>
      <c r="R2543" s="11" t="s">
        <v>8325</v>
      </c>
      <c r="S2543" s="12" t="s">
        <v>8354</v>
      </c>
      <c r="T2543" s="20">
        <f t="shared" si="158"/>
        <v>41483.449282407404</v>
      </c>
      <c r="U2543" s="20">
        <f t="shared" si="159"/>
        <v>41543.449282407404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s">
        <v>8219</v>
      </c>
      <c r="N2544" t="b">
        <v>1</v>
      </c>
      <c r="O2544" t="s">
        <v>8300</v>
      </c>
      <c r="P2544" s="6">
        <f t="shared" si="156"/>
        <v>103.57142857142858</v>
      </c>
      <c r="Q2544" s="8">
        <f t="shared" si="157"/>
        <v>55.769230769230766</v>
      </c>
      <c r="R2544" s="11" t="s">
        <v>8325</v>
      </c>
      <c r="S2544" s="12" t="s">
        <v>8354</v>
      </c>
      <c r="T2544" s="20">
        <f t="shared" si="158"/>
        <v>41509.426585648151</v>
      </c>
      <c r="U2544" s="20">
        <f t="shared" si="159"/>
        <v>41548.165972222225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s">
        <v>8219</v>
      </c>
      <c r="N2545" t="b">
        <v>1</v>
      </c>
      <c r="O2545" t="s">
        <v>8300</v>
      </c>
      <c r="P2545" s="6">
        <f t="shared" si="156"/>
        <v>156.4</v>
      </c>
      <c r="Q2545" s="8">
        <f t="shared" si="157"/>
        <v>30.076923076923077</v>
      </c>
      <c r="R2545" s="11" t="s">
        <v>8325</v>
      </c>
      <c r="S2545" s="12" t="s">
        <v>8354</v>
      </c>
      <c r="T2545" s="20">
        <f t="shared" si="158"/>
        <v>40514.107615740737</v>
      </c>
      <c r="U2545" s="20">
        <f t="shared" si="159"/>
        <v>40545.125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s">
        <v>8219</v>
      </c>
      <c r="N2546" t="b">
        <v>1</v>
      </c>
      <c r="O2546" t="s">
        <v>8300</v>
      </c>
      <c r="P2546" s="6">
        <f t="shared" si="156"/>
        <v>100.82</v>
      </c>
      <c r="Q2546" s="8">
        <f t="shared" si="157"/>
        <v>88.438596491228068</v>
      </c>
      <c r="R2546" s="11" t="s">
        <v>8325</v>
      </c>
      <c r="S2546" s="12" t="s">
        <v>8354</v>
      </c>
      <c r="T2546" s="20">
        <f t="shared" si="158"/>
        <v>41068.520474537036</v>
      </c>
      <c r="U2546" s="20">
        <f t="shared" si="159"/>
        <v>41098.520474537036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s">
        <v>8219</v>
      </c>
      <c r="N2547" t="b">
        <v>1</v>
      </c>
      <c r="O2547" t="s">
        <v>8300</v>
      </c>
      <c r="P2547" s="6">
        <f t="shared" si="156"/>
        <v>195.3</v>
      </c>
      <c r="Q2547" s="8">
        <f t="shared" si="157"/>
        <v>64.032786885245898</v>
      </c>
      <c r="R2547" s="11" t="s">
        <v>8325</v>
      </c>
      <c r="S2547" s="12" t="s">
        <v>8354</v>
      </c>
      <c r="T2547" s="20">
        <f t="shared" si="158"/>
        <v>42027.13817129629</v>
      </c>
      <c r="U2547" s="20">
        <f t="shared" si="159"/>
        <v>42062.020833333328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s">
        <v>8219</v>
      </c>
      <c r="N2548" t="b">
        <v>1</v>
      </c>
      <c r="O2548" t="s">
        <v>8300</v>
      </c>
      <c r="P2548" s="6">
        <f t="shared" si="156"/>
        <v>111.71428571428572</v>
      </c>
      <c r="Q2548" s="8">
        <f t="shared" si="157"/>
        <v>60.153846153846153</v>
      </c>
      <c r="R2548" s="11" t="s">
        <v>8325</v>
      </c>
      <c r="S2548" s="12" t="s">
        <v>8354</v>
      </c>
      <c r="T2548" s="20">
        <f t="shared" si="158"/>
        <v>41524.858553240738</v>
      </c>
      <c r="U2548" s="20">
        <f t="shared" si="159"/>
        <v>41552.208333333336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s">
        <v>8219</v>
      </c>
      <c r="N2549" t="b">
        <v>1</v>
      </c>
      <c r="O2549" t="s">
        <v>8300</v>
      </c>
      <c r="P2549" s="6">
        <f t="shared" si="156"/>
        <v>119.85454545454546</v>
      </c>
      <c r="Q2549" s="8">
        <f t="shared" si="157"/>
        <v>49.194029850746269</v>
      </c>
      <c r="R2549" s="11" t="s">
        <v>8325</v>
      </c>
      <c r="S2549" s="12" t="s">
        <v>8354</v>
      </c>
      <c r="T2549" s="20">
        <f t="shared" si="158"/>
        <v>40973.773182870369</v>
      </c>
      <c r="U2549" s="20">
        <f t="shared" si="159"/>
        <v>41003.731516203705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s">
        <v>8219</v>
      </c>
      <c r="N2550" t="b">
        <v>1</v>
      </c>
      <c r="O2550" t="s">
        <v>8300</v>
      </c>
      <c r="P2550" s="6">
        <f t="shared" si="156"/>
        <v>101.85</v>
      </c>
      <c r="Q2550" s="8">
        <f t="shared" si="157"/>
        <v>165.16216216216216</v>
      </c>
      <c r="R2550" s="11" t="s">
        <v>8325</v>
      </c>
      <c r="S2550" s="12" t="s">
        <v>8354</v>
      </c>
      <c r="T2550" s="20">
        <f t="shared" si="158"/>
        <v>42618.625428240746</v>
      </c>
      <c r="U2550" s="20">
        <f t="shared" si="159"/>
        <v>42643.185416666667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s">
        <v>8219</v>
      </c>
      <c r="N2551" t="b">
        <v>1</v>
      </c>
      <c r="O2551" t="s">
        <v>8300</v>
      </c>
      <c r="P2551" s="6">
        <f t="shared" si="156"/>
        <v>102.80254777070064</v>
      </c>
      <c r="Q2551" s="8">
        <f t="shared" si="157"/>
        <v>43.621621621621621</v>
      </c>
      <c r="R2551" s="11" t="s">
        <v>8325</v>
      </c>
      <c r="S2551" s="12" t="s">
        <v>8354</v>
      </c>
      <c r="T2551" s="20">
        <f t="shared" si="158"/>
        <v>41390.757754629631</v>
      </c>
      <c r="U2551" s="20">
        <f t="shared" si="159"/>
        <v>41425.708333333336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s">
        <v>8219</v>
      </c>
      <c r="N2552" t="b">
        <v>1</v>
      </c>
      <c r="O2552" t="s">
        <v>8300</v>
      </c>
      <c r="P2552" s="6">
        <f t="shared" si="156"/>
        <v>100.84615384615385</v>
      </c>
      <c r="Q2552" s="8">
        <f t="shared" si="157"/>
        <v>43.7</v>
      </c>
      <c r="R2552" s="11" t="s">
        <v>8325</v>
      </c>
      <c r="S2552" s="12" t="s">
        <v>8354</v>
      </c>
      <c r="T2552" s="20">
        <f t="shared" si="158"/>
        <v>42228.634328703702</v>
      </c>
      <c r="U2552" s="20">
        <f t="shared" si="159"/>
        <v>42285.165972222225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s">
        <v>8219</v>
      </c>
      <c r="N2553" t="b">
        <v>1</v>
      </c>
      <c r="O2553" t="s">
        <v>8300</v>
      </c>
      <c r="P2553" s="6">
        <f t="shared" si="156"/>
        <v>102.73469387755102</v>
      </c>
      <c r="Q2553" s="8">
        <f t="shared" si="157"/>
        <v>67.419642857142861</v>
      </c>
      <c r="R2553" s="11" t="s">
        <v>8325</v>
      </c>
      <c r="S2553" s="12" t="s">
        <v>8354</v>
      </c>
      <c r="T2553" s="20">
        <f t="shared" si="158"/>
        <v>40961.252141203702</v>
      </c>
      <c r="U2553" s="20">
        <f t="shared" si="159"/>
        <v>40989.866666666669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s">
        <v>8219</v>
      </c>
      <c r="N2554" t="b">
        <v>1</v>
      </c>
      <c r="O2554" t="s">
        <v>8300</v>
      </c>
      <c r="P2554" s="6">
        <f t="shared" si="156"/>
        <v>106.5</v>
      </c>
      <c r="Q2554" s="8">
        <f t="shared" si="157"/>
        <v>177.5</v>
      </c>
      <c r="R2554" s="11" t="s">
        <v>8325</v>
      </c>
      <c r="S2554" s="12" t="s">
        <v>8354</v>
      </c>
      <c r="T2554" s="20">
        <f t="shared" si="158"/>
        <v>42769.809965277775</v>
      </c>
      <c r="U2554" s="20">
        <f t="shared" si="159"/>
        <v>42799.809965277775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s">
        <v>8219</v>
      </c>
      <c r="N2555" t="b">
        <v>1</v>
      </c>
      <c r="O2555" t="s">
        <v>8300</v>
      </c>
      <c r="P2555" s="6">
        <f t="shared" si="156"/>
        <v>155.53333333333333</v>
      </c>
      <c r="Q2555" s="8">
        <f t="shared" si="157"/>
        <v>38.883333333333333</v>
      </c>
      <c r="R2555" s="11" t="s">
        <v>8325</v>
      </c>
      <c r="S2555" s="12" t="s">
        <v>8354</v>
      </c>
      <c r="T2555" s="20">
        <f t="shared" si="158"/>
        <v>41113.199155092596</v>
      </c>
      <c r="U2555" s="20">
        <f t="shared" si="159"/>
        <v>41173.199155092596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s">
        <v>8219</v>
      </c>
      <c r="N2556" t="b">
        <v>1</v>
      </c>
      <c r="O2556" t="s">
        <v>8300</v>
      </c>
      <c r="P2556" s="6">
        <f t="shared" si="156"/>
        <v>122.8</v>
      </c>
      <c r="Q2556" s="8">
        <f t="shared" si="157"/>
        <v>54.985074626865675</v>
      </c>
      <c r="R2556" s="11" t="s">
        <v>8325</v>
      </c>
      <c r="S2556" s="12" t="s">
        <v>8354</v>
      </c>
      <c r="T2556" s="20">
        <f t="shared" si="158"/>
        <v>42125.078275462962</v>
      </c>
      <c r="U2556" s="20">
        <f t="shared" si="159"/>
        <v>42156.165972222225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s">
        <v>8219</v>
      </c>
      <c r="N2557" t="b">
        <v>1</v>
      </c>
      <c r="O2557" t="s">
        <v>8300</v>
      </c>
      <c r="P2557" s="6">
        <f t="shared" si="156"/>
        <v>107.35</v>
      </c>
      <c r="Q2557" s="8">
        <f t="shared" si="157"/>
        <v>61.342857142857142</v>
      </c>
      <c r="R2557" s="11" t="s">
        <v>8325</v>
      </c>
      <c r="S2557" s="12" t="s">
        <v>8354</v>
      </c>
      <c r="T2557" s="20">
        <f t="shared" si="158"/>
        <v>41026.655011574076</v>
      </c>
      <c r="U2557" s="20">
        <f t="shared" si="159"/>
        <v>41057.655011574076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s">
        <v>8219</v>
      </c>
      <c r="N2558" t="b">
        <v>1</v>
      </c>
      <c r="O2558" t="s">
        <v>8300</v>
      </c>
      <c r="P2558" s="6">
        <f t="shared" si="156"/>
        <v>105.50335570469798</v>
      </c>
      <c r="Q2558" s="8">
        <f t="shared" si="157"/>
        <v>23.117647058823529</v>
      </c>
      <c r="R2558" s="11" t="s">
        <v>8325</v>
      </c>
      <c r="S2558" s="12" t="s">
        <v>8354</v>
      </c>
      <c r="T2558" s="20">
        <f t="shared" si="158"/>
        <v>41222.991400462961</v>
      </c>
      <c r="U2558" s="20">
        <f t="shared" si="159"/>
        <v>41267.991400462961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s">
        <v>8219</v>
      </c>
      <c r="N2559" t="b">
        <v>1</v>
      </c>
      <c r="O2559" t="s">
        <v>8300</v>
      </c>
      <c r="P2559" s="6">
        <f t="shared" si="156"/>
        <v>118.44444444444444</v>
      </c>
      <c r="Q2559" s="8">
        <f t="shared" si="157"/>
        <v>29.611111111111111</v>
      </c>
      <c r="R2559" s="11" t="s">
        <v>8325</v>
      </c>
      <c r="S2559" s="12" t="s">
        <v>8354</v>
      </c>
      <c r="T2559" s="20">
        <f t="shared" si="158"/>
        <v>41744.745208333334</v>
      </c>
      <c r="U2559" s="20">
        <f t="shared" si="159"/>
        <v>41774.745208333334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s">
        <v>8219</v>
      </c>
      <c r="N2560" t="b">
        <v>1</v>
      </c>
      <c r="O2560" t="s">
        <v>8300</v>
      </c>
      <c r="P2560" s="6">
        <f t="shared" si="156"/>
        <v>108.88</v>
      </c>
      <c r="Q2560" s="8">
        <f t="shared" si="157"/>
        <v>75.611111111111114</v>
      </c>
      <c r="R2560" s="11" t="s">
        <v>8325</v>
      </c>
      <c r="S2560" s="12" t="s">
        <v>8354</v>
      </c>
      <c r="T2560" s="20">
        <f t="shared" si="158"/>
        <v>42093.860023148154</v>
      </c>
      <c r="U2560" s="20">
        <f t="shared" si="159"/>
        <v>42125.582638888889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s">
        <v>8219</v>
      </c>
      <c r="N2561" t="b">
        <v>1</v>
      </c>
      <c r="O2561" t="s">
        <v>8300</v>
      </c>
      <c r="P2561" s="6">
        <f t="shared" si="156"/>
        <v>111.25</v>
      </c>
      <c r="Q2561" s="8">
        <f t="shared" si="157"/>
        <v>35.6</v>
      </c>
      <c r="R2561" s="11" t="s">
        <v>8325</v>
      </c>
      <c r="S2561" s="12" t="s">
        <v>8354</v>
      </c>
      <c r="T2561" s="20">
        <f t="shared" si="158"/>
        <v>40829.873657407406</v>
      </c>
      <c r="U2561" s="20">
        <f t="shared" si="159"/>
        <v>40862.817361111112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s">
        <v>8219</v>
      </c>
      <c r="N2562" t="b">
        <v>1</v>
      </c>
      <c r="O2562" t="s">
        <v>8300</v>
      </c>
      <c r="P2562" s="6">
        <f t="shared" si="156"/>
        <v>100.1</v>
      </c>
      <c r="Q2562" s="8">
        <f t="shared" si="157"/>
        <v>143</v>
      </c>
      <c r="R2562" s="11" t="s">
        <v>8325</v>
      </c>
      <c r="S2562" s="12" t="s">
        <v>8354</v>
      </c>
      <c r="T2562" s="20">
        <f t="shared" si="158"/>
        <v>42039.951087962967</v>
      </c>
      <c r="U2562" s="20">
        <f t="shared" si="159"/>
        <v>42069.951087962967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s">
        <v>8220</v>
      </c>
      <c r="N2563" t="b">
        <v>0</v>
      </c>
      <c r="O2563" t="s">
        <v>8284</v>
      </c>
      <c r="P2563" s="6">
        <f t="shared" ref="P2563:P2626" si="160">E2563/D2563*100</f>
        <v>0</v>
      </c>
      <c r="Q2563" s="8">
        <f t="shared" ref="Q2563:Q2626" si="161">IFERROR(E2563/L2563,0)</f>
        <v>0</v>
      </c>
      <c r="R2563" s="11" t="s">
        <v>8336</v>
      </c>
      <c r="S2563" s="12" t="s">
        <v>8337</v>
      </c>
      <c r="T2563" s="20">
        <f t="shared" ref="T2563:T2626" si="162">(((J2563/60)/60)/24)+DATE(1970,1,1)</f>
        <v>42260.528807870374</v>
      </c>
      <c r="U2563" s="20">
        <f t="shared" ref="U2563:U2626" si="163">(((I2563/60)/60)/24)+DATE(1970,1,1)</f>
        <v>42290.528807870374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s">
        <v>8220</v>
      </c>
      <c r="N2564" t="b">
        <v>0</v>
      </c>
      <c r="O2564" t="s">
        <v>8284</v>
      </c>
      <c r="P2564" s="6">
        <f t="shared" si="160"/>
        <v>0.75</v>
      </c>
      <c r="Q2564" s="8">
        <f t="shared" si="161"/>
        <v>25</v>
      </c>
      <c r="R2564" s="11" t="s">
        <v>8336</v>
      </c>
      <c r="S2564" s="12" t="s">
        <v>8337</v>
      </c>
      <c r="T2564" s="20">
        <f t="shared" si="162"/>
        <v>42594.524756944447</v>
      </c>
      <c r="U2564" s="20">
        <f t="shared" si="163"/>
        <v>42654.524756944447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s">
        <v>8220</v>
      </c>
      <c r="N2565" t="b">
        <v>0</v>
      </c>
      <c r="O2565" t="s">
        <v>8284</v>
      </c>
      <c r="P2565" s="6">
        <f t="shared" si="160"/>
        <v>0</v>
      </c>
      <c r="Q2565" s="8">
        <f t="shared" si="161"/>
        <v>0</v>
      </c>
      <c r="R2565" s="11" t="s">
        <v>8336</v>
      </c>
      <c r="S2565" s="12" t="s">
        <v>8337</v>
      </c>
      <c r="T2565" s="20">
        <f t="shared" si="162"/>
        <v>42155.139479166668</v>
      </c>
      <c r="U2565" s="20">
        <f t="shared" si="163"/>
        <v>42215.139479166668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s">
        <v>8220</v>
      </c>
      <c r="N2566" t="b">
        <v>0</v>
      </c>
      <c r="O2566" t="s">
        <v>8284</v>
      </c>
      <c r="P2566" s="6">
        <f t="shared" si="160"/>
        <v>0</v>
      </c>
      <c r="Q2566" s="8">
        <f t="shared" si="161"/>
        <v>0</v>
      </c>
      <c r="R2566" s="11" t="s">
        <v>8336</v>
      </c>
      <c r="S2566" s="12" t="s">
        <v>8337</v>
      </c>
      <c r="T2566" s="20">
        <f t="shared" si="162"/>
        <v>41822.040497685186</v>
      </c>
      <c r="U2566" s="20">
        <f t="shared" si="163"/>
        <v>41852.040497685186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s">
        <v>8220</v>
      </c>
      <c r="N2567" t="b">
        <v>0</v>
      </c>
      <c r="O2567" t="s">
        <v>8284</v>
      </c>
      <c r="P2567" s="6">
        <f t="shared" si="160"/>
        <v>1</v>
      </c>
      <c r="Q2567" s="8">
        <f t="shared" si="161"/>
        <v>100</v>
      </c>
      <c r="R2567" s="11" t="s">
        <v>8336</v>
      </c>
      <c r="S2567" s="12" t="s">
        <v>8337</v>
      </c>
      <c r="T2567" s="20">
        <f t="shared" si="162"/>
        <v>42440.650335648148</v>
      </c>
      <c r="U2567" s="20">
        <f t="shared" si="163"/>
        <v>42499.868055555555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s">
        <v>8220</v>
      </c>
      <c r="N2568" t="b">
        <v>0</v>
      </c>
      <c r="O2568" t="s">
        <v>8284</v>
      </c>
      <c r="P2568" s="6">
        <f t="shared" si="160"/>
        <v>0</v>
      </c>
      <c r="Q2568" s="8">
        <f t="shared" si="161"/>
        <v>0</v>
      </c>
      <c r="R2568" s="11" t="s">
        <v>8336</v>
      </c>
      <c r="S2568" s="12" t="s">
        <v>8337</v>
      </c>
      <c r="T2568" s="20">
        <f t="shared" si="162"/>
        <v>41842.980879629627</v>
      </c>
      <c r="U2568" s="20">
        <f t="shared" si="163"/>
        <v>41872.980879629627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s">
        <v>8220</v>
      </c>
      <c r="N2569" t="b">
        <v>0</v>
      </c>
      <c r="O2569" t="s">
        <v>8284</v>
      </c>
      <c r="P2569" s="6">
        <f t="shared" si="160"/>
        <v>0.26666666666666666</v>
      </c>
      <c r="Q2569" s="8">
        <f t="shared" si="161"/>
        <v>60</v>
      </c>
      <c r="R2569" s="11" t="s">
        <v>8336</v>
      </c>
      <c r="S2569" s="12" t="s">
        <v>8337</v>
      </c>
      <c r="T2569" s="20">
        <f t="shared" si="162"/>
        <v>42087.878912037035</v>
      </c>
      <c r="U2569" s="20">
        <f t="shared" si="163"/>
        <v>42117.878912037035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s">
        <v>8220</v>
      </c>
      <c r="N2570" t="b">
        <v>0</v>
      </c>
      <c r="O2570" t="s">
        <v>8284</v>
      </c>
      <c r="P2570" s="6">
        <f t="shared" si="160"/>
        <v>0.5</v>
      </c>
      <c r="Q2570" s="8">
        <f t="shared" si="161"/>
        <v>50</v>
      </c>
      <c r="R2570" s="11" t="s">
        <v>8336</v>
      </c>
      <c r="S2570" s="12" t="s">
        <v>8337</v>
      </c>
      <c r="T2570" s="20">
        <f t="shared" si="162"/>
        <v>42584.666597222225</v>
      </c>
      <c r="U2570" s="20">
        <f t="shared" si="163"/>
        <v>42614.666597222225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s">
        <v>8220</v>
      </c>
      <c r="N2571" t="b">
        <v>0</v>
      </c>
      <c r="O2571" t="s">
        <v>8284</v>
      </c>
      <c r="P2571" s="6">
        <f t="shared" si="160"/>
        <v>2.2307692307692308</v>
      </c>
      <c r="Q2571" s="8">
        <f t="shared" si="161"/>
        <v>72.5</v>
      </c>
      <c r="R2571" s="11" t="s">
        <v>8336</v>
      </c>
      <c r="S2571" s="12" t="s">
        <v>8337</v>
      </c>
      <c r="T2571" s="20">
        <f t="shared" si="162"/>
        <v>42234.105462962965</v>
      </c>
      <c r="U2571" s="20">
        <f t="shared" si="163"/>
        <v>42264.105462962965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s">
        <v>8220</v>
      </c>
      <c r="N2572" t="b">
        <v>0</v>
      </c>
      <c r="O2572" t="s">
        <v>8284</v>
      </c>
      <c r="P2572" s="6">
        <f t="shared" si="160"/>
        <v>0.84285714285714297</v>
      </c>
      <c r="Q2572" s="8">
        <f t="shared" si="161"/>
        <v>29.5</v>
      </c>
      <c r="R2572" s="11" t="s">
        <v>8336</v>
      </c>
      <c r="S2572" s="12" t="s">
        <v>8337</v>
      </c>
      <c r="T2572" s="20">
        <f t="shared" si="162"/>
        <v>42744.903182870374</v>
      </c>
      <c r="U2572" s="20">
        <f t="shared" si="163"/>
        <v>42774.903182870374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s">
        <v>8220</v>
      </c>
      <c r="N2573" t="b">
        <v>0</v>
      </c>
      <c r="O2573" t="s">
        <v>8284</v>
      </c>
      <c r="P2573" s="6">
        <f t="shared" si="160"/>
        <v>0.25</v>
      </c>
      <c r="Q2573" s="8">
        <f t="shared" si="161"/>
        <v>62.5</v>
      </c>
      <c r="R2573" s="11" t="s">
        <v>8336</v>
      </c>
      <c r="S2573" s="12" t="s">
        <v>8337</v>
      </c>
      <c r="T2573" s="20">
        <f t="shared" si="162"/>
        <v>42449.341678240744</v>
      </c>
      <c r="U2573" s="20">
        <f t="shared" si="163"/>
        <v>42509.341678240744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s">
        <v>8220</v>
      </c>
      <c r="N2574" t="b">
        <v>0</v>
      </c>
      <c r="O2574" t="s">
        <v>8284</v>
      </c>
      <c r="P2574" s="6">
        <f t="shared" si="160"/>
        <v>0</v>
      </c>
      <c r="Q2574" s="8">
        <f t="shared" si="161"/>
        <v>0</v>
      </c>
      <c r="R2574" s="11" t="s">
        <v>8336</v>
      </c>
      <c r="S2574" s="12" t="s">
        <v>8337</v>
      </c>
      <c r="T2574" s="20">
        <f t="shared" si="162"/>
        <v>42077.119409722218</v>
      </c>
      <c r="U2574" s="20">
        <f t="shared" si="163"/>
        <v>42107.119409722218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s">
        <v>8220</v>
      </c>
      <c r="N2575" t="b">
        <v>0</v>
      </c>
      <c r="O2575" t="s">
        <v>8284</v>
      </c>
      <c r="P2575" s="6">
        <f t="shared" si="160"/>
        <v>0</v>
      </c>
      <c r="Q2575" s="8">
        <f t="shared" si="161"/>
        <v>0</v>
      </c>
      <c r="R2575" s="11" t="s">
        <v>8336</v>
      </c>
      <c r="S2575" s="12" t="s">
        <v>8337</v>
      </c>
      <c r="T2575" s="20">
        <f t="shared" si="162"/>
        <v>41829.592002314814</v>
      </c>
      <c r="U2575" s="20">
        <f t="shared" si="163"/>
        <v>41874.592002314814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s">
        <v>8220</v>
      </c>
      <c r="N2576" t="b">
        <v>0</v>
      </c>
      <c r="O2576" t="s">
        <v>8284</v>
      </c>
      <c r="P2576" s="6">
        <f t="shared" si="160"/>
        <v>0</v>
      </c>
      <c r="Q2576" s="8">
        <f t="shared" si="161"/>
        <v>0</v>
      </c>
      <c r="R2576" s="11" t="s">
        <v>8336</v>
      </c>
      <c r="S2576" s="12" t="s">
        <v>8337</v>
      </c>
      <c r="T2576" s="20">
        <f t="shared" si="162"/>
        <v>42487.825752314813</v>
      </c>
      <c r="U2576" s="20">
        <f t="shared" si="163"/>
        <v>42508.825752314813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s">
        <v>8220</v>
      </c>
      <c r="N2577" t="b">
        <v>0</v>
      </c>
      <c r="O2577" t="s">
        <v>8284</v>
      </c>
      <c r="P2577" s="6">
        <f t="shared" si="160"/>
        <v>0</v>
      </c>
      <c r="Q2577" s="8">
        <f t="shared" si="161"/>
        <v>0</v>
      </c>
      <c r="R2577" s="11" t="s">
        <v>8336</v>
      </c>
      <c r="S2577" s="12" t="s">
        <v>8337</v>
      </c>
      <c r="T2577" s="20">
        <f t="shared" si="162"/>
        <v>41986.108726851846</v>
      </c>
      <c r="U2577" s="20">
        <f t="shared" si="163"/>
        <v>42016.108726851846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s">
        <v>8220</v>
      </c>
      <c r="N2578" t="b">
        <v>0</v>
      </c>
      <c r="O2578" t="s">
        <v>8284</v>
      </c>
      <c r="P2578" s="6">
        <f t="shared" si="160"/>
        <v>0</v>
      </c>
      <c r="Q2578" s="8">
        <f t="shared" si="161"/>
        <v>0</v>
      </c>
      <c r="R2578" s="11" t="s">
        <v>8336</v>
      </c>
      <c r="S2578" s="12" t="s">
        <v>8337</v>
      </c>
      <c r="T2578" s="20">
        <f t="shared" si="162"/>
        <v>42060.00980324074</v>
      </c>
      <c r="U2578" s="20">
        <f t="shared" si="163"/>
        <v>42104.968136574069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s">
        <v>8220</v>
      </c>
      <c r="N2579" t="b">
        <v>0</v>
      </c>
      <c r="O2579" t="s">
        <v>8284</v>
      </c>
      <c r="P2579" s="6">
        <f t="shared" si="160"/>
        <v>0</v>
      </c>
      <c r="Q2579" s="8">
        <f t="shared" si="161"/>
        <v>0</v>
      </c>
      <c r="R2579" s="11" t="s">
        <v>8336</v>
      </c>
      <c r="S2579" s="12" t="s">
        <v>8337</v>
      </c>
      <c r="T2579" s="20">
        <f t="shared" si="162"/>
        <v>41830.820567129631</v>
      </c>
      <c r="U2579" s="20">
        <f t="shared" si="163"/>
        <v>41855.820567129631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s">
        <v>8220</v>
      </c>
      <c r="N2580" t="b">
        <v>0</v>
      </c>
      <c r="O2580" t="s">
        <v>8284</v>
      </c>
      <c r="P2580" s="6">
        <f t="shared" si="160"/>
        <v>0</v>
      </c>
      <c r="Q2580" s="8">
        <f t="shared" si="161"/>
        <v>0</v>
      </c>
      <c r="R2580" s="11" t="s">
        <v>8336</v>
      </c>
      <c r="S2580" s="12" t="s">
        <v>8337</v>
      </c>
      <c r="T2580" s="20">
        <f t="shared" si="162"/>
        <v>42238.022905092599</v>
      </c>
      <c r="U2580" s="20">
        <f t="shared" si="163"/>
        <v>42286.708333333328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s">
        <v>8220</v>
      </c>
      <c r="N2581" t="b">
        <v>0</v>
      </c>
      <c r="O2581" t="s">
        <v>8284</v>
      </c>
      <c r="P2581" s="6">
        <f t="shared" si="160"/>
        <v>0.13849999999999998</v>
      </c>
      <c r="Q2581" s="8">
        <f t="shared" si="161"/>
        <v>23.083333333333332</v>
      </c>
      <c r="R2581" s="11" t="s">
        <v>8336</v>
      </c>
      <c r="S2581" s="12" t="s">
        <v>8337</v>
      </c>
      <c r="T2581" s="20">
        <f t="shared" si="162"/>
        <v>41837.829895833333</v>
      </c>
      <c r="U2581" s="20">
        <f t="shared" si="163"/>
        <v>41897.829895833333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s">
        <v>8220</v>
      </c>
      <c r="N2582" t="b">
        <v>0</v>
      </c>
      <c r="O2582" t="s">
        <v>8284</v>
      </c>
      <c r="P2582" s="6">
        <f t="shared" si="160"/>
        <v>0.6</v>
      </c>
      <c r="Q2582" s="8">
        <f t="shared" si="161"/>
        <v>25.5</v>
      </c>
      <c r="R2582" s="11" t="s">
        <v>8336</v>
      </c>
      <c r="S2582" s="12" t="s">
        <v>8337</v>
      </c>
      <c r="T2582" s="20">
        <f t="shared" si="162"/>
        <v>42110.326423611114</v>
      </c>
      <c r="U2582" s="20">
        <f t="shared" si="163"/>
        <v>42140.125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s">
        <v>8221</v>
      </c>
      <c r="N2583" t="b">
        <v>0</v>
      </c>
      <c r="O2583" t="s">
        <v>8284</v>
      </c>
      <c r="P2583" s="6">
        <f t="shared" si="160"/>
        <v>10.6</v>
      </c>
      <c r="Q2583" s="8">
        <f t="shared" si="161"/>
        <v>48.18181818181818</v>
      </c>
      <c r="R2583" s="11" t="s">
        <v>8336</v>
      </c>
      <c r="S2583" s="12" t="s">
        <v>8337</v>
      </c>
      <c r="T2583" s="20">
        <f t="shared" si="162"/>
        <v>42294.628449074073</v>
      </c>
      <c r="U2583" s="20">
        <f t="shared" si="163"/>
        <v>42324.670115740737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s">
        <v>8221</v>
      </c>
      <c r="N2584" t="b">
        <v>0</v>
      </c>
      <c r="O2584" t="s">
        <v>8284</v>
      </c>
      <c r="P2584" s="6">
        <f t="shared" si="160"/>
        <v>1.1111111111111111E-3</v>
      </c>
      <c r="Q2584" s="8">
        <f t="shared" si="161"/>
        <v>1</v>
      </c>
      <c r="R2584" s="11" t="s">
        <v>8336</v>
      </c>
      <c r="S2584" s="12" t="s">
        <v>8337</v>
      </c>
      <c r="T2584" s="20">
        <f t="shared" si="162"/>
        <v>42642.988819444443</v>
      </c>
      <c r="U2584" s="20">
        <f t="shared" si="163"/>
        <v>42672.988819444443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s">
        <v>8221</v>
      </c>
      <c r="N2585" t="b">
        <v>0</v>
      </c>
      <c r="O2585" t="s">
        <v>8284</v>
      </c>
      <c r="P2585" s="6">
        <f t="shared" si="160"/>
        <v>0.5</v>
      </c>
      <c r="Q2585" s="8">
        <f t="shared" si="161"/>
        <v>1</v>
      </c>
      <c r="R2585" s="11" t="s">
        <v>8336</v>
      </c>
      <c r="S2585" s="12" t="s">
        <v>8337</v>
      </c>
      <c r="T2585" s="20">
        <f t="shared" si="162"/>
        <v>42019.76944444445</v>
      </c>
      <c r="U2585" s="20">
        <f t="shared" si="163"/>
        <v>42079.727777777778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s">
        <v>8221</v>
      </c>
      <c r="N2586" t="b">
        <v>0</v>
      </c>
      <c r="O2586" t="s">
        <v>8284</v>
      </c>
      <c r="P2586" s="6">
        <f t="shared" si="160"/>
        <v>0</v>
      </c>
      <c r="Q2586" s="8">
        <f t="shared" si="161"/>
        <v>0</v>
      </c>
      <c r="R2586" s="11" t="s">
        <v>8336</v>
      </c>
      <c r="S2586" s="12" t="s">
        <v>8337</v>
      </c>
      <c r="T2586" s="20">
        <f t="shared" si="162"/>
        <v>42140.173252314817</v>
      </c>
      <c r="U2586" s="20">
        <f t="shared" si="163"/>
        <v>42170.173252314817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s">
        <v>8221</v>
      </c>
      <c r="N2587" t="b">
        <v>0</v>
      </c>
      <c r="O2587" t="s">
        <v>8284</v>
      </c>
      <c r="P2587" s="6">
        <f t="shared" si="160"/>
        <v>0.16666666666666669</v>
      </c>
      <c r="Q2587" s="8">
        <f t="shared" si="161"/>
        <v>50</v>
      </c>
      <c r="R2587" s="11" t="s">
        <v>8336</v>
      </c>
      <c r="S2587" s="12" t="s">
        <v>8337</v>
      </c>
      <c r="T2587" s="20">
        <f t="shared" si="162"/>
        <v>41795.963333333333</v>
      </c>
      <c r="U2587" s="20">
        <f t="shared" si="163"/>
        <v>41825.963333333333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s">
        <v>8221</v>
      </c>
      <c r="N2588" t="b">
        <v>0</v>
      </c>
      <c r="O2588" t="s">
        <v>8284</v>
      </c>
      <c r="P2588" s="6">
        <f t="shared" si="160"/>
        <v>0.16666666666666669</v>
      </c>
      <c r="Q2588" s="8">
        <f t="shared" si="161"/>
        <v>5</v>
      </c>
      <c r="R2588" s="11" t="s">
        <v>8336</v>
      </c>
      <c r="S2588" s="12" t="s">
        <v>8337</v>
      </c>
      <c r="T2588" s="20">
        <f t="shared" si="162"/>
        <v>42333.330277777779</v>
      </c>
      <c r="U2588" s="20">
        <f t="shared" si="163"/>
        <v>42363.330277777779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s">
        <v>8221</v>
      </c>
      <c r="N2589" t="b">
        <v>0</v>
      </c>
      <c r="O2589" t="s">
        <v>8284</v>
      </c>
      <c r="P2589" s="6">
        <f t="shared" si="160"/>
        <v>2.4340000000000002</v>
      </c>
      <c r="Q2589" s="8">
        <f t="shared" si="161"/>
        <v>202.83333333333334</v>
      </c>
      <c r="R2589" s="11" t="s">
        <v>8336</v>
      </c>
      <c r="S2589" s="12" t="s">
        <v>8337</v>
      </c>
      <c r="T2589" s="20">
        <f t="shared" si="162"/>
        <v>42338.675381944442</v>
      </c>
      <c r="U2589" s="20">
        <f t="shared" si="163"/>
        <v>42368.675381944442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s">
        <v>8221</v>
      </c>
      <c r="N2590" t="b">
        <v>0</v>
      </c>
      <c r="O2590" t="s">
        <v>8284</v>
      </c>
      <c r="P2590" s="6">
        <f t="shared" si="160"/>
        <v>3.8833333333333329</v>
      </c>
      <c r="Q2590" s="8">
        <f t="shared" si="161"/>
        <v>29.125</v>
      </c>
      <c r="R2590" s="11" t="s">
        <v>8336</v>
      </c>
      <c r="S2590" s="12" t="s">
        <v>8337</v>
      </c>
      <c r="T2590" s="20">
        <f t="shared" si="162"/>
        <v>42042.676226851851</v>
      </c>
      <c r="U2590" s="20">
        <f t="shared" si="163"/>
        <v>42094.551388888889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s">
        <v>8221</v>
      </c>
      <c r="N2591" t="b">
        <v>0</v>
      </c>
      <c r="O2591" t="s">
        <v>8284</v>
      </c>
      <c r="P2591" s="6">
        <f t="shared" si="160"/>
        <v>0.01</v>
      </c>
      <c r="Q2591" s="8">
        <f t="shared" si="161"/>
        <v>5</v>
      </c>
      <c r="R2591" s="11" t="s">
        <v>8336</v>
      </c>
      <c r="S2591" s="12" t="s">
        <v>8337</v>
      </c>
      <c r="T2591" s="20">
        <f t="shared" si="162"/>
        <v>42422.536192129628</v>
      </c>
      <c r="U2591" s="20">
        <f t="shared" si="163"/>
        <v>42452.494525462964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s">
        <v>8221</v>
      </c>
      <c r="N2592" t="b">
        <v>0</v>
      </c>
      <c r="O2592" t="s">
        <v>8284</v>
      </c>
      <c r="P2592" s="6">
        <f t="shared" si="160"/>
        <v>0</v>
      </c>
      <c r="Q2592" s="8">
        <f t="shared" si="161"/>
        <v>0</v>
      </c>
      <c r="R2592" s="11" t="s">
        <v>8336</v>
      </c>
      <c r="S2592" s="12" t="s">
        <v>8337</v>
      </c>
      <c r="T2592" s="20">
        <f t="shared" si="162"/>
        <v>42388.589085648149</v>
      </c>
      <c r="U2592" s="20">
        <f t="shared" si="163"/>
        <v>42395.589085648149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s">
        <v>8221</v>
      </c>
      <c r="N2593" t="b">
        <v>0</v>
      </c>
      <c r="O2593" t="s">
        <v>8284</v>
      </c>
      <c r="P2593" s="6">
        <f t="shared" si="160"/>
        <v>1.7333333333333332</v>
      </c>
      <c r="Q2593" s="8">
        <f t="shared" si="161"/>
        <v>13</v>
      </c>
      <c r="R2593" s="11" t="s">
        <v>8336</v>
      </c>
      <c r="S2593" s="12" t="s">
        <v>8337</v>
      </c>
      <c r="T2593" s="20">
        <f t="shared" si="162"/>
        <v>42382.906527777777</v>
      </c>
      <c r="U2593" s="20">
        <f t="shared" si="163"/>
        <v>42442.864861111113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s">
        <v>8221</v>
      </c>
      <c r="N2594" t="b">
        <v>0</v>
      </c>
      <c r="O2594" t="s">
        <v>8284</v>
      </c>
      <c r="P2594" s="6">
        <f t="shared" si="160"/>
        <v>0.16666666666666669</v>
      </c>
      <c r="Q2594" s="8">
        <f t="shared" si="161"/>
        <v>50</v>
      </c>
      <c r="R2594" s="11" t="s">
        <v>8336</v>
      </c>
      <c r="S2594" s="12" t="s">
        <v>8337</v>
      </c>
      <c r="T2594" s="20">
        <f t="shared" si="162"/>
        <v>41887.801168981481</v>
      </c>
      <c r="U2594" s="20">
        <f t="shared" si="163"/>
        <v>41917.801168981481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s">
        <v>8221</v>
      </c>
      <c r="N2595" t="b">
        <v>0</v>
      </c>
      <c r="O2595" t="s">
        <v>8284</v>
      </c>
      <c r="P2595" s="6">
        <f t="shared" si="160"/>
        <v>0</v>
      </c>
      <c r="Q2595" s="8">
        <f t="shared" si="161"/>
        <v>0</v>
      </c>
      <c r="R2595" s="11" t="s">
        <v>8336</v>
      </c>
      <c r="S2595" s="12" t="s">
        <v>8337</v>
      </c>
      <c r="T2595" s="20">
        <f t="shared" si="162"/>
        <v>42089.84520833334</v>
      </c>
      <c r="U2595" s="20">
        <f t="shared" si="163"/>
        <v>42119.84520833334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s">
        <v>8221</v>
      </c>
      <c r="N2596" t="b">
        <v>0</v>
      </c>
      <c r="O2596" t="s">
        <v>8284</v>
      </c>
      <c r="P2596" s="6">
        <f t="shared" si="160"/>
        <v>1.25E-3</v>
      </c>
      <c r="Q2596" s="8">
        <f t="shared" si="161"/>
        <v>1</v>
      </c>
      <c r="R2596" s="11" t="s">
        <v>8336</v>
      </c>
      <c r="S2596" s="12" t="s">
        <v>8337</v>
      </c>
      <c r="T2596" s="20">
        <f t="shared" si="162"/>
        <v>41828.967916666668</v>
      </c>
      <c r="U2596" s="20">
        <f t="shared" si="163"/>
        <v>41858.967916666668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s">
        <v>8221</v>
      </c>
      <c r="N2597" t="b">
        <v>0</v>
      </c>
      <c r="O2597" t="s">
        <v>8284</v>
      </c>
      <c r="P2597" s="6">
        <f t="shared" si="160"/>
        <v>12.166666666666668</v>
      </c>
      <c r="Q2597" s="8">
        <f t="shared" si="161"/>
        <v>96.05263157894737</v>
      </c>
      <c r="R2597" s="11" t="s">
        <v>8336</v>
      </c>
      <c r="S2597" s="12" t="s">
        <v>8337</v>
      </c>
      <c r="T2597" s="20">
        <f t="shared" si="162"/>
        <v>42760.244212962964</v>
      </c>
      <c r="U2597" s="20">
        <f t="shared" si="163"/>
        <v>42790.244212962964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s">
        <v>8221</v>
      </c>
      <c r="N2598" t="b">
        <v>0</v>
      </c>
      <c r="O2598" t="s">
        <v>8284</v>
      </c>
      <c r="P2598" s="6">
        <f t="shared" si="160"/>
        <v>23.588571428571427</v>
      </c>
      <c r="Q2598" s="8">
        <f t="shared" si="161"/>
        <v>305.77777777777777</v>
      </c>
      <c r="R2598" s="11" t="s">
        <v>8336</v>
      </c>
      <c r="S2598" s="12" t="s">
        <v>8337</v>
      </c>
      <c r="T2598" s="20">
        <f t="shared" si="162"/>
        <v>41828.664456018516</v>
      </c>
      <c r="U2598" s="20">
        <f t="shared" si="163"/>
        <v>41858.664456018516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s">
        <v>8221</v>
      </c>
      <c r="N2599" t="b">
        <v>0</v>
      </c>
      <c r="O2599" t="s">
        <v>8284</v>
      </c>
      <c r="P2599" s="6">
        <f t="shared" si="160"/>
        <v>5.6666666666666661</v>
      </c>
      <c r="Q2599" s="8">
        <f t="shared" si="161"/>
        <v>12.142857142857142</v>
      </c>
      <c r="R2599" s="11" t="s">
        <v>8336</v>
      </c>
      <c r="S2599" s="12" t="s">
        <v>8337</v>
      </c>
      <c r="T2599" s="20">
        <f t="shared" si="162"/>
        <v>42510.341631944444</v>
      </c>
      <c r="U2599" s="20">
        <f t="shared" si="163"/>
        <v>42540.341631944444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s">
        <v>8221</v>
      </c>
      <c r="N2600" t="b">
        <v>0</v>
      </c>
      <c r="O2600" t="s">
        <v>8284</v>
      </c>
      <c r="P2600" s="6">
        <f t="shared" si="160"/>
        <v>39</v>
      </c>
      <c r="Q2600" s="8">
        <f t="shared" si="161"/>
        <v>83.571428571428569</v>
      </c>
      <c r="R2600" s="11" t="s">
        <v>8336</v>
      </c>
      <c r="S2600" s="12" t="s">
        <v>8337</v>
      </c>
      <c r="T2600" s="20">
        <f t="shared" si="162"/>
        <v>42240.840289351851</v>
      </c>
      <c r="U2600" s="20">
        <f t="shared" si="163"/>
        <v>42270.840289351851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s">
        <v>8221</v>
      </c>
      <c r="N2601" t="b">
        <v>0</v>
      </c>
      <c r="O2601" t="s">
        <v>8284</v>
      </c>
      <c r="P2601" s="6">
        <f t="shared" si="160"/>
        <v>0.99546510341776351</v>
      </c>
      <c r="Q2601" s="8">
        <f t="shared" si="161"/>
        <v>18</v>
      </c>
      <c r="R2601" s="11" t="s">
        <v>8336</v>
      </c>
      <c r="S2601" s="12" t="s">
        <v>8337</v>
      </c>
      <c r="T2601" s="20">
        <f t="shared" si="162"/>
        <v>41809.754016203704</v>
      </c>
      <c r="U2601" s="20">
        <f t="shared" si="163"/>
        <v>41854.754016203704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s">
        <v>8221</v>
      </c>
      <c r="N2602" t="b">
        <v>0</v>
      </c>
      <c r="O2602" t="s">
        <v>8284</v>
      </c>
      <c r="P2602" s="6">
        <f t="shared" si="160"/>
        <v>6.9320000000000004</v>
      </c>
      <c r="Q2602" s="8">
        <f t="shared" si="161"/>
        <v>115.53333333333333</v>
      </c>
      <c r="R2602" s="11" t="s">
        <v>8336</v>
      </c>
      <c r="S2602" s="12" t="s">
        <v>8337</v>
      </c>
      <c r="T2602" s="20">
        <f t="shared" si="162"/>
        <v>42394.900462962964</v>
      </c>
      <c r="U2602" s="20">
        <f t="shared" si="163"/>
        <v>42454.858796296292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s">
        <v>8219</v>
      </c>
      <c r="N2603" t="b">
        <v>1</v>
      </c>
      <c r="O2603" t="s">
        <v>8301</v>
      </c>
      <c r="P2603" s="6">
        <f t="shared" si="160"/>
        <v>661.4</v>
      </c>
      <c r="Q2603" s="8">
        <f t="shared" si="161"/>
        <v>21.900662251655628</v>
      </c>
      <c r="R2603" s="11" t="s">
        <v>8319</v>
      </c>
      <c r="S2603" s="12" t="s">
        <v>8355</v>
      </c>
      <c r="T2603" s="20">
        <f t="shared" si="162"/>
        <v>41150.902187499996</v>
      </c>
      <c r="U2603" s="20">
        <f t="shared" si="163"/>
        <v>41165.165972222225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s">
        <v>8219</v>
      </c>
      <c r="N2604" t="b">
        <v>1</v>
      </c>
      <c r="O2604" t="s">
        <v>8301</v>
      </c>
      <c r="P2604" s="6">
        <f t="shared" si="160"/>
        <v>326.0916666666667</v>
      </c>
      <c r="Q2604" s="8">
        <f t="shared" si="161"/>
        <v>80.022494887525568</v>
      </c>
      <c r="R2604" s="11" t="s">
        <v>8319</v>
      </c>
      <c r="S2604" s="12" t="s">
        <v>8355</v>
      </c>
      <c r="T2604" s="20">
        <f t="shared" si="162"/>
        <v>41915.747314814813</v>
      </c>
      <c r="U2604" s="20">
        <f t="shared" si="163"/>
        <v>41955.888888888891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s">
        <v>8219</v>
      </c>
      <c r="N2605" t="b">
        <v>1</v>
      </c>
      <c r="O2605" t="s">
        <v>8301</v>
      </c>
      <c r="P2605" s="6">
        <f t="shared" si="160"/>
        <v>101.48571428571429</v>
      </c>
      <c r="Q2605" s="8">
        <f t="shared" si="161"/>
        <v>35.520000000000003</v>
      </c>
      <c r="R2605" s="11" t="s">
        <v>8319</v>
      </c>
      <c r="S2605" s="12" t="s">
        <v>8355</v>
      </c>
      <c r="T2605" s="20">
        <f t="shared" si="162"/>
        <v>41617.912662037037</v>
      </c>
      <c r="U2605" s="20">
        <f t="shared" si="163"/>
        <v>41631.912662037037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s">
        <v>8219</v>
      </c>
      <c r="N2606" t="b">
        <v>1</v>
      </c>
      <c r="O2606" t="s">
        <v>8301</v>
      </c>
      <c r="P2606" s="6">
        <f t="shared" si="160"/>
        <v>104.21799999999999</v>
      </c>
      <c r="Q2606" s="8">
        <f t="shared" si="161"/>
        <v>64.933333333333323</v>
      </c>
      <c r="R2606" s="11" t="s">
        <v>8319</v>
      </c>
      <c r="S2606" s="12" t="s">
        <v>8355</v>
      </c>
      <c r="T2606" s="20">
        <f t="shared" si="162"/>
        <v>40998.051192129627</v>
      </c>
      <c r="U2606" s="20">
        <f t="shared" si="163"/>
        <v>41028.051192129627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s">
        <v>8219</v>
      </c>
      <c r="N2607" t="b">
        <v>1</v>
      </c>
      <c r="O2607" t="s">
        <v>8301</v>
      </c>
      <c r="P2607" s="6">
        <f t="shared" si="160"/>
        <v>107.42157000000002</v>
      </c>
      <c r="Q2607" s="8">
        <f t="shared" si="161"/>
        <v>60.965703745743475</v>
      </c>
      <c r="R2607" s="11" t="s">
        <v>8319</v>
      </c>
      <c r="S2607" s="12" t="s">
        <v>8355</v>
      </c>
      <c r="T2607" s="20">
        <f t="shared" si="162"/>
        <v>42508.541550925926</v>
      </c>
      <c r="U2607" s="20">
        <f t="shared" si="163"/>
        <v>42538.541550925926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s">
        <v>8219</v>
      </c>
      <c r="N2608" t="b">
        <v>1</v>
      </c>
      <c r="O2608" t="s">
        <v>8301</v>
      </c>
      <c r="P2608" s="6">
        <f t="shared" si="160"/>
        <v>110.05454545454545</v>
      </c>
      <c r="Q2608" s="8">
        <f t="shared" si="161"/>
        <v>31.444155844155844</v>
      </c>
      <c r="R2608" s="11" t="s">
        <v>8319</v>
      </c>
      <c r="S2608" s="12" t="s">
        <v>8355</v>
      </c>
      <c r="T2608" s="20">
        <f t="shared" si="162"/>
        <v>41726.712754629632</v>
      </c>
      <c r="U2608" s="20">
        <f t="shared" si="163"/>
        <v>41758.712754629632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s">
        <v>8219</v>
      </c>
      <c r="N2609" t="b">
        <v>1</v>
      </c>
      <c r="O2609" t="s">
        <v>8301</v>
      </c>
      <c r="P2609" s="6">
        <f t="shared" si="160"/>
        <v>407.7</v>
      </c>
      <c r="Q2609" s="8">
        <f t="shared" si="161"/>
        <v>81.949748743718587</v>
      </c>
      <c r="R2609" s="11" t="s">
        <v>8319</v>
      </c>
      <c r="S2609" s="12" t="s">
        <v>8355</v>
      </c>
      <c r="T2609" s="20">
        <f t="shared" si="162"/>
        <v>42184.874675925923</v>
      </c>
      <c r="U2609" s="20">
        <f t="shared" si="163"/>
        <v>42228.083333333328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s">
        <v>8219</v>
      </c>
      <c r="N2610" t="b">
        <v>1</v>
      </c>
      <c r="O2610" t="s">
        <v>8301</v>
      </c>
      <c r="P2610" s="6">
        <f t="shared" si="160"/>
        <v>223.92500000000001</v>
      </c>
      <c r="Q2610" s="8">
        <f t="shared" si="161"/>
        <v>58.92763157894737</v>
      </c>
      <c r="R2610" s="11" t="s">
        <v>8319</v>
      </c>
      <c r="S2610" s="12" t="s">
        <v>8355</v>
      </c>
      <c r="T2610" s="20">
        <f t="shared" si="162"/>
        <v>42767.801712962959</v>
      </c>
      <c r="U2610" s="20">
        <f t="shared" si="163"/>
        <v>42809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s">
        <v>8219</v>
      </c>
      <c r="N2611" t="b">
        <v>1</v>
      </c>
      <c r="O2611" t="s">
        <v>8301</v>
      </c>
      <c r="P2611" s="6">
        <f t="shared" si="160"/>
        <v>303.80111428571428</v>
      </c>
      <c r="Q2611" s="8">
        <f t="shared" si="161"/>
        <v>157.29347633136095</v>
      </c>
      <c r="R2611" s="11" t="s">
        <v>8319</v>
      </c>
      <c r="S2611" s="12" t="s">
        <v>8355</v>
      </c>
      <c r="T2611" s="20">
        <f t="shared" si="162"/>
        <v>41075.237858796296</v>
      </c>
      <c r="U2611" s="20">
        <f t="shared" si="163"/>
        <v>41105.237858796296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s">
        <v>8219</v>
      </c>
      <c r="N2612" t="b">
        <v>1</v>
      </c>
      <c r="O2612" t="s">
        <v>8301</v>
      </c>
      <c r="P2612" s="6">
        <f t="shared" si="160"/>
        <v>141.3251043268175</v>
      </c>
      <c r="Q2612" s="8">
        <f t="shared" si="161"/>
        <v>55.758509532062391</v>
      </c>
      <c r="R2612" s="11" t="s">
        <v>8319</v>
      </c>
      <c r="S2612" s="12" t="s">
        <v>8355</v>
      </c>
      <c r="T2612" s="20">
        <f t="shared" si="162"/>
        <v>42564.881076388891</v>
      </c>
      <c r="U2612" s="20">
        <f t="shared" si="163"/>
        <v>42604.290972222225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s">
        <v>8219</v>
      </c>
      <c r="N2613" t="b">
        <v>1</v>
      </c>
      <c r="O2613" t="s">
        <v>8301</v>
      </c>
      <c r="P2613" s="6">
        <f t="shared" si="160"/>
        <v>2790.6363636363635</v>
      </c>
      <c r="Q2613" s="8">
        <f t="shared" si="161"/>
        <v>83.802893802893806</v>
      </c>
      <c r="R2613" s="11" t="s">
        <v>8319</v>
      </c>
      <c r="S2613" s="12" t="s">
        <v>8355</v>
      </c>
      <c r="T2613" s="20">
        <f t="shared" si="162"/>
        <v>42704.335810185185</v>
      </c>
      <c r="U2613" s="20">
        <f t="shared" si="163"/>
        <v>42737.957638888889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s">
        <v>8219</v>
      </c>
      <c r="N2614" t="b">
        <v>1</v>
      </c>
      <c r="O2614" t="s">
        <v>8301</v>
      </c>
      <c r="P2614" s="6">
        <f t="shared" si="160"/>
        <v>171.76130000000001</v>
      </c>
      <c r="Q2614" s="8">
        <f t="shared" si="161"/>
        <v>58.422210884353746</v>
      </c>
      <c r="R2614" s="11" t="s">
        <v>8319</v>
      </c>
      <c r="S2614" s="12" t="s">
        <v>8355</v>
      </c>
      <c r="T2614" s="20">
        <f t="shared" si="162"/>
        <v>41982.143171296295</v>
      </c>
      <c r="U2614" s="20">
        <f t="shared" si="163"/>
        <v>42013.143171296295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s">
        <v>8219</v>
      </c>
      <c r="N2615" t="b">
        <v>1</v>
      </c>
      <c r="O2615" t="s">
        <v>8301</v>
      </c>
      <c r="P2615" s="6">
        <f t="shared" si="160"/>
        <v>101.01333333333334</v>
      </c>
      <c r="Q2615" s="8">
        <f t="shared" si="161"/>
        <v>270.57142857142856</v>
      </c>
      <c r="R2615" s="11" t="s">
        <v>8319</v>
      </c>
      <c r="S2615" s="12" t="s">
        <v>8355</v>
      </c>
      <c r="T2615" s="20">
        <f t="shared" si="162"/>
        <v>41143.81821759259</v>
      </c>
      <c r="U2615" s="20">
        <f t="shared" si="163"/>
        <v>41173.81821759259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s">
        <v>8219</v>
      </c>
      <c r="N2616" t="b">
        <v>1</v>
      </c>
      <c r="O2616" t="s">
        <v>8301</v>
      </c>
      <c r="P2616" s="6">
        <f t="shared" si="160"/>
        <v>102</v>
      </c>
      <c r="Q2616" s="8">
        <f t="shared" si="161"/>
        <v>107.1</v>
      </c>
      <c r="R2616" s="11" t="s">
        <v>8319</v>
      </c>
      <c r="S2616" s="12" t="s">
        <v>8355</v>
      </c>
      <c r="T2616" s="20">
        <f t="shared" si="162"/>
        <v>41730.708472222221</v>
      </c>
      <c r="U2616" s="20">
        <f t="shared" si="163"/>
        <v>41759.208333333336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s">
        <v>8219</v>
      </c>
      <c r="N2617" t="b">
        <v>1</v>
      </c>
      <c r="O2617" t="s">
        <v>8301</v>
      </c>
      <c r="P2617" s="6">
        <f t="shared" si="160"/>
        <v>169.76511744127936</v>
      </c>
      <c r="Q2617" s="8">
        <f t="shared" si="161"/>
        <v>47.180555555555557</v>
      </c>
      <c r="R2617" s="11" t="s">
        <v>8319</v>
      </c>
      <c r="S2617" s="12" t="s">
        <v>8355</v>
      </c>
      <c r="T2617" s="20">
        <f t="shared" si="162"/>
        <v>42453.49726851852</v>
      </c>
      <c r="U2617" s="20">
        <f t="shared" si="163"/>
        <v>42490.5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s">
        <v>8219</v>
      </c>
      <c r="N2618" t="b">
        <v>1</v>
      </c>
      <c r="O2618" t="s">
        <v>8301</v>
      </c>
      <c r="P2618" s="6">
        <f t="shared" si="160"/>
        <v>114.53400000000001</v>
      </c>
      <c r="Q2618" s="8">
        <f t="shared" si="161"/>
        <v>120.30882352941177</v>
      </c>
      <c r="R2618" s="11" t="s">
        <v>8319</v>
      </c>
      <c r="S2618" s="12" t="s">
        <v>8355</v>
      </c>
      <c r="T2618" s="20">
        <f t="shared" si="162"/>
        <v>42211.99454861111</v>
      </c>
      <c r="U2618" s="20">
        <f t="shared" si="163"/>
        <v>42241.99454861111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s">
        <v>8219</v>
      </c>
      <c r="N2619" t="b">
        <v>1</v>
      </c>
      <c r="O2619" t="s">
        <v>8301</v>
      </c>
      <c r="P2619" s="6">
        <f t="shared" si="160"/>
        <v>877.6</v>
      </c>
      <c r="Q2619" s="8">
        <f t="shared" si="161"/>
        <v>27.59748427672956</v>
      </c>
      <c r="R2619" s="11" t="s">
        <v>8319</v>
      </c>
      <c r="S2619" s="12" t="s">
        <v>8355</v>
      </c>
      <c r="T2619" s="20">
        <f t="shared" si="162"/>
        <v>41902.874432870369</v>
      </c>
      <c r="U2619" s="20">
        <f t="shared" si="163"/>
        <v>41932.874432870369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s">
        <v>8219</v>
      </c>
      <c r="N2620" t="b">
        <v>1</v>
      </c>
      <c r="O2620" t="s">
        <v>8301</v>
      </c>
      <c r="P2620" s="6">
        <f t="shared" si="160"/>
        <v>105.38666666666667</v>
      </c>
      <c r="Q2620" s="8">
        <f t="shared" si="161"/>
        <v>205.2987012987013</v>
      </c>
      <c r="R2620" s="11" t="s">
        <v>8319</v>
      </c>
      <c r="S2620" s="12" t="s">
        <v>8355</v>
      </c>
      <c r="T2620" s="20">
        <f t="shared" si="162"/>
        <v>42279.792372685188</v>
      </c>
      <c r="U2620" s="20">
        <f t="shared" si="163"/>
        <v>42339.834039351852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s">
        <v>8219</v>
      </c>
      <c r="N2621" t="b">
        <v>1</v>
      </c>
      <c r="O2621" t="s">
        <v>8301</v>
      </c>
      <c r="P2621" s="6">
        <f t="shared" si="160"/>
        <v>188.39999999999998</v>
      </c>
      <c r="Q2621" s="8">
        <f t="shared" si="161"/>
        <v>35.547169811320757</v>
      </c>
      <c r="R2621" s="11" t="s">
        <v>8319</v>
      </c>
      <c r="S2621" s="12" t="s">
        <v>8355</v>
      </c>
      <c r="T2621" s="20">
        <f t="shared" si="162"/>
        <v>42273.884305555555</v>
      </c>
      <c r="U2621" s="20">
        <f t="shared" si="163"/>
        <v>42300.458333333328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s">
        <v>8219</v>
      </c>
      <c r="N2622" t="b">
        <v>1</v>
      </c>
      <c r="O2622" t="s">
        <v>8301</v>
      </c>
      <c r="P2622" s="6">
        <f t="shared" si="160"/>
        <v>143.65230769230772</v>
      </c>
      <c r="Q2622" s="8">
        <f t="shared" si="161"/>
        <v>74.639488409272587</v>
      </c>
      <c r="R2622" s="11" t="s">
        <v>8319</v>
      </c>
      <c r="S2622" s="12" t="s">
        <v>8355</v>
      </c>
      <c r="T2622" s="20">
        <f t="shared" si="162"/>
        <v>42251.16715277778</v>
      </c>
      <c r="U2622" s="20">
        <f t="shared" si="163"/>
        <v>42288.041666666672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s">
        <v>8219</v>
      </c>
      <c r="N2623" t="b">
        <v>1</v>
      </c>
      <c r="O2623" t="s">
        <v>8301</v>
      </c>
      <c r="P2623" s="6">
        <f t="shared" si="160"/>
        <v>145.88</v>
      </c>
      <c r="Q2623" s="8">
        <f t="shared" si="161"/>
        <v>47.058064516129029</v>
      </c>
      <c r="R2623" s="11" t="s">
        <v>8319</v>
      </c>
      <c r="S2623" s="12" t="s">
        <v>8355</v>
      </c>
      <c r="T2623" s="20">
        <f t="shared" si="162"/>
        <v>42115.74754629629</v>
      </c>
      <c r="U2623" s="20">
        <f t="shared" si="163"/>
        <v>42145.74754629629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s">
        <v>8219</v>
      </c>
      <c r="N2624" t="b">
        <v>1</v>
      </c>
      <c r="O2624" t="s">
        <v>8301</v>
      </c>
      <c r="P2624" s="6">
        <f t="shared" si="160"/>
        <v>131.184</v>
      </c>
      <c r="Q2624" s="8">
        <f t="shared" si="161"/>
        <v>26.591351351351353</v>
      </c>
      <c r="R2624" s="11" t="s">
        <v>8319</v>
      </c>
      <c r="S2624" s="12" t="s">
        <v>8355</v>
      </c>
      <c r="T2624" s="20">
        <f t="shared" si="162"/>
        <v>42689.74324074074</v>
      </c>
      <c r="U2624" s="20">
        <f t="shared" si="163"/>
        <v>42734.74324074074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s">
        <v>8219</v>
      </c>
      <c r="N2625" t="b">
        <v>1</v>
      </c>
      <c r="O2625" t="s">
        <v>8301</v>
      </c>
      <c r="P2625" s="6">
        <f t="shared" si="160"/>
        <v>113.99999999999999</v>
      </c>
      <c r="Q2625" s="8">
        <f t="shared" si="161"/>
        <v>36.774193548387096</v>
      </c>
      <c r="R2625" s="11" t="s">
        <v>8319</v>
      </c>
      <c r="S2625" s="12" t="s">
        <v>8355</v>
      </c>
      <c r="T2625" s="20">
        <f t="shared" si="162"/>
        <v>42692.256550925929</v>
      </c>
      <c r="U2625" s="20">
        <f t="shared" si="163"/>
        <v>42706.256550925929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s">
        <v>8219</v>
      </c>
      <c r="N2626" t="b">
        <v>1</v>
      </c>
      <c r="O2626" t="s">
        <v>8301</v>
      </c>
      <c r="P2626" s="6">
        <f t="shared" si="160"/>
        <v>1379.4206249999997</v>
      </c>
      <c r="Q2626" s="8">
        <f t="shared" si="161"/>
        <v>31.820544982698959</v>
      </c>
      <c r="R2626" s="11" t="s">
        <v>8319</v>
      </c>
      <c r="S2626" s="12" t="s">
        <v>8355</v>
      </c>
      <c r="T2626" s="20">
        <f t="shared" si="162"/>
        <v>41144.42155092593</v>
      </c>
      <c r="U2626" s="20">
        <f t="shared" si="163"/>
        <v>41165.42155092593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s">
        <v>8219</v>
      </c>
      <c r="N2627" t="b">
        <v>1</v>
      </c>
      <c r="O2627" t="s">
        <v>8301</v>
      </c>
      <c r="P2627" s="6">
        <f t="shared" ref="P2627:P2690" si="164">E2627/D2627*100</f>
        <v>956</v>
      </c>
      <c r="Q2627" s="8">
        <f t="shared" ref="Q2627:Q2690" si="165">IFERROR(E2627/L2627,0)</f>
        <v>27.576923076923077</v>
      </c>
      <c r="R2627" s="11" t="s">
        <v>8319</v>
      </c>
      <c r="S2627" s="12" t="s">
        <v>8355</v>
      </c>
      <c r="T2627" s="20">
        <f t="shared" ref="T2627:T2690" si="166">(((J2627/60)/60)/24)+DATE(1970,1,1)</f>
        <v>42658.810277777782</v>
      </c>
      <c r="U2627" s="20">
        <f t="shared" ref="U2627:U2690" si="167">(((I2627/60)/60)/24)+DATE(1970,1,1)</f>
        <v>42683.851944444439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s">
        <v>8219</v>
      </c>
      <c r="N2628" t="b">
        <v>1</v>
      </c>
      <c r="O2628" t="s">
        <v>8301</v>
      </c>
      <c r="P2628" s="6">
        <f t="shared" si="164"/>
        <v>112.00000000000001</v>
      </c>
      <c r="Q2628" s="8">
        <f t="shared" si="165"/>
        <v>56</v>
      </c>
      <c r="R2628" s="11" t="s">
        <v>8319</v>
      </c>
      <c r="S2628" s="12" t="s">
        <v>8355</v>
      </c>
      <c r="T2628" s="20">
        <f t="shared" si="166"/>
        <v>42128.628113425926</v>
      </c>
      <c r="U2628" s="20">
        <f t="shared" si="167"/>
        <v>42158.628113425926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s">
        <v>8219</v>
      </c>
      <c r="N2629" t="b">
        <v>1</v>
      </c>
      <c r="O2629" t="s">
        <v>8301</v>
      </c>
      <c r="P2629" s="6">
        <f t="shared" si="164"/>
        <v>646.66666666666663</v>
      </c>
      <c r="Q2629" s="8">
        <f t="shared" si="165"/>
        <v>21.555555555555557</v>
      </c>
      <c r="R2629" s="11" t="s">
        <v>8319</v>
      </c>
      <c r="S2629" s="12" t="s">
        <v>8355</v>
      </c>
      <c r="T2629" s="20">
        <f t="shared" si="166"/>
        <v>42304.829409722224</v>
      </c>
      <c r="U2629" s="20">
        <f t="shared" si="167"/>
        <v>42334.871076388896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s">
        <v>8219</v>
      </c>
      <c r="N2630" t="b">
        <v>1</v>
      </c>
      <c r="O2630" t="s">
        <v>8301</v>
      </c>
      <c r="P2630" s="6">
        <f t="shared" si="164"/>
        <v>110.36948748510132</v>
      </c>
      <c r="Q2630" s="8">
        <f t="shared" si="165"/>
        <v>44.095238095238095</v>
      </c>
      <c r="R2630" s="11" t="s">
        <v>8319</v>
      </c>
      <c r="S2630" s="12" t="s">
        <v>8355</v>
      </c>
      <c r="T2630" s="20">
        <f t="shared" si="166"/>
        <v>41953.966053240743</v>
      </c>
      <c r="U2630" s="20">
        <f t="shared" si="167"/>
        <v>41973.966053240743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s">
        <v>8219</v>
      </c>
      <c r="N2631" t="b">
        <v>1</v>
      </c>
      <c r="O2631" t="s">
        <v>8301</v>
      </c>
      <c r="P2631" s="6">
        <f t="shared" si="164"/>
        <v>127.74000000000001</v>
      </c>
      <c r="Q2631" s="8">
        <f t="shared" si="165"/>
        <v>63.87</v>
      </c>
      <c r="R2631" s="11" t="s">
        <v>8319</v>
      </c>
      <c r="S2631" s="12" t="s">
        <v>8355</v>
      </c>
      <c r="T2631" s="20">
        <f t="shared" si="166"/>
        <v>42108.538449074069</v>
      </c>
      <c r="U2631" s="20">
        <f t="shared" si="167"/>
        <v>42138.538449074069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s">
        <v>8219</v>
      </c>
      <c r="N2632" t="b">
        <v>1</v>
      </c>
      <c r="O2632" t="s">
        <v>8301</v>
      </c>
      <c r="P2632" s="6">
        <f t="shared" si="164"/>
        <v>157.9</v>
      </c>
      <c r="Q2632" s="8">
        <f t="shared" si="165"/>
        <v>38.987654320987652</v>
      </c>
      <c r="R2632" s="11" t="s">
        <v>8319</v>
      </c>
      <c r="S2632" s="12" t="s">
        <v>8355</v>
      </c>
      <c r="T2632" s="20">
        <f t="shared" si="166"/>
        <v>42524.105462962965</v>
      </c>
      <c r="U2632" s="20">
        <f t="shared" si="167"/>
        <v>42551.416666666672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s">
        <v>8219</v>
      </c>
      <c r="N2633" t="b">
        <v>1</v>
      </c>
      <c r="O2633" t="s">
        <v>8301</v>
      </c>
      <c r="P2633" s="6">
        <f t="shared" si="164"/>
        <v>114.66525000000001</v>
      </c>
      <c r="Q2633" s="8">
        <f t="shared" si="165"/>
        <v>80.185489510489504</v>
      </c>
      <c r="R2633" s="11" t="s">
        <v>8319</v>
      </c>
      <c r="S2633" s="12" t="s">
        <v>8355</v>
      </c>
      <c r="T2633" s="20">
        <f t="shared" si="166"/>
        <v>42218.169293981482</v>
      </c>
      <c r="U2633" s="20">
        <f t="shared" si="167"/>
        <v>42246.169293981482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s">
        <v>8219</v>
      </c>
      <c r="N2634" t="b">
        <v>1</v>
      </c>
      <c r="O2634" t="s">
        <v>8301</v>
      </c>
      <c r="P2634" s="6">
        <f t="shared" si="164"/>
        <v>137.00934579439252</v>
      </c>
      <c r="Q2634" s="8">
        <f t="shared" si="165"/>
        <v>34.904761904761905</v>
      </c>
      <c r="R2634" s="11" t="s">
        <v>8319</v>
      </c>
      <c r="S2634" s="12" t="s">
        <v>8355</v>
      </c>
      <c r="T2634" s="20">
        <f t="shared" si="166"/>
        <v>42494.061793981484</v>
      </c>
      <c r="U2634" s="20">
        <f t="shared" si="167"/>
        <v>42519.061793981484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s">
        <v>8219</v>
      </c>
      <c r="N2635" t="b">
        <v>1</v>
      </c>
      <c r="O2635" t="s">
        <v>8301</v>
      </c>
      <c r="P2635" s="6">
        <f t="shared" si="164"/>
        <v>354.62</v>
      </c>
      <c r="Q2635" s="8">
        <f t="shared" si="165"/>
        <v>89.100502512562812</v>
      </c>
      <c r="R2635" s="11" t="s">
        <v>8319</v>
      </c>
      <c r="S2635" s="12" t="s">
        <v>8355</v>
      </c>
      <c r="T2635" s="20">
        <f t="shared" si="166"/>
        <v>41667.823287037041</v>
      </c>
      <c r="U2635" s="20">
        <f t="shared" si="167"/>
        <v>41697.958333333336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s">
        <v>8219</v>
      </c>
      <c r="N2636" t="b">
        <v>1</v>
      </c>
      <c r="O2636" t="s">
        <v>8301</v>
      </c>
      <c r="P2636" s="6">
        <f t="shared" si="164"/>
        <v>106.02150537634409</v>
      </c>
      <c r="Q2636" s="8">
        <f t="shared" si="165"/>
        <v>39.44</v>
      </c>
      <c r="R2636" s="11" t="s">
        <v>8319</v>
      </c>
      <c r="S2636" s="12" t="s">
        <v>8355</v>
      </c>
      <c r="T2636" s="20">
        <f t="shared" si="166"/>
        <v>42612.656493055561</v>
      </c>
      <c r="U2636" s="20">
        <f t="shared" si="167"/>
        <v>42642.656493055561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s">
        <v>8219</v>
      </c>
      <c r="N2637" t="b">
        <v>1</v>
      </c>
      <c r="O2637" t="s">
        <v>8301</v>
      </c>
      <c r="P2637" s="6">
        <f t="shared" si="164"/>
        <v>100</v>
      </c>
      <c r="Q2637" s="8">
        <f t="shared" si="165"/>
        <v>136.9047619047619</v>
      </c>
      <c r="R2637" s="11" t="s">
        <v>8319</v>
      </c>
      <c r="S2637" s="12" t="s">
        <v>8355</v>
      </c>
      <c r="T2637" s="20">
        <f t="shared" si="166"/>
        <v>42037.950937500005</v>
      </c>
      <c r="U2637" s="20">
        <f t="shared" si="167"/>
        <v>42072.909270833334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s">
        <v>8219</v>
      </c>
      <c r="N2638" t="b">
        <v>1</v>
      </c>
      <c r="O2638" t="s">
        <v>8301</v>
      </c>
      <c r="P2638" s="6">
        <f t="shared" si="164"/>
        <v>187.3</v>
      </c>
      <c r="Q2638" s="8">
        <f t="shared" si="165"/>
        <v>37.46</v>
      </c>
      <c r="R2638" s="11" t="s">
        <v>8319</v>
      </c>
      <c r="S2638" s="12" t="s">
        <v>8355</v>
      </c>
      <c r="T2638" s="20">
        <f t="shared" si="166"/>
        <v>42636.614745370374</v>
      </c>
      <c r="U2638" s="20">
        <f t="shared" si="167"/>
        <v>42659.041666666672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s">
        <v>8219</v>
      </c>
      <c r="N2639" t="b">
        <v>1</v>
      </c>
      <c r="O2639" t="s">
        <v>8301</v>
      </c>
      <c r="P2639" s="6">
        <f t="shared" si="164"/>
        <v>166.2</v>
      </c>
      <c r="Q2639" s="8">
        <f t="shared" si="165"/>
        <v>31.96153846153846</v>
      </c>
      <c r="R2639" s="11" t="s">
        <v>8319</v>
      </c>
      <c r="S2639" s="12" t="s">
        <v>8355</v>
      </c>
      <c r="T2639" s="20">
        <f t="shared" si="166"/>
        <v>42639.549479166672</v>
      </c>
      <c r="U2639" s="20">
        <f t="shared" si="167"/>
        <v>42655.549479166672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s">
        <v>8219</v>
      </c>
      <c r="N2640" t="b">
        <v>1</v>
      </c>
      <c r="O2640" t="s">
        <v>8301</v>
      </c>
      <c r="P2640" s="6">
        <f t="shared" si="164"/>
        <v>101.72910662824208</v>
      </c>
      <c r="Q2640" s="8">
        <f t="shared" si="165"/>
        <v>25.214285714285715</v>
      </c>
      <c r="R2640" s="11" t="s">
        <v>8319</v>
      </c>
      <c r="S2640" s="12" t="s">
        <v>8355</v>
      </c>
      <c r="T2640" s="20">
        <f t="shared" si="166"/>
        <v>41989.913136574076</v>
      </c>
      <c r="U2640" s="20">
        <f t="shared" si="167"/>
        <v>42019.913136574076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s">
        <v>8219</v>
      </c>
      <c r="N2641" t="b">
        <v>1</v>
      </c>
      <c r="O2641" t="s">
        <v>8301</v>
      </c>
      <c r="P2641" s="6">
        <f t="shared" si="164"/>
        <v>164</v>
      </c>
      <c r="Q2641" s="8">
        <f t="shared" si="165"/>
        <v>10.040816326530612</v>
      </c>
      <c r="R2641" s="11" t="s">
        <v>8319</v>
      </c>
      <c r="S2641" s="12" t="s">
        <v>8355</v>
      </c>
      <c r="T2641" s="20">
        <f t="shared" si="166"/>
        <v>42024.86513888889</v>
      </c>
      <c r="U2641" s="20">
        <f t="shared" si="167"/>
        <v>42054.86513888889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s">
        <v>8219</v>
      </c>
      <c r="N2642" t="b">
        <v>1</v>
      </c>
      <c r="O2642" t="s">
        <v>8301</v>
      </c>
      <c r="P2642" s="6">
        <f t="shared" si="164"/>
        <v>105.66666666666666</v>
      </c>
      <c r="Q2642" s="8">
        <f t="shared" si="165"/>
        <v>45.94202898550725</v>
      </c>
      <c r="R2642" s="11" t="s">
        <v>8319</v>
      </c>
      <c r="S2642" s="12" t="s">
        <v>8355</v>
      </c>
      <c r="T2642" s="20">
        <f t="shared" si="166"/>
        <v>42103.160578703704</v>
      </c>
      <c r="U2642" s="20">
        <f t="shared" si="167"/>
        <v>42163.160578703704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s">
        <v>8221</v>
      </c>
      <c r="N2643" t="b">
        <v>0</v>
      </c>
      <c r="O2643" t="s">
        <v>8301</v>
      </c>
      <c r="P2643" s="6">
        <f t="shared" si="164"/>
        <v>1</v>
      </c>
      <c r="Q2643" s="8">
        <f t="shared" si="165"/>
        <v>15</v>
      </c>
      <c r="R2643" s="11" t="s">
        <v>8319</v>
      </c>
      <c r="S2643" s="12" t="s">
        <v>8355</v>
      </c>
      <c r="T2643" s="20">
        <f t="shared" si="166"/>
        <v>41880.827118055553</v>
      </c>
      <c r="U2643" s="20">
        <f t="shared" si="167"/>
        <v>41897.839583333334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s">
        <v>8221</v>
      </c>
      <c r="N2644" t="b">
        <v>0</v>
      </c>
      <c r="O2644" t="s">
        <v>8301</v>
      </c>
      <c r="P2644" s="6">
        <f t="shared" si="164"/>
        <v>0</v>
      </c>
      <c r="Q2644" s="8">
        <f t="shared" si="165"/>
        <v>0</v>
      </c>
      <c r="R2644" s="11" t="s">
        <v>8319</v>
      </c>
      <c r="S2644" s="12" t="s">
        <v>8355</v>
      </c>
      <c r="T2644" s="20">
        <f t="shared" si="166"/>
        <v>42536.246620370366</v>
      </c>
      <c r="U2644" s="20">
        <f t="shared" si="167"/>
        <v>42566.289583333331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s">
        <v>8220</v>
      </c>
      <c r="N2645" t="b">
        <v>0</v>
      </c>
      <c r="O2645" t="s">
        <v>8301</v>
      </c>
      <c r="P2645" s="6">
        <f t="shared" si="164"/>
        <v>33.559730999999999</v>
      </c>
      <c r="Q2645" s="8">
        <f t="shared" si="165"/>
        <v>223.58248500999335</v>
      </c>
      <c r="R2645" s="11" t="s">
        <v>8319</v>
      </c>
      <c r="S2645" s="12" t="s">
        <v>8355</v>
      </c>
      <c r="T2645" s="20">
        <f t="shared" si="166"/>
        <v>42689.582349537035</v>
      </c>
      <c r="U2645" s="20">
        <f t="shared" si="167"/>
        <v>42725.332638888889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s">
        <v>8220</v>
      </c>
      <c r="N2646" t="b">
        <v>0</v>
      </c>
      <c r="O2646" t="s">
        <v>8301</v>
      </c>
      <c r="P2646" s="6">
        <f t="shared" si="164"/>
        <v>2.0529999999999999</v>
      </c>
      <c r="Q2646" s="8">
        <f t="shared" si="165"/>
        <v>39.480769230769234</v>
      </c>
      <c r="R2646" s="11" t="s">
        <v>8319</v>
      </c>
      <c r="S2646" s="12" t="s">
        <v>8355</v>
      </c>
      <c r="T2646" s="20">
        <f t="shared" si="166"/>
        <v>42774.792071759264</v>
      </c>
      <c r="U2646" s="20">
        <f t="shared" si="167"/>
        <v>42804.792071759264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s">
        <v>8220</v>
      </c>
      <c r="N2647" t="b">
        <v>0</v>
      </c>
      <c r="O2647" t="s">
        <v>8301</v>
      </c>
      <c r="P2647" s="6">
        <f t="shared" si="164"/>
        <v>10.5</v>
      </c>
      <c r="Q2647" s="8">
        <f t="shared" si="165"/>
        <v>91.304347826086953</v>
      </c>
      <c r="R2647" s="11" t="s">
        <v>8319</v>
      </c>
      <c r="S2647" s="12" t="s">
        <v>8355</v>
      </c>
      <c r="T2647" s="20">
        <f t="shared" si="166"/>
        <v>41921.842627314814</v>
      </c>
      <c r="U2647" s="20">
        <f t="shared" si="167"/>
        <v>41951.884293981479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s">
        <v>8220</v>
      </c>
      <c r="N2648" t="b">
        <v>0</v>
      </c>
      <c r="O2648" t="s">
        <v>8301</v>
      </c>
      <c r="P2648" s="6">
        <f t="shared" si="164"/>
        <v>8.4172840000000004</v>
      </c>
      <c r="Q2648" s="8">
        <f t="shared" si="165"/>
        <v>78.666205607476627</v>
      </c>
      <c r="R2648" s="11" t="s">
        <v>8319</v>
      </c>
      <c r="S2648" s="12" t="s">
        <v>8355</v>
      </c>
      <c r="T2648" s="20">
        <f t="shared" si="166"/>
        <v>42226.313298611116</v>
      </c>
      <c r="U2648" s="20">
        <f t="shared" si="167"/>
        <v>42256.313298611116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s">
        <v>8220</v>
      </c>
      <c r="N2649" t="b">
        <v>0</v>
      </c>
      <c r="O2649" t="s">
        <v>8301</v>
      </c>
      <c r="P2649" s="6">
        <f t="shared" si="164"/>
        <v>1.44</v>
      </c>
      <c r="Q2649" s="8">
        <f t="shared" si="165"/>
        <v>12</v>
      </c>
      <c r="R2649" s="11" t="s">
        <v>8319</v>
      </c>
      <c r="S2649" s="12" t="s">
        <v>8355</v>
      </c>
      <c r="T2649" s="20">
        <f t="shared" si="166"/>
        <v>42200.261793981481</v>
      </c>
      <c r="U2649" s="20">
        <f t="shared" si="167"/>
        <v>42230.261793981481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s">
        <v>8220</v>
      </c>
      <c r="N2650" t="b">
        <v>0</v>
      </c>
      <c r="O2650" t="s">
        <v>8301</v>
      </c>
      <c r="P2650" s="6">
        <f t="shared" si="164"/>
        <v>0.88333333333333341</v>
      </c>
      <c r="Q2650" s="8">
        <f t="shared" si="165"/>
        <v>17.666666666666668</v>
      </c>
      <c r="R2650" s="11" t="s">
        <v>8319</v>
      </c>
      <c r="S2650" s="12" t="s">
        <v>8355</v>
      </c>
      <c r="T2650" s="20">
        <f t="shared" si="166"/>
        <v>42408.714814814812</v>
      </c>
      <c r="U2650" s="20">
        <f t="shared" si="167"/>
        <v>42438.714814814812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s">
        <v>8220</v>
      </c>
      <c r="N2651" t="b">
        <v>0</v>
      </c>
      <c r="O2651" t="s">
        <v>8301</v>
      </c>
      <c r="P2651" s="6">
        <f t="shared" si="164"/>
        <v>9.920000000000001E-2</v>
      </c>
      <c r="Q2651" s="8">
        <f t="shared" si="165"/>
        <v>41.333333333333336</v>
      </c>
      <c r="R2651" s="11" t="s">
        <v>8319</v>
      </c>
      <c r="S2651" s="12" t="s">
        <v>8355</v>
      </c>
      <c r="T2651" s="20">
        <f t="shared" si="166"/>
        <v>42341.99700231482</v>
      </c>
      <c r="U2651" s="20">
        <f t="shared" si="167"/>
        <v>42401.99700231482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s">
        <v>8220</v>
      </c>
      <c r="N2652" t="b">
        <v>0</v>
      </c>
      <c r="O2652" t="s">
        <v>8301</v>
      </c>
      <c r="P2652" s="6">
        <f t="shared" si="164"/>
        <v>0.59666666666666668</v>
      </c>
      <c r="Q2652" s="8">
        <f t="shared" si="165"/>
        <v>71.599999999999994</v>
      </c>
      <c r="R2652" s="11" t="s">
        <v>8319</v>
      </c>
      <c r="S2652" s="12" t="s">
        <v>8355</v>
      </c>
      <c r="T2652" s="20">
        <f t="shared" si="166"/>
        <v>42695.624340277776</v>
      </c>
      <c r="U2652" s="20">
        <f t="shared" si="167"/>
        <v>42725.624340277776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s">
        <v>8220</v>
      </c>
      <c r="N2653" t="b">
        <v>0</v>
      </c>
      <c r="O2653" t="s">
        <v>8301</v>
      </c>
      <c r="P2653" s="6">
        <f t="shared" si="164"/>
        <v>1.8689285714285715</v>
      </c>
      <c r="Q2653" s="8">
        <f t="shared" si="165"/>
        <v>307.8235294117647</v>
      </c>
      <c r="R2653" s="11" t="s">
        <v>8319</v>
      </c>
      <c r="S2653" s="12" t="s">
        <v>8355</v>
      </c>
      <c r="T2653" s="20">
        <f t="shared" si="166"/>
        <v>42327.805659722217</v>
      </c>
      <c r="U2653" s="20">
        <f t="shared" si="167"/>
        <v>42355.805659722217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s">
        <v>8220</v>
      </c>
      <c r="N2654" t="b">
        <v>0</v>
      </c>
      <c r="O2654" t="s">
        <v>8301</v>
      </c>
      <c r="P2654" s="6">
        <f t="shared" si="164"/>
        <v>0.88500000000000001</v>
      </c>
      <c r="Q2654" s="8">
        <f t="shared" si="165"/>
        <v>80.454545454545453</v>
      </c>
      <c r="R2654" s="11" t="s">
        <v>8319</v>
      </c>
      <c r="S2654" s="12" t="s">
        <v>8355</v>
      </c>
      <c r="T2654" s="20">
        <f t="shared" si="166"/>
        <v>41953.158854166672</v>
      </c>
      <c r="U2654" s="20">
        <f t="shared" si="167"/>
        <v>41983.158854166672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s">
        <v>8220</v>
      </c>
      <c r="N2655" t="b">
        <v>0</v>
      </c>
      <c r="O2655" t="s">
        <v>8301</v>
      </c>
      <c r="P2655" s="6">
        <f t="shared" si="164"/>
        <v>11.52156862745098</v>
      </c>
      <c r="Q2655" s="8">
        <f t="shared" si="165"/>
        <v>83.942857142857136</v>
      </c>
      <c r="R2655" s="11" t="s">
        <v>8319</v>
      </c>
      <c r="S2655" s="12" t="s">
        <v>8355</v>
      </c>
      <c r="T2655" s="20">
        <f t="shared" si="166"/>
        <v>41771.651932870373</v>
      </c>
      <c r="U2655" s="20">
        <f t="shared" si="167"/>
        <v>41803.166666666664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s">
        <v>8220</v>
      </c>
      <c r="N2656" t="b">
        <v>0</v>
      </c>
      <c r="O2656" t="s">
        <v>8301</v>
      </c>
      <c r="P2656" s="6">
        <f t="shared" si="164"/>
        <v>5.1000000000000004E-2</v>
      </c>
      <c r="Q2656" s="8">
        <f t="shared" si="165"/>
        <v>8.5</v>
      </c>
      <c r="R2656" s="11" t="s">
        <v>8319</v>
      </c>
      <c r="S2656" s="12" t="s">
        <v>8355</v>
      </c>
      <c r="T2656" s="20">
        <f t="shared" si="166"/>
        <v>42055.600995370376</v>
      </c>
      <c r="U2656" s="20">
        <f t="shared" si="167"/>
        <v>42115.559328703705</v>
      </c>
    </row>
    <row r="2657" spans="1:2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s">
        <v>8220</v>
      </c>
      <c r="N2657" t="b">
        <v>0</v>
      </c>
      <c r="O2657" t="s">
        <v>8301</v>
      </c>
      <c r="P2657" s="6">
        <f t="shared" si="164"/>
        <v>21.033333333333335</v>
      </c>
      <c r="Q2657" s="8">
        <f t="shared" si="165"/>
        <v>73.372093023255815</v>
      </c>
      <c r="R2657" s="11" t="s">
        <v>8319</v>
      </c>
      <c r="S2657" s="12" t="s">
        <v>8355</v>
      </c>
      <c r="T2657" s="20">
        <f t="shared" si="166"/>
        <v>42381.866284722222</v>
      </c>
      <c r="U2657" s="20">
        <f t="shared" si="167"/>
        <v>42409.833333333328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s">
        <v>8220</v>
      </c>
      <c r="N2658" t="b">
        <v>0</v>
      </c>
      <c r="O2658" t="s">
        <v>8301</v>
      </c>
      <c r="P2658" s="6">
        <f t="shared" si="164"/>
        <v>11.436666666666667</v>
      </c>
      <c r="Q2658" s="8">
        <f t="shared" si="165"/>
        <v>112.86184210526316</v>
      </c>
      <c r="R2658" s="11" t="s">
        <v>8319</v>
      </c>
      <c r="S2658" s="12" t="s">
        <v>8355</v>
      </c>
      <c r="T2658" s="20">
        <f t="shared" si="166"/>
        <v>42767.688518518517</v>
      </c>
      <c r="U2658" s="20">
        <f t="shared" si="167"/>
        <v>42806.791666666672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s">
        <v>8220</v>
      </c>
      <c r="N2659" t="b">
        <v>0</v>
      </c>
      <c r="O2659" t="s">
        <v>8301</v>
      </c>
      <c r="P2659" s="6">
        <f t="shared" si="164"/>
        <v>18.737933333333334</v>
      </c>
      <c r="Q2659" s="8">
        <f t="shared" si="165"/>
        <v>95.277627118644077</v>
      </c>
      <c r="R2659" s="11" t="s">
        <v>8319</v>
      </c>
      <c r="S2659" s="12" t="s">
        <v>8355</v>
      </c>
      <c r="T2659" s="20">
        <f t="shared" si="166"/>
        <v>42551.928854166668</v>
      </c>
      <c r="U2659" s="20">
        <f t="shared" si="167"/>
        <v>42585.0625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s">
        <v>8220</v>
      </c>
      <c r="N2660" t="b">
        <v>0</v>
      </c>
      <c r="O2660" t="s">
        <v>8301</v>
      </c>
      <c r="P2660" s="6">
        <f t="shared" si="164"/>
        <v>9.285714285714286E-2</v>
      </c>
      <c r="Q2660" s="8">
        <f t="shared" si="165"/>
        <v>22.75</v>
      </c>
      <c r="R2660" s="11" t="s">
        <v>8319</v>
      </c>
      <c r="S2660" s="12" t="s">
        <v>8355</v>
      </c>
      <c r="T2660" s="20">
        <f t="shared" si="166"/>
        <v>42551.884189814817</v>
      </c>
      <c r="U2660" s="20">
        <f t="shared" si="167"/>
        <v>42581.884189814817</v>
      </c>
    </row>
    <row r="2661" spans="1:2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s">
        <v>8220</v>
      </c>
      <c r="N2661" t="b">
        <v>0</v>
      </c>
      <c r="O2661" t="s">
        <v>8301</v>
      </c>
      <c r="P2661" s="6">
        <f t="shared" si="164"/>
        <v>2.7204081632653061</v>
      </c>
      <c r="Q2661" s="8">
        <f t="shared" si="165"/>
        <v>133.30000000000001</v>
      </c>
      <c r="R2661" s="11" t="s">
        <v>8319</v>
      </c>
      <c r="S2661" s="12" t="s">
        <v>8355</v>
      </c>
      <c r="T2661" s="20">
        <f t="shared" si="166"/>
        <v>42082.069560185191</v>
      </c>
      <c r="U2661" s="20">
        <f t="shared" si="167"/>
        <v>42112.069560185191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s">
        <v>8220</v>
      </c>
      <c r="N2662" t="b">
        <v>0</v>
      </c>
      <c r="O2662" t="s">
        <v>8301</v>
      </c>
      <c r="P2662" s="6">
        <f t="shared" si="164"/>
        <v>9.5000000000000001E-2</v>
      </c>
      <c r="Q2662" s="8">
        <f t="shared" si="165"/>
        <v>3.8</v>
      </c>
      <c r="R2662" s="11" t="s">
        <v>8319</v>
      </c>
      <c r="S2662" s="12" t="s">
        <v>8355</v>
      </c>
      <c r="T2662" s="20">
        <f t="shared" si="166"/>
        <v>42272.713171296295</v>
      </c>
      <c r="U2662" s="20">
        <f t="shared" si="167"/>
        <v>42332.754837962959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s">
        <v>8219</v>
      </c>
      <c r="N2663" t="b">
        <v>1</v>
      </c>
      <c r="O2663" t="s">
        <v>8302</v>
      </c>
      <c r="P2663" s="6">
        <f t="shared" si="164"/>
        <v>102.89999999999999</v>
      </c>
      <c r="Q2663" s="8">
        <f t="shared" si="165"/>
        <v>85.75</v>
      </c>
      <c r="R2663" s="11" t="s">
        <v>8319</v>
      </c>
      <c r="S2663" s="12" t="s">
        <v>8356</v>
      </c>
      <c r="T2663" s="20">
        <f t="shared" si="166"/>
        <v>41542.958449074074</v>
      </c>
      <c r="U2663" s="20">
        <f t="shared" si="167"/>
        <v>41572.958449074074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s">
        <v>8219</v>
      </c>
      <c r="N2664" t="b">
        <v>1</v>
      </c>
      <c r="O2664" t="s">
        <v>8302</v>
      </c>
      <c r="P2664" s="6">
        <f t="shared" si="164"/>
        <v>106.80000000000001</v>
      </c>
      <c r="Q2664" s="8">
        <f t="shared" si="165"/>
        <v>267</v>
      </c>
      <c r="R2664" s="11" t="s">
        <v>8319</v>
      </c>
      <c r="S2664" s="12" t="s">
        <v>8356</v>
      </c>
      <c r="T2664" s="20">
        <f t="shared" si="166"/>
        <v>42207.746678240743</v>
      </c>
      <c r="U2664" s="20">
        <f t="shared" si="167"/>
        <v>42237.746678240743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s">
        <v>8219</v>
      </c>
      <c r="N2665" t="b">
        <v>1</v>
      </c>
      <c r="O2665" t="s">
        <v>8302</v>
      </c>
      <c r="P2665" s="6">
        <f t="shared" si="164"/>
        <v>104.59625</v>
      </c>
      <c r="Q2665" s="8">
        <f t="shared" si="165"/>
        <v>373.55803571428572</v>
      </c>
      <c r="R2665" s="11" t="s">
        <v>8319</v>
      </c>
      <c r="S2665" s="12" t="s">
        <v>8356</v>
      </c>
      <c r="T2665" s="20">
        <f t="shared" si="166"/>
        <v>42222.622766203705</v>
      </c>
      <c r="U2665" s="20">
        <f t="shared" si="167"/>
        <v>42251.625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s">
        <v>8219</v>
      </c>
      <c r="N2666" t="b">
        <v>1</v>
      </c>
      <c r="O2666" t="s">
        <v>8302</v>
      </c>
      <c r="P2666" s="6">
        <f t="shared" si="164"/>
        <v>103.42857142857143</v>
      </c>
      <c r="Q2666" s="8">
        <f t="shared" si="165"/>
        <v>174.03846153846155</v>
      </c>
      <c r="R2666" s="11" t="s">
        <v>8319</v>
      </c>
      <c r="S2666" s="12" t="s">
        <v>8356</v>
      </c>
      <c r="T2666" s="20">
        <f t="shared" si="166"/>
        <v>42313.02542824074</v>
      </c>
      <c r="U2666" s="20">
        <f t="shared" si="167"/>
        <v>42347.290972222225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s">
        <v>8219</v>
      </c>
      <c r="N2667" t="b">
        <v>1</v>
      </c>
      <c r="O2667" t="s">
        <v>8302</v>
      </c>
      <c r="P2667" s="6">
        <f t="shared" si="164"/>
        <v>123.14285714285715</v>
      </c>
      <c r="Q2667" s="8">
        <f t="shared" si="165"/>
        <v>93.695652173913047</v>
      </c>
      <c r="R2667" s="11" t="s">
        <v>8319</v>
      </c>
      <c r="S2667" s="12" t="s">
        <v>8356</v>
      </c>
      <c r="T2667" s="20">
        <f t="shared" si="166"/>
        <v>42083.895532407405</v>
      </c>
      <c r="U2667" s="20">
        <f t="shared" si="167"/>
        <v>42128.895532407405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s">
        <v>8219</v>
      </c>
      <c r="N2668" t="b">
        <v>1</v>
      </c>
      <c r="O2668" t="s">
        <v>8302</v>
      </c>
      <c r="P2668" s="6">
        <f t="shared" si="164"/>
        <v>159.29509999999999</v>
      </c>
      <c r="Q2668" s="8">
        <f t="shared" si="165"/>
        <v>77.327718446601949</v>
      </c>
      <c r="R2668" s="11" t="s">
        <v>8319</v>
      </c>
      <c r="S2668" s="12" t="s">
        <v>8356</v>
      </c>
      <c r="T2668" s="20">
        <f t="shared" si="166"/>
        <v>42235.764340277776</v>
      </c>
      <c r="U2668" s="20">
        <f t="shared" si="167"/>
        <v>42272.875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s">
        <v>8219</v>
      </c>
      <c r="N2669" t="b">
        <v>1</v>
      </c>
      <c r="O2669" t="s">
        <v>8302</v>
      </c>
      <c r="P2669" s="6">
        <f t="shared" si="164"/>
        <v>110.66666666666667</v>
      </c>
      <c r="Q2669" s="8">
        <f t="shared" si="165"/>
        <v>92.222222222222229</v>
      </c>
      <c r="R2669" s="11" t="s">
        <v>8319</v>
      </c>
      <c r="S2669" s="12" t="s">
        <v>8356</v>
      </c>
      <c r="T2669" s="20">
        <f t="shared" si="166"/>
        <v>42380.926111111112</v>
      </c>
      <c r="U2669" s="20">
        <f t="shared" si="167"/>
        <v>42410.926111111112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s">
        <v>8219</v>
      </c>
      <c r="N2670" t="b">
        <v>1</v>
      </c>
      <c r="O2670" t="s">
        <v>8302</v>
      </c>
      <c r="P2670" s="6">
        <f t="shared" si="164"/>
        <v>170.70000000000002</v>
      </c>
      <c r="Q2670" s="8">
        <f t="shared" si="165"/>
        <v>60.964285714285715</v>
      </c>
      <c r="R2670" s="11" t="s">
        <v>8319</v>
      </c>
      <c r="S2670" s="12" t="s">
        <v>8356</v>
      </c>
      <c r="T2670" s="20">
        <f t="shared" si="166"/>
        <v>42275.588715277772</v>
      </c>
      <c r="U2670" s="20">
        <f t="shared" si="167"/>
        <v>42317.60555555555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s">
        <v>8219</v>
      </c>
      <c r="N2671" t="b">
        <v>1</v>
      </c>
      <c r="O2671" t="s">
        <v>8302</v>
      </c>
      <c r="P2671" s="6">
        <f t="shared" si="164"/>
        <v>125.125</v>
      </c>
      <c r="Q2671" s="8">
        <f t="shared" si="165"/>
        <v>91</v>
      </c>
      <c r="R2671" s="11" t="s">
        <v>8319</v>
      </c>
      <c r="S2671" s="12" t="s">
        <v>8356</v>
      </c>
      <c r="T2671" s="20">
        <f t="shared" si="166"/>
        <v>42319.035833333335</v>
      </c>
      <c r="U2671" s="20">
        <f t="shared" si="167"/>
        <v>42379.035833333335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s">
        <v>8221</v>
      </c>
      <c r="N2672" t="b">
        <v>0</v>
      </c>
      <c r="O2672" t="s">
        <v>8302</v>
      </c>
      <c r="P2672" s="6">
        <f t="shared" si="164"/>
        <v>6.4158609339642041</v>
      </c>
      <c r="Q2672" s="8">
        <f t="shared" si="165"/>
        <v>41.583333333333336</v>
      </c>
      <c r="R2672" s="11" t="s">
        <v>8319</v>
      </c>
      <c r="S2672" s="12" t="s">
        <v>8356</v>
      </c>
      <c r="T2672" s="20">
        <f t="shared" si="166"/>
        <v>41821.020601851851</v>
      </c>
      <c r="U2672" s="20">
        <f t="shared" si="167"/>
        <v>41849.020601851851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s">
        <v>8221</v>
      </c>
      <c r="N2673" t="b">
        <v>0</v>
      </c>
      <c r="O2673" t="s">
        <v>8302</v>
      </c>
      <c r="P2673" s="6">
        <f t="shared" si="164"/>
        <v>11.343999999999999</v>
      </c>
      <c r="Q2673" s="8">
        <f t="shared" si="165"/>
        <v>33.761904761904759</v>
      </c>
      <c r="R2673" s="11" t="s">
        <v>8319</v>
      </c>
      <c r="S2673" s="12" t="s">
        <v>8356</v>
      </c>
      <c r="T2673" s="20">
        <f t="shared" si="166"/>
        <v>41962.749027777783</v>
      </c>
      <c r="U2673" s="20">
        <f t="shared" si="167"/>
        <v>41992.818055555559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s">
        <v>8221</v>
      </c>
      <c r="N2674" t="b">
        <v>0</v>
      </c>
      <c r="O2674" t="s">
        <v>8302</v>
      </c>
      <c r="P2674" s="6">
        <f t="shared" si="164"/>
        <v>33.19</v>
      </c>
      <c r="Q2674" s="8">
        <f t="shared" si="165"/>
        <v>70.61702127659575</v>
      </c>
      <c r="R2674" s="11" t="s">
        <v>8319</v>
      </c>
      <c r="S2674" s="12" t="s">
        <v>8356</v>
      </c>
      <c r="T2674" s="20">
        <f t="shared" si="166"/>
        <v>42344.884143518517</v>
      </c>
      <c r="U2674" s="20">
        <f t="shared" si="167"/>
        <v>42366.25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s">
        <v>8221</v>
      </c>
      <c r="N2675" t="b">
        <v>0</v>
      </c>
      <c r="O2675" t="s">
        <v>8302</v>
      </c>
      <c r="P2675" s="6">
        <f t="shared" si="164"/>
        <v>27.58</v>
      </c>
      <c r="Q2675" s="8">
        <f t="shared" si="165"/>
        <v>167.15151515151516</v>
      </c>
      <c r="R2675" s="11" t="s">
        <v>8319</v>
      </c>
      <c r="S2675" s="12" t="s">
        <v>8356</v>
      </c>
      <c r="T2675" s="20">
        <f t="shared" si="166"/>
        <v>41912.541655092595</v>
      </c>
      <c r="U2675" s="20">
        <f t="shared" si="167"/>
        <v>41941.947916666664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s">
        <v>8221</v>
      </c>
      <c r="N2676" t="b">
        <v>0</v>
      </c>
      <c r="O2676" t="s">
        <v>8302</v>
      </c>
      <c r="P2676" s="6">
        <f t="shared" si="164"/>
        <v>62.839999999999996</v>
      </c>
      <c r="Q2676" s="8">
        <f t="shared" si="165"/>
        <v>128.61988304093566</v>
      </c>
      <c r="R2676" s="11" t="s">
        <v>8319</v>
      </c>
      <c r="S2676" s="12" t="s">
        <v>8356</v>
      </c>
      <c r="T2676" s="20">
        <f t="shared" si="166"/>
        <v>42529.632754629631</v>
      </c>
      <c r="U2676" s="20">
        <f t="shared" si="167"/>
        <v>42556.207638888889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s">
        <v>8221</v>
      </c>
      <c r="N2677" t="b">
        <v>0</v>
      </c>
      <c r="O2677" t="s">
        <v>8302</v>
      </c>
      <c r="P2677" s="6">
        <f t="shared" si="164"/>
        <v>7.5880000000000001</v>
      </c>
      <c r="Q2677" s="8">
        <f t="shared" si="165"/>
        <v>65.41379310344827</v>
      </c>
      <c r="R2677" s="11" t="s">
        <v>8319</v>
      </c>
      <c r="S2677" s="12" t="s">
        <v>8356</v>
      </c>
      <c r="T2677" s="20">
        <f t="shared" si="166"/>
        <v>41923.857511574075</v>
      </c>
      <c r="U2677" s="20">
        <f t="shared" si="167"/>
        <v>41953.899178240739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s">
        <v>8221</v>
      </c>
      <c r="N2678" t="b">
        <v>0</v>
      </c>
      <c r="O2678" t="s">
        <v>8302</v>
      </c>
      <c r="P2678" s="6">
        <f t="shared" si="164"/>
        <v>50.38095238095238</v>
      </c>
      <c r="Q2678" s="8">
        <f t="shared" si="165"/>
        <v>117.55555555555556</v>
      </c>
      <c r="R2678" s="11" t="s">
        <v>8319</v>
      </c>
      <c r="S2678" s="12" t="s">
        <v>8356</v>
      </c>
      <c r="T2678" s="20">
        <f t="shared" si="166"/>
        <v>42482.624699074076</v>
      </c>
      <c r="U2678" s="20">
        <f t="shared" si="167"/>
        <v>42512.624699074076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s">
        <v>8221</v>
      </c>
      <c r="N2679" t="b">
        <v>0</v>
      </c>
      <c r="O2679" t="s">
        <v>8302</v>
      </c>
      <c r="P2679" s="6">
        <f t="shared" si="164"/>
        <v>17.512820512820511</v>
      </c>
      <c r="Q2679" s="8">
        <f t="shared" si="165"/>
        <v>126.48148148148148</v>
      </c>
      <c r="R2679" s="11" t="s">
        <v>8319</v>
      </c>
      <c r="S2679" s="12" t="s">
        <v>8356</v>
      </c>
      <c r="T2679" s="20">
        <f t="shared" si="166"/>
        <v>41793.029432870368</v>
      </c>
      <c r="U2679" s="20">
        <f t="shared" si="167"/>
        <v>41823.029432870368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s">
        <v>8221</v>
      </c>
      <c r="N2680" t="b">
        <v>0</v>
      </c>
      <c r="O2680" t="s">
        <v>8302</v>
      </c>
      <c r="P2680" s="6">
        <f t="shared" si="164"/>
        <v>1.375E-2</v>
      </c>
      <c r="Q2680" s="8">
        <f t="shared" si="165"/>
        <v>550</v>
      </c>
      <c r="R2680" s="11" t="s">
        <v>8319</v>
      </c>
      <c r="S2680" s="12" t="s">
        <v>8356</v>
      </c>
      <c r="T2680" s="20">
        <f t="shared" si="166"/>
        <v>42241.798206018517</v>
      </c>
      <c r="U2680" s="20">
        <f t="shared" si="167"/>
        <v>42271.798206018517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s">
        <v>8221</v>
      </c>
      <c r="N2681" t="b">
        <v>0</v>
      </c>
      <c r="O2681" t="s">
        <v>8302</v>
      </c>
      <c r="P2681" s="6">
        <f t="shared" si="164"/>
        <v>0.33</v>
      </c>
      <c r="Q2681" s="8">
        <f t="shared" si="165"/>
        <v>44</v>
      </c>
      <c r="R2681" s="11" t="s">
        <v>8319</v>
      </c>
      <c r="S2681" s="12" t="s">
        <v>8356</v>
      </c>
      <c r="T2681" s="20">
        <f t="shared" si="166"/>
        <v>42033.001087962963</v>
      </c>
      <c r="U2681" s="20">
        <f t="shared" si="167"/>
        <v>42063.001087962963</v>
      </c>
    </row>
    <row r="2682" spans="1:2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s">
        <v>8221</v>
      </c>
      <c r="N2682" t="b">
        <v>0</v>
      </c>
      <c r="O2682" t="s">
        <v>8302</v>
      </c>
      <c r="P2682" s="6">
        <f t="shared" si="164"/>
        <v>0.86250000000000004</v>
      </c>
      <c r="Q2682" s="8">
        <f t="shared" si="165"/>
        <v>69</v>
      </c>
      <c r="R2682" s="11" t="s">
        <v>8319</v>
      </c>
      <c r="S2682" s="12" t="s">
        <v>8356</v>
      </c>
      <c r="T2682" s="20">
        <f t="shared" si="166"/>
        <v>42436.211701388893</v>
      </c>
      <c r="U2682" s="20">
        <f t="shared" si="167"/>
        <v>42466.170034722221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s">
        <v>8221</v>
      </c>
      <c r="N2683" t="b">
        <v>0</v>
      </c>
      <c r="O2683" t="s">
        <v>8284</v>
      </c>
      <c r="P2683" s="6">
        <f t="shared" si="164"/>
        <v>0.6875</v>
      </c>
      <c r="Q2683" s="8">
        <f t="shared" si="165"/>
        <v>27.5</v>
      </c>
      <c r="R2683" s="11" t="s">
        <v>8336</v>
      </c>
      <c r="S2683" s="12" t="s">
        <v>8337</v>
      </c>
      <c r="T2683" s="20">
        <f t="shared" si="166"/>
        <v>41805.895254629628</v>
      </c>
      <c r="U2683" s="20">
        <f t="shared" si="167"/>
        <v>41830.895254629628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s">
        <v>8221</v>
      </c>
      <c r="N2684" t="b">
        <v>0</v>
      </c>
      <c r="O2684" t="s">
        <v>8284</v>
      </c>
      <c r="P2684" s="6">
        <f t="shared" si="164"/>
        <v>28.299999999999997</v>
      </c>
      <c r="Q2684" s="8">
        <f t="shared" si="165"/>
        <v>84.9</v>
      </c>
      <c r="R2684" s="11" t="s">
        <v>8336</v>
      </c>
      <c r="S2684" s="12" t="s">
        <v>8337</v>
      </c>
      <c r="T2684" s="20">
        <f t="shared" si="166"/>
        <v>41932.871990740743</v>
      </c>
      <c r="U2684" s="20">
        <f t="shared" si="167"/>
        <v>41965.249305555553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s">
        <v>8221</v>
      </c>
      <c r="N2685" t="b">
        <v>0</v>
      </c>
      <c r="O2685" t="s">
        <v>8284</v>
      </c>
      <c r="P2685" s="6">
        <f t="shared" si="164"/>
        <v>0.24</v>
      </c>
      <c r="Q2685" s="8">
        <f t="shared" si="165"/>
        <v>12</v>
      </c>
      <c r="R2685" s="11" t="s">
        <v>8336</v>
      </c>
      <c r="S2685" s="12" t="s">
        <v>8337</v>
      </c>
      <c r="T2685" s="20">
        <f t="shared" si="166"/>
        <v>42034.75509259259</v>
      </c>
      <c r="U2685" s="20">
        <f t="shared" si="167"/>
        <v>42064.75509259259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s">
        <v>8221</v>
      </c>
      <c r="N2686" t="b">
        <v>0</v>
      </c>
      <c r="O2686" t="s">
        <v>8284</v>
      </c>
      <c r="P2686" s="6">
        <f t="shared" si="164"/>
        <v>1.1428571428571428</v>
      </c>
      <c r="Q2686" s="8">
        <f t="shared" si="165"/>
        <v>200</v>
      </c>
      <c r="R2686" s="11" t="s">
        <v>8336</v>
      </c>
      <c r="S2686" s="12" t="s">
        <v>8337</v>
      </c>
      <c r="T2686" s="20">
        <f t="shared" si="166"/>
        <v>41820.914641203701</v>
      </c>
      <c r="U2686" s="20">
        <f t="shared" si="167"/>
        <v>41860.914641203701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s">
        <v>8221</v>
      </c>
      <c r="N2687" t="b">
        <v>0</v>
      </c>
      <c r="O2687" t="s">
        <v>8284</v>
      </c>
      <c r="P2687" s="6">
        <f t="shared" si="164"/>
        <v>0.02</v>
      </c>
      <c r="Q2687" s="8">
        <f t="shared" si="165"/>
        <v>10</v>
      </c>
      <c r="R2687" s="11" t="s">
        <v>8336</v>
      </c>
      <c r="S2687" s="12" t="s">
        <v>8337</v>
      </c>
      <c r="T2687" s="20">
        <f t="shared" si="166"/>
        <v>42061.69594907407</v>
      </c>
      <c r="U2687" s="20">
        <f t="shared" si="167"/>
        <v>42121.654282407413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s">
        <v>8221</v>
      </c>
      <c r="N2688" t="b">
        <v>0</v>
      </c>
      <c r="O2688" t="s">
        <v>8284</v>
      </c>
      <c r="P2688" s="6">
        <f t="shared" si="164"/>
        <v>0</v>
      </c>
      <c r="Q2688" s="8">
        <f t="shared" si="165"/>
        <v>0</v>
      </c>
      <c r="R2688" s="11" t="s">
        <v>8336</v>
      </c>
      <c r="S2688" s="12" t="s">
        <v>8337</v>
      </c>
      <c r="T2688" s="20">
        <f t="shared" si="166"/>
        <v>41892.974803240737</v>
      </c>
      <c r="U2688" s="20">
        <f t="shared" si="167"/>
        <v>41912.974803240737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s">
        <v>8221</v>
      </c>
      <c r="N2689" t="b">
        <v>0</v>
      </c>
      <c r="O2689" t="s">
        <v>8284</v>
      </c>
      <c r="P2689" s="6">
        <f t="shared" si="164"/>
        <v>0</v>
      </c>
      <c r="Q2689" s="8">
        <f t="shared" si="165"/>
        <v>0</v>
      </c>
      <c r="R2689" s="11" t="s">
        <v>8336</v>
      </c>
      <c r="S2689" s="12" t="s">
        <v>8337</v>
      </c>
      <c r="T2689" s="20">
        <f t="shared" si="166"/>
        <v>42154.64025462963</v>
      </c>
      <c r="U2689" s="20">
        <f t="shared" si="167"/>
        <v>42184.64025462963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s">
        <v>8221</v>
      </c>
      <c r="N2690" t="b">
        <v>0</v>
      </c>
      <c r="O2690" t="s">
        <v>8284</v>
      </c>
      <c r="P2690" s="6">
        <f t="shared" si="164"/>
        <v>0.14799999999999999</v>
      </c>
      <c r="Q2690" s="8">
        <f t="shared" si="165"/>
        <v>5.2857142857142856</v>
      </c>
      <c r="R2690" s="11" t="s">
        <v>8336</v>
      </c>
      <c r="S2690" s="12" t="s">
        <v>8337</v>
      </c>
      <c r="T2690" s="20">
        <f t="shared" si="166"/>
        <v>42028.118865740747</v>
      </c>
      <c r="U2690" s="20">
        <f t="shared" si="167"/>
        <v>42059.125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s">
        <v>8221</v>
      </c>
      <c r="N2691" t="b">
        <v>0</v>
      </c>
      <c r="O2691" t="s">
        <v>8284</v>
      </c>
      <c r="P2691" s="6">
        <f t="shared" ref="P2691:P2754" si="168">E2691/D2691*100</f>
        <v>2.8571428571428571E-3</v>
      </c>
      <c r="Q2691" s="8">
        <f t="shared" ref="Q2691:Q2754" si="169">IFERROR(E2691/L2691,0)</f>
        <v>1</v>
      </c>
      <c r="R2691" s="11" t="s">
        <v>8336</v>
      </c>
      <c r="S2691" s="12" t="s">
        <v>8337</v>
      </c>
      <c r="T2691" s="20">
        <f t="shared" ref="T2691:T2754" si="170">(((J2691/60)/60)/24)+DATE(1970,1,1)</f>
        <v>42551.961689814809</v>
      </c>
      <c r="U2691" s="20">
        <f t="shared" ref="U2691:U2754" si="171">(((I2691/60)/60)/24)+DATE(1970,1,1)</f>
        <v>42581.961689814809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s">
        <v>8221</v>
      </c>
      <c r="N2692" t="b">
        <v>0</v>
      </c>
      <c r="O2692" t="s">
        <v>8284</v>
      </c>
      <c r="P2692" s="6">
        <f t="shared" si="168"/>
        <v>10.7325</v>
      </c>
      <c r="Q2692" s="8">
        <f t="shared" si="169"/>
        <v>72.762711864406782</v>
      </c>
      <c r="R2692" s="11" t="s">
        <v>8336</v>
      </c>
      <c r="S2692" s="12" t="s">
        <v>8337</v>
      </c>
      <c r="T2692" s="20">
        <f t="shared" si="170"/>
        <v>42113.105046296296</v>
      </c>
      <c r="U2692" s="20">
        <f t="shared" si="171"/>
        <v>42158.105046296296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s">
        <v>8221</v>
      </c>
      <c r="N2693" t="b">
        <v>0</v>
      </c>
      <c r="O2693" t="s">
        <v>8284</v>
      </c>
      <c r="P2693" s="6">
        <f t="shared" si="168"/>
        <v>5.3846153846153842E-2</v>
      </c>
      <c r="Q2693" s="8">
        <f t="shared" si="169"/>
        <v>17.5</v>
      </c>
      <c r="R2693" s="11" t="s">
        <v>8336</v>
      </c>
      <c r="S2693" s="12" t="s">
        <v>8337</v>
      </c>
      <c r="T2693" s="20">
        <f t="shared" si="170"/>
        <v>42089.724039351851</v>
      </c>
      <c r="U2693" s="20">
        <f t="shared" si="171"/>
        <v>42134.724039351851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s">
        <v>8221</v>
      </c>
      <c r="N2694" t="b">
        <v>0</v>
      </c>
      <c r="O2694" t="s">
        <v>8284</v>
      </c>
      <c r="P2694" s="6">
        <f t="shared" si="168"/>
        <v>0.7142857142857143</v>
      </c>
      <c r="Q2694" s="8">
        <f t="shared" si="169"/>
        <v>25</v>
      </c>
      <c r="R2694" s="11" t="s">
        <v>8336</v>
      </c>
      <c r="S2694" s="12" t="s">
        <v>8337</v>
      </c>
      <c r="T2694" s="20">
        <f t="shared" si="170"/>
        <v>42058.334027777775</v>
      </c>
      <c r="U2694" s="20">
        <f t="shared" si="171"/>
        <v>42088.292361111111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s">
        <v>8221</v>
      </c>
      <c r="N2695" t="b">
        <v>0</v>
      </c>
      <c r="O2695" t="s">
        <v>8284</v>
      </c>
      <c r="P2695" s="6">
        <f t="shared" si="168"/>
        <v>0.8</v>
      </c>
      <c r="Q2695" s="8">
        <f t="shared" si="169"/>
        <v>13.333333333333334</v>
      </c>
      <c r="R2695" s="11" t="s">
        <v>8336</v>
      </c>
      <c r="S2695" s="12" t="s">
        <v>8337</v>
      </c>
      <c r="T2695" s="20">
        <f t="shared" si="170"/>
        <v>41834.138495370367</v>
      </c>
      <c r="U2695" s="20">
        <f t="shared" si="171"/>
        <v>41864.138495370367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s">
        <v>8221</v>
      </c>
      <c r="N2696" t="b">
        <v>0</v>
      </c>
      <c r="O2696" t="s">
        <v>8284</v>
      </c>
      <c r="P2696" s="6">
        <f t="shared" si="168"/>
        <v>3.3333333333333335E-3</v>
      </c>
      <c r="Q2696" s="8">
        <f t="shared" si="169"/>
        <v>1</v>
      </c>
      <c r="R2696" s="11" t="s">
        <v>8336</v>
      </c>
      <c r="S2696" s="12" t="s">
        <v>8337</v>
      </c>
      <c r="T2696" s="20">
        <f t="shared" si="170"/>
        <v>41878.140497685185</v>
      </c>
      <c r="U2696" s="20">
        <f t="shared" si="171"/>
        <v>41908.140497685185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s">
        <v>8221</v>
      </c>
      <c r="N2697" t="b">
        <v>0</v>
      </c>
      <c r="O2697" t="s">
        <v>8284</v>
      </c>
      <c r="P2697" s="6">
        <f t="shared" si="168"/>
        <v>0.47333333333333333</v>
      </c>
      <c r="Q2697" s="8">
        <f t="shared" si="169"/>
        <v>23.666666666666668</v>
      </c>
      <c r="R2697" s="11" t="s">
        <v>8336</v>
      </c>
      <c r="S2697" s="12" t="s">
        <v>8337</v>
      </c>
      <c r="T2697" s="20">
        <f t="shared" si="170"/>
        <v>42048.181921296295</v>
      </c>
      <c r="U2697" s="20">
        <f t="shared" si="171"/>
        <v>42108.14025462963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s">
        <v>8221</v>
      </c>
      <c r="N2698" t="b">
        <v>0</v>
      </c>
      <c r="O2698" t="s">
        <v>8284</v>
      </c>
      <c r="P2698" s="6">
        <f t="shared" si="168"/>
        <v>5.65</v>
      </c>
      <c r="Q2698" s="8">
        <f t="shared" si="169"/>
        <v>89.21052631578948</v>
      </c>
      <c r="R2698" s="11" t="s">
        <v>8336</v>
      </c>
      <c r="S2698" s="12" t="s">
        <v>8337</v>
      </c>
      <c r="T2698" s="20">
        <f t="shared" si="170"/>
        <v>41964.844444444447</v>
      </c>
      <c r="U2698" s="20">
        <f t="shared" si="171"/>
        <v>41998.844444444447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s">
        <v>8221</v>
      </c>
      <c r="N2699" t="b">
        <v>0</v>
      </c>
      <c r="O2699" t="s">
        <v>8284</v>
      </c>
      <c r="P2699" s="6">
        <f t="shared" si="168"/>
        <v>26.35217391304348</v>
      </c>
      <c r="Q2699" s="8">
        <f t="shared" si="169"/>
        <v>116.55769230769231</v>
      </c>
      <c r="R2699" s="11" t="s">
        <v>8336</v>
      </c>
      <c r="S2699" s="12" t="s">
        <v>8337</v>
      </c>
      <c r="T2699" s="20">
        <f t="shared" si="170"/>
        <v>42187.940081018518</v>
      </c>
      <c r="U2699" s="20">
        <f t="shared" si="171"/>
        <v>42218.916666666672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s">
        <v>8221</v>
      </c>
      <c r="N2700" t="b">
        <v>0</v>
      </c>
      <c r="O2700" t="s">
        <v>8284</v>
      </c>
      <c r="P2700" s="6">
        <f t="shared" si="168"/>
        <v>0.325125</v>
      </c>
      <c r="Q2700" s="8">
        <f t="shared" si="169"/>
        <v>13.005000000000001</v>
      </c>
      <c r="R2700" s="11" t="s">
        <v>8336</v>
      </c>
      <c r="S2700" s="12" t="s">
        <v>8337</v>
      </c>
      <c r="T2700" s="20">
        <f t="shared" si="170"/>
        <v>41787.898240740738</v>
      </c>
      <c r="U2700" s="20">
        <f t="shared" si="171"/>
        <v>41817.898240740738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s">
        <v>8221</v>
      </c>
      <c r="N2701" t="b">
        <v>0</v>
      </c>
      <c r="O2701" t="s">
        <v>8284</v>
      </c>
      <c r="P2701" s="6">
        <f t="shared" si="168"/>
        <v>0</v>
      </c>
      <c r="Q2701" s="8">
        <f t="shared" si="169"/>
        <v>0</v>
      </c>
      <c r="R2701" s="11" t="s">
        <v>8336</v>
      </c>
      <c r="S2701" s="12" t="s">
        <v>8337</v>
      </c>
      <c r="T2701" s="20">
        <f t="shared" si="170"/>
        <v>41829.896562499998</v>
      </c>
      <c r="U2701" s="20">
        <f t="shared" si="171"/>
        <v>41859.896562499998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s">
        <v>8221</v>
      </c>
      <c r="N2702" t="b">
        <v>0</v>
      </c>
      <c r="O2702" t="s">
        <v>8284</v>
      </c>
      <c r="P2702" s="6">
        <f t="shared" si="168"/>
        <v>0.7000700070007001</v>
      </c>
      <c r="Q2702" s="8">
        <f t="shared" si="169"/>
        <v>17.5</v>
      </c>
      <c r="R2702" s="11" t="s">
        <v>8336</v>
      </c>
      <c r="S2702" s="12" t="s">
        <v>8337</v>
      </c>
      <c r="T2702" s="20">
        <f t="shared" si="170"/>
        <v>41870.87467592593</v>
      </c>
      <c r="U2702" s="20">
        <f t="shared" si="171"/>
        <v>41900.87467592593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s">
        <v>8222</v>
      </c>
      <c r="N2703" t="b">
        <v>0</v>
      </c>
      <c r="O2703" t="s">
        <v>8303</v>
      </c>
      <c r="P2703" s="6">
        <f t="shared" si="168"/>
        <v>46.176470588235297</v>
      </c>
      <c r="Q2703" s="8">
        <f t="shared" si="169"/>
        <v>34.130434782608695</v>
      </c>
      <c r="R2703" s="11" t="s">
        <v>8317</v>
      </c>
      <c r="S2703" s="12" t="s">
        <v>8357</v>
      </c>
      <c r="T2703" s="20">
        <f t="shared" si="170"/>
        <v>42801.774699074071</v>
      </c>
      <c r="U2703" s="20">
        <f t="shared" si="171"/>
        <v>42832.733032407406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s">
        <v>8222</v>
      </c>
      <c r="N2704" t="b">
        <v>0</v>
      </c>
      <c r="O2704" t="s">
        <v>8303</v>
      </c>
      <c r="P2704" s="6">
        <f t="shared" si="168"/>
        <v>34.410000000000004</v>
      </c>
      <c r="Q2704" s="8">
        <f t="shared" si="169"/>
        <v>132.34615384615384</v>
      </c>
      <c r="R2704" s="11" t="s">
        <v>8317</v>
      </c>
      <c r="S2704" s="12" t="s">
        <v>8357</v>
      </c>
      <c r="T2704" s="20">
        <f t="shared" si="170"/>
        <v>42800.801817129628</v>
      </c>
      <c r="U2704" s="20">
        <f t="shared" si="171"/>
        <v>42830.760150462964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s">
        <v>8222</v>
      </c>
      <c r="N2705" t="b">
        <v>0</v>
      </c>
      <c r="O2705" t="s">
        <v>8303</v>
      </c>
      <c r="P2705" s="6">
        <f t="shared" si="168"/>
        <v>103.75000000000001</v>
      </c>
      <c r="Q2705" s="8">
        <f t="shared" si="169"/>
        <v>922.22222222222217</v>
      </c>
      <c r="R2705" s="11" t="s">
        <v>8317</v>
      </c>
      <c r="S2705" s="12" t="s">
        <v>8357</v>
      </c>
      <c r="T2705" s="20">
        <f t="shared" si="170"/>
        <v>42756.690162037034</v>
      </c>
      <c r="U2705" s="20">
        <f t="shared" si="171"/>
        <v>42816.648495370369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s">
        <v>8222</v>
      </c>
      <c r="N2706" t="b">
        <v>0</v>
      </c>
      <c r="O2706" t="s">
        <v>8303</v>
      </c>
      <c r="P2706" s="6">
        <f t="shared" si="168"/>
        <v>6.0263157894736841</v>
      </c>
      <c r="Q2706" s="8">
        <f t="shared" si="169"/>
        <v>163.57142857142858</v>
      </c>
      <c r="R2706" s="11" t="s">
        <v>8317</v>
      </c>
      <c r="S2706" s="12" t="s">
        <v>8357</v>
      </c>
      <c r="T2706" s="20">
        <f t="shared" si="170"/>
        <v>42787.862430555557</v>
      </c>
      <c r="U2706" s="20">
        <f t="shared" si="171"/>
        <v>42830.820763888885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s">
        <v>8222</v>
      </c>
      <c r="N2707" t="b">
        <v>0</v>
      </c>
      <c r="O2707" t="s">
        <v>8303</v>
      </c>
      <c r="P2707" s="6">
        <f t="shared" si="168"/>
        <v>10.539393939393939</v>
      </c>
      <c r="Q2707" s="8">
        <f t="shared" si="169"/>
        <v>217.375</v>
      </c>
      <c r="R2707" s="11" t="s">
        <v>8317</v>
      </c>
      <c r="S2707" s="12" t="s">
        <v>8357</v>
      </c>
      <c r="T2707" s="20">
        <f t="shared" si="170"/>
        <v>42773.916180555556</v>
      </c>
      <c r="U2707" s="20">
        <f t="shared" si="171"/>
        <v>42818.874513888892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s">
        <v>8219</v>
      </c>
      <c r="N2708" t="b">
        <v>1</v>
      </c>
      <c r="O2708" t="s">
        <v>8303</v>
      </c>
      <c r="P2708" s="6">
        <f t="shared" si="168"/>
        <v>112.29714285714284</v>
      </c>
      <c r="Q2708" s="8">
        <f t="shared" si="169"/>
        <v>149.44486692015209</v>
      </c>
      <c r="R2708" s="11" t="s">
        <v>8317</v>
      </c>
      <c r="S2708" s="12" t="s">
        <v>8357</v>
      </c>
      <c r="T2708" s="20">
        <f t="shared" si="170"/>
        <v>41899.294942129629</v>
      </c>
      <c r="U2708" s="20">
        <f t="shared" si="171"/>
        <v>41928.290972222225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s">
        <v>8219</v>
      </c>
      <c r="N2709" t="b">
        <v>1</v>
      </c>
      <c r="O2709" t="s">
        <v>8303</v>
      </c>
      <c r="P2709" s="6">
        <f t="shared" si="168"/>
        <v>350.84462500000001</v>
      </c>
      <c r="Q2709" s="8">
        <f t="shared" si="169"/>
        <v>71.237487309644663</v>
      </c>
      <c r="R2709" s="11" t="s">
        <v>8317</v>
      </c>
      <c r="S2709" s="12" t="s">
        <v>8357</v>
      </c>
      <c r="T2709" s="20">
        <f t="shared" si="170"/>
        <v>41391.782905092594</v>
      </c>
      <c r="U2709" s="20">
        <f t="shared" si="171"/>
        <v>41421.290972222225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s">
        <v>8219</v>
      </c>
      <c r="N2710" t="b">
        <v>1</v>
      </c>
      <c r="O2710" t="s">
        <v>8303</v>
      </c>
      <c r="P2710" s="6">
        <f t="shared" si="168"/>
        <v>233.21535</v>
      </c>
      <c r="Q2710" s="8">
        <f t="shared" si="169"/>
        <v>44.464318398474738</v>
      </c>
      <c r="R2710" s="11" t="s">
        <v>8317</v>
      </c>
      <c r="S2710" s="12" t="s">
        <v>8357</v>
      </c>
      <c r="T2710" s="20">
        <f t="shared" si="170"/>
        <v>42512.698217592595</v>
      </c>
      <c r="U2710" s="20">
        <f t="shared" si="171"/>
        <v>42572.698217592595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s">
        <v>8219</v>
      </c>
      <c r="N2711" t="b">
        <v>1</v>
      </c>
      <c r="O2711" t="s">
        <v>8303</v>
      </c>
      <c r="P2711" s="6">
        <f t="shared" si="168"/>
        <v>101.60599999999999</v>
      </c>
      <c r="Q2711" s="8">
        <f t="shared" si="169"/>
        <v>164.94480519480518</v>
      </c>
      <c r="R2711" s="11" t="s">
        <v>8317</v>
      </c>
      <c r="S2711" s="12" t="s">
        <v>8357</v>
      </c>
      <c r="T2711" s="20">
        <f t="shared" si="170"/>
        <v>42612.149780092594</v>
      </c>
      <c r="U2711" s="20">
        <f t="shared" si="171"/>
        <v>42647.165972222225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s">
        <v>8219</v>
      </c>
      <c r="N2712" t="b">
        <v>1</v>
      </c>
      <c r="O2712" t="s">
        <v>8303</v>
      </c>
      <c r="P2712" s="6">
        <f t="shared" si="168"/>
        <v>153.90035000000003</v>
      </c>
      <c r="Q2712" s="8">
        <f t="shared" si="169"/>
        <v>84.871516544117654</v>
      </c>
      <c r="R2712" s="11" t="s">
        <v>8317</v>
      </c>
      <c r="S2712" s="12" t="s">
        <v>8357</v>
      </c>
      <c r="T2712" s="20">
        <f t="shared" si="170"/>
        <v>41828.229490740741</v>
      </c>
      <c r="U2712" s="20">
        <f t="shared" si="171"/>
        <v>41860.083333333336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s">
        <v>8219</v>
      </c>
      <c r="N2713" t="b">
        <v>1</v>
      </c>
      <c r="O2713" t="s">
        <v>8303</v>
      </c>
      <c r="P2713" s="6">
        <f t="shared" si="168"/>
        <v>100.7161125319693</v>
      </c>
      <c r="Q2713" s="8">
        <f t="shared" si="169"/>
        <v>53.945205479452056</v>
      </c>
      <c r="R2713" s="11" t="s">
        <v>8317</v>
      </c>
      <c r="S2713" s="12" t="s">
        <v>8357</v>
      </c>
      <c r="T2713" s="20">
        <f t="shared" si="170"/>
        <v>41780.745254629634</v>
      </c>
      <c r="U2713" s="20">
        <f t="shared" si="171"/>
        <v>41810.917361111111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s">
        <v>8219</v>
      </c>
      <c r="N2714" t="b">
        <v>1</v>
      </c>
      <c r="O2714" t="s">
        <v>8303</v>
      </c>
      <c r="P2714" s="6">
        <f t="shared" si="168"/>
        <v>131.38181818181818</v>
      </c>
      <c r="Q2714" s="8">
        <f t="shared" si="169"/>
        <v>50.531468531468533</v>
      </c>
      <c r="R2714" s="11" t="s">
        <v>8317</v>
      </c>
      <c r="S2714" s="12" t="s">
        <v>8357</v>
      </c>
      <c r="T2714" s="20">
        <f t="shared" si="170"/>
        <v>41432.062037037038</v>
      </c>
      <c r="U2714" s="20">
        <f t="shared" si="171"/>
        <v>41468.75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s">
        <v>8219</v>
      </c>
      <c r="N2715" t="b">
        <v>1</v>
      </c>
      <c r="O2715" t="s">
        <v>8303</v>
      </c>
      <c r="P2715" s="6">
        <f t="shared" si="168"/>
        <v>102.24133333333334</v>
      </c>
      <c r="Q2715" s="8">
        <f t="shared" si="169"/>
        <v>108.00140845070422</v>
      </c>
      <c r="R2715" s="11" t="s">
        <v>8317</v>
      </c>
      <c r="S2715" s="12" t="s">
        <v>8357</v>
      </c>
      <c r="T2715" s="20">
        <f t="shared" si="170"/>
        <v>42322.653749999998</v>
      </c>
      <c r="U2715" s="20">
        <f t="shared" si="171"/>
        <v>42362.653749999998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s">
        <v>8219</v>
      </c>
      <c r="N2716" t="b">
        <v>1</v>
      </c>
      <c r="O2716" t="s">
        <v>8303</v>
      </c>
      <c r="P2716" s="6">
        <f t="shared" si="168"/>
        <v>116.35599999999999</v>
      </c>
      <c r="Q2716" s="8">
        <f t="shared" si="169"/>
        <v>95.373770491803285</v>
      </c>
      <c r="R2716" s="11" t="s">
        <v>8317</v>
      </c>
      <c r="S2716" s="12" t="s">
        <v>8357</v>
      </c>
      <c r="T2716" s="20">
        <f t="shared" si="170"/>
        <v>42629.655046296291</v>
      </c>
      <c r="U2716" s="20">
        <f t="shared" si="171"/>
        <v>42657.958333333328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s">
        <v>8219</v>
      </c>
      <c r="N2717" t="b">
        <v>1</v>
      </c>
      <c r="O2717" t="s">
        <v>8303</v>
      </c>
      <c r="P2717" s="6">
        <f t="shared" si="168"/>
        <v>264.62241666666665</v>
      </c>
      <c r="Q2717" s="8">
        <f t="shared" si="169"/>
        <v>57.631016333938291</v>
      </c>
      <c r="R2717" s="11" t="s">
        <v>8317</v>
      </c>
      <c r="S2717" s="12" t="s">
        <v>8357</v>
      </c>
      <c r="T2717" s="20">
        <f t="shared" si="170"/>
        <v>42387.398472222223</v>
      </c>
      <c r="U2717" s="20">
        <f t="shared" si="171"/>
        <v>42421.398472222223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s">
        <v>8219</v>
      </c>
      <c r="N2718" t="b">
        <v>1</v>
      </c>
      <c r="O2718" t="s">
        <v>8303</v>
      </c>
      <c r="P2718" s="6">
        <f t="shared" si="168"/>
        <v>119.98010000000001</v>
      </c>
      <c r="Q2718" s="8">
        <f t="shared" si="169"/>
        <v>64.160481283422456</v>
      </c>
      <c r="R2718" s="11" t="s">
        <v>8317</v>
      </c>
      <c r="S2718" s="12" t="s">
        <v>8357</v>
      </c>
      <c r="T2718" s="20">
        <f t="shared" si="170"/>
        <v>42255.333252314813</v>
      </c>
      <c r="U2718" s="20">
        <f t="shared" si="171"/>
        <v>42285.333252314813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s">
        <v>8219</v>
      </c>
      <c r="N2719" t="b">
        <v>1</v>
      </c>
      <c r="O2719" t="s">
        <v>8303</v>
      </c>
      <c r="P2719" s="6">
        <f t="shared" si="168"/>
        <v>120.10400000000001</v>
      </c>
      <c r="Q2719" s="8">
        <f t="shared" si="169"/>
        <v>92.387692307692305</v>
      </c>
      <c r="R2719" s="11" t="s">
        <v>8317</v>
      </c>
      <c r="S2719" s="12" t="s">
        <v>8357</v>
      </c>
      <c r="T2719" s="20">
        <f t="shared" si="170"/>
        <v>41934.914918981485</v>
      </c>
      <c r="U2719" s="20">
        <f t="shared" si="171"/>
        <v>41979.956585648149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s">
        <v>8219</v>
      </c>
      <c r="N2720" t="b">
        <v>1</v>
      </c>
      <c r="O2720" t="s">
        <v>8303</v>
      </c>
      <c r="P2720" s="6">
        <f t="shared" si="168"/>
        <v>103.58333333333334</v>
      </c>
      <c r="Q2720" s="8">
        <f t="shared" si="169"/>
        <v>125.97972972972973</v>
      </c>
      <c r="R2720" s="11" t="s">
        <v>8317</v>
      </c>
      <c r="S2720" s="12" t="s">
        <v>8357</v>
      </c>
      <c r="T2720" s="20">
        <f t="shared" si="170"/>
        <v>42465.596585648149</v>
      </c>
      <c r="U2720" s="20">
        <f t="shared" si="171"/>
        <v>42493.958333333328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s">
        <v>8219</v>
      </c>
      <c r="N2721" t="b">
        <v>1</v>
      </c>
      <c r="O2721" t="s">
        <v>8303</v>
      </c>
      <c r="P2721" s="6">
        <f t="shared" si="168"/>
        <v>108.83333333333334</v>
      </c>
      <c r="Q2721" s="8">
        <f t="shared" si="169"/>
        <v>94.637681159420296</v>
      </c>
      <c r="R2721" s="11" t="s">
        <v>8317</v>
      </c>
      <c r="S2721" s="12" t="s">
        <v>8357</v>
      </c>
      <c r="T2721" s="20">
        <f t="shared" si="170"/>
        <v>42418.031180555554</v>
      </c>
      <c r="U2721" s="20">
        <f t="shared" si="171"/>
        <v>42477.989513888882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s">
        <v>8219</v>
      </c>
      <c r="N2722" t="b">
        <v>1</v>
      </c>
      <c r="O2722" t="s">
        <v>8303</v>
      </c>
      <c r="P2722" s="6">
        <f t="shared" si="168"/>
        <v>118.12400000000001</v>
      </c>
      <c r="Q2722" s="8">
        <f t="shared" si="169"/>
        <v>170.69942196531792</v>
      </c>
      <c r="R2722" s="11" t="s">
        <v>8317</v>
      </c>
      <c r="S2722" s="12" t="s">
        <v>8357</v>
      </c>
      <c r="T2722" s="20">
        <f t="shared" si="170"/>
        <v>42655.465891203698</v>
      </c>
      <c r="U2722" s="20">
        <f t="shared" si="171"/>
        <v>42685.507557870369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s">
        <v>8219</v>
      </c>
      <c r="N2723" t="b">
        <v>1</v>
      </c>
      <c r="O2723" t="s">
        <v>8295</v>
      </c>
      <c r="P2723" s="6">
        <f t="shared" si="168"/>
        <v>1462</v>
      </c>
      <c r="Q2723" s="8">
        <f t="shared" si="169"/>
        <v>40.762081784386616</v>
      </c>
      <c r="R2723" s="11" t="s">
        <v>8319</v>
      </c>
      <c r="S2723" s="12" t="s">
        <v>8349</v>
      </c>
      <c r="T2723" s="20">
        <f t="shared" si="170"/>
        <v>41493.543958333335</v>
      </c>
      <c r="U2723" s="20">
        <f t="shared" si="171"/>
        <v>41523.791666666664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s">
        <v>8219</v>
      </c>
      <c r="N2724" t="b">
        <v>1</v>
      </c>
      <c r="O2724" t="s">
        <v>8295</v>
      </c>
      <c r="P2724" s="6">
        <f t="shared" si="168"/>
        <v>252.54</v>
      </c>
      <c r="Q2724" s="8">
        <f t="shared" si="169"/>
        <v>68.254054054054052</v>
      </c>
      <c r="R2724" s="11" t="s">
        <v>8319</v>
      </c>
      <c r="S2724" s="12" t="s">
        <v>8349</v>
      </c>
      <c r="T2724" s="20">
        <f t="shared" si="170"/>
        <v>42704.857094907406</v>
      </c>
      <c r="U2724" s="20">
        <f t="shared" si="171"/>
        <v>42764.857094907406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s">
        <v>8219</v>
      </c>
      <c r="N2725" t="b">
        <v>1</v>
      </c>
      <c r="O2725" t="s">
        <v>8295</v>
      </c>
      <c r="P2725" s="6">
        <f t="shared" si="168"/>
        <v>140.05000000000001</v>
      </c>
      <c r="Q2725" s="8">
        <f t="shared" si="169"/>
        <v>95.48863636363636</v>
      </c>
      <c r="R2725" s="11" t="s">
        <v>8319</v>
      </c>
      <c r="S2725" s="12" t="s">
        <v>8349</v>
      </c>
      <c r="T2725" s="20">
        <f t="shared" si="170"/>
        <v>41944.83898148148</v>
      </c>
      <c r="U2725" s="20">
        <f t="shared" si="171"/>
        <v>42004.880648148144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s">
        <v>8219</v>
      </c>
      <c r="N2726" t="b">
        <v>1</v>
      </c>
      <c r="O2726" t="s">
        <v>8295</v>
      </c>
      <c r="P2726" s="6">
        <f t="shared" si="168"/>
        <v>296.87520259319291</v>
      </c>
      <c r="Q2726" s="8">
        <f t="shared" si="169"/>
        <v>7.1902649656526005</v>
      </c>
      <c r="R2726" s="11" t="s">
        <v>8319</v>
      </c>
      <c r="S2726" s="12" t="s">
        <v>8349</v>
      </c>
      <c r="T2726" s="20">
        <f t="shared" si="170"/>
        <v>42199.32707175926</v>
      </c>
      <c r="U2726" s="20">
        <f t="shared" si="171"/>
        <v>42231.32707175926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s">
        <v>8219</v>
      </c>
      <c r="N2727" t="b">
        <v>1</v>
      </c>
      <c r="O2727" t="s">
        <v>8295</v>
      </c>
      <c r="P2727" s="6">
        <f t="shared" si="168"/>
        <v>144.54249999999999</v>
      </c>
      <c r="Q2727" s="8">
        <f t="shared" si="169"/>
        <v>511.65486725663715</v>
      </c>
      <c r="R2727" s="11" t="s">
        <v>8319</v>
      </c>
      <c r="S2727" s="12" t="s">
        <v>8349</v>
      </c>
      <c r="T2727" s="20">
        <f t="shared" si="170"/>
        <v>42745.744618055556</v>
      </c>
      <c r="U2727" s="20">
        <f t="shared" si="171"/>
        <v>42795.744618055556</v>
      </c>
    </row>
    <row r="2728" spans="1:2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s">
        <v>8219</v>
      </c>
      <c r="N2728" t="b">
        <v>1</v>
      </c>
      <c r="O2728" t="s">
        <v>8295</v>
      </c>
      <c r="P2728" s="6">
        <f t="shared" si="168"/>
        <v>105.745</v>
      </c>
      <c r="Q2728" s="8">
        <f t="shared" si="169"/>
        <v>261.74504950495049</v>
      </c>
      <c r="R2728" s="11" t="s">
        <v>8319</v>
      </c>
      <c r="S2728" s="12" t="s">
        <v>8349</v>
      </c>
      <c r="T2728" s="20">
        <f t="shared" si="170"/>
        <v>42452.579988425925</v>
      </c>
      <c r="U2728" s="20">
        <f t="shared" si="171"/>
        <v>42482.579988425925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s">
        <v>8219</v>
      </c>
      <c r="N2729" t="b">
        <v>1</v>
      </c>
      <c r="O2729" t="s">
        <v>8295</v>
      </c>
      <c r="P2729" s="6">
        <f t="shared" si="168"/>
        <v>493.21000000000004</v>
      </c>
      <c r="Q2729" s="8">
        <f t="shared" si="169"/>
        <v>69.760961810466767</v>
      </c>
      <c r="R2729" s="11" t="s">
        <v>8319</v>
      </c>
      <c r="S2729" s="12" t="s">
        <v>8349</v>
      </c>
      <c r="T2729" s="20">
        <f t="shared" si="170"/>
        <v>42198.676655092597</v>
      </c>
      <c r="U2729" s="20">
        <f t="shared" si="171"/>
        <v>42223.676655092597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s">
        <v>8219</v>
      </c>
      <c r="N2730" t="b">
        <v>1</v>
      </c>
      <c r="O2730" t="s">
        <v>8295</v>
      </c>
      <c r="P2730" s="6">
        <f t="shared" si="168"/>
        <v>201.82666666666668</v>
      </c>
      <c r="Q2730" s="8">
        <f t="shared" si="169"/>
        <v>77.229591836734699</v>
      </c>
      <c r="R2730" s="11" t="s">
        <v>8319</v>
      </c>
      <c r="S2730" s="12" t="s">
        <v>8349</v>
      </c>
      <c r="T2730" s="20">
        <f t="shared" si="170"/>
        <v>42333.59993055556</v>
      </c>
      <c r="U2730" s="20">
        <f t="shared" si="171"/>
        <v>42368.59993055556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s">
        <v>8219</v>
      </c>
      <c r="N2731" t="b">
        <v>1</v>
      </c>
      <c r="O2731" t="s">
        <v>8295</v>
      </c>
      <c r="P2731" s="6">
        <f t="shared" si="168"/>
        <v>104.44</v>
      </c>
      <c r="Q2731" s="8">
        <f t="shared" si="169"/>
        <v>340.56521739130437</v>
      </c>
      <c r="R2731" s="11" t="s">
        <v>8319</v>
      </c>
      <c r="S2731" s="12" t="s">
        <v>8349</v>
      </c>
      <c r="T2731" s="20">
        <f t="shared" si="170"/>
        <v>42095.240706018521</v>
      </c>
      <c r="U2731" s="20">
        <f t="shared" si="171"/>
        <v>42125.240706018521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s">
        <v>8219</v>
      </c>
      <c r="N2732" t="b">
        <v>1</v>
      </c>
      <c r="O2732" t="s">
        <v>8295</v>
      </c>
      <c r="P2732" s="6">
        <f t="shared" si="168"/>
        <v>170.29262962962963</v>
      </c>
      <c r="Q2732" s="8">
        <f t="shared" si="169"/>
        <v>67.417903225806455</v>
      </c>
      <c r="R2732" s="11" t="s">
        <v>8319</v>
      </c>
      <c r="S2732" s="12" t="s">
        <v>8349</v>
      </c>
      <c r="T2732" s="20">
        <f t="shared" si="170"/>
        <v>41351.541377314818</v>
      </c>
      <c r="U2732" s="20">
        <f t="shared" si="171"/>
        <v>41386.541377314818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s">
        <v>8219</v>
      </c>
      <c r="N2733" t="b">
        <v>1</v>
      </c>
      <c r="O2733" t="s">
        <v>8295</v>
      </c>
      <c r="P2733" s="6">
        <f t="shared" si="168"/>
        <v>104.30333333333333</v>
      </c>
      <c r="Q2733" s="8">
        <f t="shared" si="169"/>
        <v>845.70270270270271</v>
      </c>
      <c r="R2733" s="11" t="s">
        <v>8319</v>
      </c>
      <c r="S2733" s="12" t="s">
        <v>8349</v>
      </c>
      <c r="T2733" s="20">
        <f t="shared" si="170"/>
        <v>41872.525717592594</v>
      </c>
      <c r="U2733" s="20">
        <f t="shared" si="171"/>
        <v>41930.166666666664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s">
        <v>8219</v>
      </c>
      <c r="N2734" t="b">
        <v>1</v>
      </c>
      <c r="O2734" t="s">
        <v>8295</v>
      </c>
      <c r="P2734" s="6">
        <f t="shared" si="168"/>
        <v>118.25000000000001</v>
      </c>
      <c r="Q2734" s="8">
        <f t="shared" si="169"/>
        <v>97.191780821917803</v>
      </c>
      <c r="R2734" s="11" t="s">
        <v>8319</v>
      </c>
      <c r="S2734" s="12" t="s">
        <v>8349</v>
      </c>
      <c r="T2734" s="20">
        <f t="shared" si="170"/>
        <v>41389.808194444442</v>
      </c>
      <c r="U2734" s="20">
        <f t="shared" si="171"/>
        <v>41422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s">
        <v>8219</v>
      </c>
      <c r="N2735" t="b">
        <v>1</v>
      </c>
      <c r="O2735" t="s">
        <v>8295</v>
      </c>
      <c r="P2735" s="6">
        <f t="shared" si="168"/>
        <v>107.538</v>
      </c>
      <c r="Q2735" s="8">
        <f t="shared" si="169"/>
        <v>451.84033613445376</v>
      </c>
      <c r="R2735" s="11" t="s">
        <v>8319</v>
      </c>
      <c r="S2735" s="12" t="s">
        <v>8349</v>
      </c>
      <c r="T2735" s="20">
        <f t="shared" si="170"/>
        <v>42044.272847222222</v>
      </c>
      <c r="U2735" s="20">
        <f t="shared" si="171"/>
        <v>42104.231180555551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s">
        <v>8219</v>
      </c>
      <c r="N2736" t="b">
        <v>1</v>
      </c>
      <c r="O2736" t="s">
        <v>8295</v>
      </c>
      <c r="P2736" s="6">
        <f t="shared" si="168"/>
        <v>2260300</v>
      </c>
      <c r="Q2736" s="8">
        <f t="shared" si="169"/>
        <v>138.66871165644173</v>
      </c>
      <c r="R2736" s="11" t="s">
        <v>8319</v>
      </c>
      <c r="S2736" s="12" t="s">
        <v>8349</v>
      </c>
      <c r="T2736" s="20">
        <f t="shared" si="170"/>
        <v>42626.668888888889</v>
      </c>
      <c r="U2736" s="20">
        <f t="shared" si="171"/>
        <v>42656.915972222225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s">
        <v>8219</v>
      </c>
      <c r="N2737" t="b">
        <v>1</v>
      </c>
      <c r="O2737" t="s">
        <v>8295</v>
      </c>
      <c r="P2737" s="6">
        <f t="shared" si="168"/>
        <v>978.13466666666682</v>
      </c>
      <c r="Q2737" s="8">
        <f t="shared" si="169"/>
        <v>21.640147492625371</v>
      </c>
      <c r="R2737" s="11" t="s">
        <v>8319</v>
      </c>
      <c r="S2737" s="12" t="s">
        <v>8349</v>
      </c>
      <c r="T2737" s="20">
        <f t="shared" si="170"/>
        <v>41316.120949074073</v>
      </c>
      <c r="U2737" s="20">
        <f t="shared" si="171"/>
        <v>41346.833333333336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s">
        <v>8219</v>
      </c>
      <c r="N2738" t="b">
        <v>1</v>
      </c>
      <c r="O2738" t="s">
        <v>8295</v>
      </c>
      <c r="P2738" s="6">
        <f t="shared" si="168"/>
        <v>122.9</v>
      </c>
      <c r="Q2738" s="8">
        <f t="shared" si="169"/>
        <v>169.51724137931035</v>
      </c>
      <c r="R2738" s="11" t="s">
        <v>8319</v>
      </c>
      <c r="S2738" s="12" t="s">
        <v>8349</v>
      </c>
      <c r="T2738" s="20">
        <f t="shared" si="170"/>
        <v>41722.666354166664</v>
      </c>
      <c r="U2738" s="20">
        <f t="shared" si="171"/>
        <v>41752.666354166664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s">
        <v>8219</v>
      </c>
      <c r="N2739" t="b">
        <v>1</v>
      </c>
      <c r="O2739" t="s">
        <v>8295</v>
      </c>
      <c r="P2739" s="6">
        <f t="shared" si="168"/>
        <v>246.0608</v>
      </c>
      <c r="Q2739" s="8">
        <f t="shared" si="169"/>
        <v>161.88210526315791</v>
      </c>
      <c r="R2739" s="11" t="s">
        <v>8319</v>
      </c>
      <c r="S2739" s="12" t="s">
        <v>8349</v>
      </c>
      <c r="T2739" s="20">
        <f t="shared" si="170"/>
        <v>41611.917673611111</v>
      </c>
      <c r="U2739" s="20">
        <f t="shared" si="171"/>
        <v>41654.791666666664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s">
        <v>8219</v>
      </c>
      <c r="N2740" t="b">
        <v>1</v>
      </c>
      <c r="O2740" t="s">
        <v>8295</v>
      </c>
      <c r="P2740" s="6">
        <f t="shared" si="168"/>
        <v>147.94</v>
      </c>
      <c r="Q2740" s="8">
        <f t="shared" si="169"/>
        <v>493.13333333333333</v>
      </c>
      <c r="R2740" s="11" t="s">
        <v>8319</v>
      </c>
      <c r="S2740" s="12" t="s">
        <v>8349</v>
      </c>
      <c r="T2740" s="20">
        <f t="shared" si="170"/>
        <v>42620.143564814818</v>
      </c>
      <c r="U2740" s="20">
        <f t="shared" si="171"/>
        <v>42680.143564814818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s">
        <v>8219</v>
      </c>
      <c r="N2741" t="b">
        <v>1</v>
      </c>
      <c r="O2741" t="s">
        <v>8295</v>
      </c>
      <c r="P2741" s="6">
        <f t="shared" si="168"/>
        <v>384.09090909090907</v>
      </c>
      <c r="Q2741" s="8">
        <f t="shared" si="169"/>
        <v>22.120418848167539</v>
      </c>
      <c r="R2741" s="11" t="s">
        <v>8319</v>
      </c>
      <c r="S2741" s="12" t="s">
        <v>8349</v>
      </c>
      <c r="T2741" s="20">
        <f t="shared" si="170"/>
        <v>41719.887928240743</v>
      </c>
      <c r="U2741" s="20">
        <f t="shared" si="171"/>
        <v>41764.887928240743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s">
        <v>8219</v>
      </c>
      <c r="N2742" t="b">
        <v>1</v>
      </c>
      <c r="O2742" t="s">
        <v>8295</v>
      </c>
      <c r="P2742" s="6">
        <f t="shared" si="168"/>
        <v>103.33333333333334</v>
      </c>
      <c r="Q2742" s="8">
        <f t="shared" si="169"/>
        <v>18.235294117647058</v>
      </c>
      <c r="R2742" s="11" t="s">
        <v>8319</v>
      </c>
      <c r="S2742" s="12" t="s">
        <v>8349</v>
      </c>
      <c r="T2742" s="20">
        <f t="shared" si="170"/>
        <v>42045.031851851847</v>
      </c>
      <c r="U2742" s="20">
        <f t="shared" si="171"/>
        <v>42074.99018518519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s">
        <v>8221</v>
      </c>
      <c r="N2743" t="b">
        <v>0</v>
      </c>
      <c r="O2743" t="s">
        <v>8304</v>
      </c>
      <c r="P2743" s="6">
        <f t="shared" si="168"/>
        <v>0.43750000000000006</v>
      </c>
      <c r="Q2743" s="8">
        <f t="shared" si="169"/>
        <v>8.75</v>
      </c>
      <c r="R2743" s="11" t="s">
        <v>8322</v>
      </c>
      <c r="S2743" s="12" t="s">
        <v>8358</v>
      </c>
      <c r="T2743" s="20">
        <f t="shared" si="170"/>
        <v>41911.657430555555</v>
      </c>
      <c r="U2743" s="20">
        <f t="shared" si="171"/>
        <v>41932.088194444441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s">
        <v>8221</v>
      </c>
      <c r="N2744" t="b">
        <v>0</v>
      </c>
      <c r="O2744" t="s">
        <v>8304</v>
      </c>
      <c r="P2744" s="6">
        <f t="shared" si="168"/>
        <v>29.24</v>
      </c>
      <c r="Q2744" s="8">
        <f t="shared" si="169"/>
        <v>40.611111111111114</v>
      </c>
      <c r="R2744" s="11" t="s">
        <v>8322</v>
      </c>
      <c r="S2744" s="12" t="s">
        <v>8358</v>
      </c>
      <c r="T2744" s="20">
        <f t="shared" si="170"/>
        <v>41030.719756944447</v>
      </c>
      <c r="U2744" s="20">
        <f t="shared" si="171"/>
        <v>41044.719756944447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s">
        <v>8221</v>
      </c>
      <c r="N2745" t="b">
        <v>0</v>
      </c>
      <c r="O2745" t="s">
        <v>8304</v>
      </c>
      <c r="P2745" s="6">
        <f t="shared" si="168"/>
        <v>0</v>
      </c>
      <c r="Q2745" s="8">
        <f t="shared" si="169"/>
        <v>0</v>
      </c>
      <c r="R2745" s="11" t="s">
        <v>8322</v>
      </c>
      <c r="S2745" s="12" t="s">
        <v>8358</v>
      </c>
      <c r="T2745" s="20">
        <f t="shared" si="170"/>
        <v>42632.328784722224</v>
      </c>
      <c r="U2745" s="20">
        <f t="shared" si="171"/>
        <v>42662.328784722224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s">
        <v>8221</v>
      </c>
      <c r="N2746" t="b">
        <v>0</v>
      </c>
      <c r="O2746" t="s">
        <v>8304</v>
      </c>
      <c r="P2746" s="6">
        <f t="shared" si="168"/>
        <v>5.21875</v>
      </c>
      <c r="Q2746" s="8">
        <f t="shared" si="169"/>
        <v>37.954545454545453</v>
      </c>
      <c r="R2746" s="11" t="s">
        <v>8322</v>
      </c>
      <c r="S2746" s="12" t="s">
        <v>8358</v>
      </c>
      <c r="T2746" s="20">
        <f t="shared" si="170"/>
        <v>40938.062476851854</v>
      </c>
      <c r="U2746" s="20">
        <f t="shared" si="171"/>
        <v>40968.062476851854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s">
        <v>8221</v>
      </c>
      <c r="N2747" t="b">
        <v>0</v>
      </c>
      <c r="O2747" t="s">
        <v>8304</v>
      </c>
      <c r="P2747" s="6">
        <f t="shared" si="168"/>
        <v>21.887499999999999</v>
      </c>
      <c r="Q2747" s="8">
        <f t="shared" si="169"/>
        <v>35.734693877551024</v>
      </c>
      <c r="R2747" s="11" t="s">
        <v>8322</v>
      </c>
      <c r="S2747" s="12" t="s">
        <v>8358</v>
      </c>
      <c r="T2747" s="20">
        <f t="shared" si="170"/>
        <v>41044.988055555557</v>
      </c>
      <c r="U2747" s="20">
        <f t="shared" si="171"/>
        <v>41104.988055555557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s">
        <v>8221</v>
      </c>
      <c r="N2748" t="b">
        <v>0</v>
      </c>
      <c r="O2748" t="s">
        <v>8304</v>
      </c>
      <c r="P2748" s="6">
        <f t="shared" si="168"/>
        <v>26.700000000000003</v>
      </c>
      <c r="Q2748" s="8">
        <f t="shared" si="169"/>
        <v>42.157894736842103</v>
      </c>
      <c r="R2748" s="11" t="s">
        <v>8322</v>
      </c>
      <c r="S2748" s="12" t="s">
        <v>8358</v>
      </c>
      <c r="T2748" s="20">
        <f t="shared" si="170"/>
        <v>41850.781377314815</v>
      </c>
      <c r="U2748" s="20">
        <f t="shared" si="171"/>
        <v>41880.781377314815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s">
        <v>8221</v>
      </c>
      <c r="N2749" t="b">
        <v>0</v>
      </c>
      <c r="O2749" t="s">
        <v>8304</v>
      </c>
      <c r="P2749" s="6">
        <f t="shared" si="168"/>
        <v>28.000000000000004</v>
      </c>
      <c r="Q2749" s="8">
        <f t="shared" si="169"/>
        <v>35</v>
      </c>
      <c r="R2749" s="11" t="s">
        <v>8322</v>
      </c>
      <c r="S2749" s="12" t="s">
        <v>8358</v>
      </c>
      <c r="T2749" s="20">
        <f t="shared" si="170"/>
        <v>41044.64811342593</v>
      </c>
      <c r="U2749" s="20">
        <f t="shared" si="171"/>
        <v>41076.131944444445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s">
        <v>8221</v>
      </c>
      <c r="N2750" t="b">
        <v>0</v>
      </c>
      <c r="O2750" t="s">
        <v>8304</v>
      </c>
      <c r="P2750" s="6">
        <f t="shared" si="168"/>
        <v>1.06</v>
      </c>
      <c r="Q2750" s="8">
        <f t="shared" si="169"/>
        <v>13.25</v>
      </c>
      <c r="R2750" s="11" t="s">
        <v>8322</v>
      </c>
      <c r="S2750" s="12" t="s">
        <v>8358</v>
      </c>
      <c r="T2750" s="20">
        <f t="shared" si="170"/>
        <v>42585.7106712963</v>
      </c>
      <c r="U2750" s="20">
        <f t="shared" si="171"/>
        <v>42615.7106712963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s">
        <v>8221</v>
      </c>
      <c r="N2751" t="b">
        <v>0</v>
      </c>
      <c r="O2751" t="s">
        <v>8304</v>
      </c>
      <c r="P2751" s="6">
        <f t="shared" si="168"/>
        <v>1.0999999999999999</v>
      </c>
      <c r="Q2751" s="8">
        <f t="shared" si="169"/>
        <v>55</v>
      </c>
      <c r="R2751" s="11" t="s">
        <v>8322</v>
      </c>
      <c r="S2751" s="12" t="s">
        <v>8358</v>
      </c>
      <c r="T2751" s="20">
        <f t="shared" si="170"/>
        <v>42068.799039351856</v>
      </c>
      <c r="U2751" s="20">
        <f t="shared" si="171"/>
        <v>42098.757372685184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s">
        <v>8221</v>
      </c>
      <c r="N2752" t="b">
        <v>0</v>
      </c>
      <c r="O2752" t="s">
        <v>8304</v>
      </c>
      <c r="P2752" s="6">
        <f t="shared" si="168"/>
        <v>0</v>
      </c>
      <c r="Q2752" s="8">
        <f t="shared" si="169"/>
        <v>0</v>
      </c>
      <c r="R2752" s="11" t="s">
        <v>8322</v>
      </c>
      <c r="S2752" s="12" t="s">
        <v>8358</v>
      </c>
      <c r="T2752" s="20">
        <f t="shared" si="170"/>
        <v>41078.899826388886</v>
      </c>
      <c r="U2752" s="20">
        <f t="shared" si="171"/>
        <v>41090.833333333336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s">
        <v>8221</v>
      </c>
      <c r="N2753" t="b">
        <v>0</v>
      </c>
      <c r="O2753" t="s">
        <v>8304</v>
      </c>
      <c r="P2753" s="6">
        <f t="shared" si="168"/>
        <v>0</v>
      </c>
      <c r="Q2753" s="8">
        <f t="shared" si="169"/>
        <v>0</v>
      </c>
      <c r="R2753" s="11" t="s">
        <v>8322</v>
      </c>
      <c r="S2753" s="12" t="s">
        <v>8358</v>
      </c>
      <c r="T2753" s="20">
        <f t="shared" si="170"/>
        <v>41747.887060185189</v>
      </c>
      <c r="U2753" s="20">
        <f t="shared" si="171"/>
        <v>41807.887060185189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s">
        <v>8221</v>
      </c>
      <c r="N2754" t="b">
        <v>0</v>
      </c>
      <c r="O2754" t="s">
        <v>8304</v>
      </c>
      <c r="P2754" s="6">
        <f t="shared" si="168"/>
        <v>11.458333333333332</v>
      </c>
      <c r="Q2754" s="8">
        <f t="shared" si="169"/>
        <v>39.285714285714285</v>
      </c>
      <c r="R2754" s="11" t="s">
        <v>8322</v>
      </c>
      <c r="S2754" s="12" t="s">
        <v>8358</v>
      </c>
      <c r="T2754" s="20">
        <f t="shared" si="170"/>
        <v>40855.765092592592</v>
      </c>
      <c r="U2754" s="20">
        <f t="shared" si="171"/>
        <v>40895.765092592592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s">
        <v>8221</v>
      </c>
      <c r="N2755" t="b">
        <v>0</v>
      </c>
      <c r="O2755" t="s">
        <v>8304</v>
      </c>
      <c r="P2755" s="6">
        <f t="shared" ref="P2755:P2818" si="172">E2755/D2755*100</f>
        <v>19</v>
      </c>
      <c r="Q2755" s="8">
        <f t="shared" ref="Q2755:Q2818" si="173">IFERROR(E2755/L2755,0)</f>
        <v>47.5</v>
      </c>
      <c r="R2755" s="11" t="s">
        <v>8322</v>
      </c>
      <c r="S2755" s="12" t="s">
        <v>8358</v>
      </c>
      <c r="T2755" s="20">
        <f t="shared" ref="T2755:T2818" si="174">(((J2755/60)/60)/24)+DATE(1970,1,1)</f>
        <v>41117.900729166664</v>
      </c>
      <c r="U2755" s="20">
        <f t="shared" ref="U2755:U2818" si="175">(((I2755/60)/60)/24)+DATE(1970,1,1)</f>
        <v>41147.900729166664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s">
        <v>8221</v>
      </c>
      <c r="N2756" t="b">
        <v>0</v>
      </c>
      <c r="O2756" t="s">
        <v>8304</v>
      </c>
      <c r="P2756" s="6">
        <f t="shared" si="172"/>
        <v>0</v>
      </c>
      <c r="Q2756" s="8">
        <f t="shared" si="173"/>
        <v>0</v>
      </c>
      <c r="R2756" s="11" t="s">
        <v>8322</v>
      </c>
      <c r="S2756" s="12" t="s">
        <v>8358</v>
      </c>
      <c r="T2756" s="20">
        <f t="shared" si="174"/>
        <v>41863.636006944449</v>
      </c>
      <c r="U2756" s="20">
        <f t="shared" si="175"/>
        <v>41893.636006944449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s">
        <v>8221</v>
      </c>
      <c r="N2757" t="b">
        <v>0</v>
      </c>
      <c r="O2757" t="s">
        <v>8304</v>
      </c>
      <c r="P2757" s="6">
        <f t="shared" si="172"/>
        <v>52</v>
      </c>
      <c r="Q2757" s="8">
        <f t="shared" si="173"/>
        <v>17.333333333333332</v>
      </c>
      <c r="R2757" s="11" t="s">
        <v>8322</v>
      </c>
      <c r="S2757" s="12" t="s">
        <v>8358</v>
      </c>
      <c r="T2757" s="20">
        <f t="shared" si="174"/>
        <v>42072.790821759263</v>
      </c>
      <c r="U2757" s="20">
        <f t="shared" si="175"/>
        <v>42102.790821759263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s">
        <v>8221</v>
      </c>
      <c r="N2758" t="b">
        <v>0</v>
      </c>
      <c r="O2758" t="s">
        <v>8304</v>
      </c>
      <c r="P2758" s="6">
        <f t="shared" si="172"/>
        <v>10.48</v>
      </c>
      <c r="Q2758" s="8">
        <f t="shared" si="173"/>
        <v>31.757575757575758</v>
      </c>
      <c r="R2758" s="11" t="s">
        <v>8322</v>
      </c>
      <c r="S2758" s="12" t="s">
        <v>8358</v>
      </c>
      <c r="T2758" s="20">
        <f t="shared" si="174"/>
        <v>41620.90047453704</v>
      </c>
      <c r="U2758" s="20">
        <f t="shared" si="175"/>
        <v>41650.90047453704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s">
        <v>8221</v>
      </c>
      <c r="N2759" t="b">
        <v>0</v>
      </c>
      <c r="O2759" t="s">
        <v>8304</v>
      </c>
      <c r="P2759" s="6">
        <f t="shared" si="172"/>
        <v>0.66666666666666674</v>
      </c>
      <c r="Q2759" s="8">
        <f t="shared" si="173"/>
        <v>5</v>
      </c>
      <c r="R2759" s="11" t="s">
        <v>8322</v>
      </c>
      <c r="S2759" s="12" t="s">
        <v>8358</v>
      </c>
      <c r="T2759" s="20">
        <f t="shared" si="174"/>
        <v>42573.65662037037</v>
      </c>
      <c r="U2759" s="20">
        <f t="shared" si="175"/>
        <v>42588.65662037037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s">
        <v>8221</v>
      </c>
      <c r="N2760" t="b">
        <v>0</v>
      </c>
      <c r="O2760" t="s">
        <v>8304</v>
      </c>
      <c r="P2760" s="6">
        <f t="shared" si="172"/>
        <v>11.700000000000001</v>
      </c>
      <c r="Q2760" s="8">
        <f t="shared" si="173"/>
        <v>39</v>
      </c>
      <c r="R2760" s="11" t="s">
        <v>8322</v>
      </c>
      <c r="S2760" s="12" t="s">
        <v>8358</v>
      </c>
      <c r="T2760" s="20">
        <f t="shared" si="174"/>
        <v>42639.441932870366</v>
      </c>
      <c r="U2760" s="20">
        <f t="shared" si="175"/>
        <v>42653.441932870366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s">
        <v>8221</v>
      </c>
      <c r="N2761" t="b">
        <v>0</v>
      </c>
      <c r="O2761" t="s">
        <v>8304</v>
      </c>
      <c r="P2761" s="6">
        <f t="shared" si="172"/>
        <v>10.5</v>
      </c>
      <c r="Q2761" s="8">
        <f t="shared" si="173"/>
        <v>52.5</v>
      </c>
      <c r="R2761" s="11" t="s">
        <v>8322</v>
      </c>
      <c r="S2761" s="12" t="s">
        <v>8358</v>
      </c>
      <c r="T2761" s="20">
        <f t="shared" si="174"/>
        <v>42524.36650462963</v>
      </c>
      <c r="U2761" s="20">
        <f t="shared" si="175"/>
        <v>42567.36650462963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s">
        <v>8221</v>
      </c>
      <c r="N2762" t="b">
        <v>0</v>
      </c>
      <c r="O2762" t="s">
        <v>8304</v>
      </c>
      <c r="P2762" s="6">
        <f t="shared" si="172"/>
        <v>0</v>
      </c>
      <c r="Q2762" s="8">
        <f t="shared" si="173"/>
        <v>0</v>
      </c>
      <c r="R2762" s="11" t="s">
        <v>8322</v>
      </c>
      <c r="S2762" s="12" t="s">
        <v>8358</v>
      </c>
      <c r="T2762" s="20">
        <f t="shared" si="174"/>
        <v>41415.461319444446</v>
      </c>
      <c r="U2762" s="20">
        <f t="shared" si="175"/>
        <v>41445.461319444446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s">
        <v>8221</v>
      </c>
      <c r="N2763" t="b">
        <v>0</v>
      </c>
      <c r="O2763" t="s">
        <v>8304</v>
      </c>
      <c r="P2763" s="6">
        <f t="shared" si="172"/>
        <v>0.72</v>
      </c>
      <c r="Q2763" s="8">
        <f t="shared" si="173"/>
        <v>9</v>
      </c>
      <c r="R2763" s="11" t="s">
        <v>8322</v>
      </c>
      <c r="S2763" s="12" t="s">
        <v>8358</v>
      </c>
      <c r="T2763" s="20">
        <f t="shared" si="174"/>
        <v>41247.063576388886</v>
      </c>
      <c r="U2763" s="20">
        <f t="shared" si="175"/>
        <v>41277.063576388886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s">
        <v>8221</v>
      </c>
      <c r="N2764" t="b">
        <v>0</v>
      </c>
      <c r="O2764" t="s">
        <v>8304</v>
      </c>
      <c r="P2764" s="6">
        <f t="shared" si="172"/>
        <v>0.76923076923076927</v>
      </c>
      <c r="Q2764" s="8">
        <f t="shared" si="173"/>
        <v>25</v>
      </c>
      <c r="R2764" s="11" t="s">
        <v>8322</v>
      </c>
      <c r="S2764" s="12" t="s">
        <v>8358</v>
      </c>
      <c r="T2764" s="20">
        <f t="shared" si="174"/>
        <v>40927.036979166667</v>
      </c>
      <c r="U2764" s="20">
        <f t="shared" si="175"/>
        <v>40986.995312500003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s">
        <v>8221</v>
      </c>
      <c r="N2765" t="b">
        <v>0</v>
      </c>
      <c r="O2765" t="s">
        <v>8304</v>
      </c>
      <c r="P2765" s="6">
        <f t="shared" si="172"/>
        <v>0.22842639593908631</v>
      </c>
      <c r="Q2765" s="8">
        <f t="shared" si="173"/>
        <v>30</v>
      </c>
      <c r="R2765" s="11" t="s">
        <v>8322</v>
      </c>
      <c r="S2765" s="12" t="s">
        <v>8358</v>
      </c>
      <c r="T2765" s="20">
        <f t="shared" si="174"/>
        <v>41373.579675925925</v>
      </c>
      <c r="U2765" s="20">
        <f t="shared" si="175"/>
        <v>41418.579675925925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s">
        <v>8221</v>
      </c>
      <c r="N2766" t="b">
        <v>0</v>
      </c>
      <c r="O2766" t="s">
        <v>8304</v>
      </c>
      <c r="P2766" s="6">
        <f t="shared" si="172"/>
        <v>1.125</v>
      </c>
      <c r="Q2766" s="8">
        <f t="shared" si="173"/>
        <v>11.25</v>
      </c>
      <c r="R2766" s="11" t="s">
        <v>8322</v>
      </c>
      <c r="S2766" s="12" t="s">
        <v>8358</v>
      </c>
      <c r="T2766" s="20">
        <f t="shared" si="174"/>
        <v>41030.292025462964</v>
      </c>
      <c r="U2766" s="20">
        <f t="shared" si="175"/>
        <v>41059.791666666664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s">
        <v>8221</v>
      </c>
      <c r="N2767" t="b">
        <v>0</v>
      </c>
      <c r="O2767" t="s">
        <v>8304</v>
      </c>
      <c r="P2767" s="6">
        <f t="shared" si="172"/>
        <v>0</v>
      </c>
      <c r="Q2767" s="8">
        <f t="shared" si="173"/>
        <v>0</v>
      </c>
      <c r="R2767" s="11" t="s">
        <v>8322</v>
      </c>
      <c r="S2767" s="12" t="s">
        <v>8358</v>
      </c>
      <c r="T2767" s="20">
        <f t="shared" si="174"/>
        <v>41194.579027777778</v>
      </c>
      <c r="U2767" s="20">
        <f t="shared" si="175"/>
        <v>41210.579027777778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s">
        <v>8221</v>
      </c>
      <c r="N2768" t="b">
        <v>0</v>
      </c>
      <c r="O2768" t="s">
        <v>8304</v>
      </c>
      <c r="P2768" s="6">
        <f t="shared" si="172"/>
        <v>2</v>
      </c>
      <c r="Q2768" s="8">
        <f t="shared" si="173"/>
        <v>25</v>
      </c>
      <c r="R2768" s="11" t="s">
        <v>8322</v>
      </c>
      <c r="S2768" s="12" t="s">
        <v>8358</v>
      </c>
      <c r="T2768" s="20">
        <f t="shared" si="174"/>
        <v>40736.668032407404</v>
      </c>
      <c r="U2768" s="20">
        <f t="shared" si="175"/>
        <v>40766.668032407404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s">
        <v>8221</v>
      </c>
      <c r="N2769" t="b">
        <v>0</v>
      </c>
      <c r="O2769" t="s">
        <v>8304</v>
      </c>
      <c r="P2769" s="6">
        <f t="shared" si="172"/>
        <v>0.85000000000000009</v>
      </c>
      <c r="Q2769" s="8">
        <f t="shared" si="173"/>
        <v>11.333333333333334</v>
      </c>
      <c r="R2769" s="11" t="s">
        <v>8322</v>
      </c>
      <c r="S2769" s="12" t="s">
        <v>8358</v>
      </c>
      <c r="T2769" s="20">
        <f t="shared" si="174"/>
        <v>42172.958912037036</v>
      </c>
      <c r="U2769" s="20">
        <f t="shared" si="175"/>
        <v>42232.958912037036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s">
        <v>8221</v>
      </c>
      <c r="N2770" t="b">
        <v>0</v>
      </c>
      <c r="O2770" t="s">
        <v>8304</v>
      </c>
      <c r="P2770" s="6">
        <f t="shared" si="172"/>
        <v>14.314285714285715</v>
      </c>
      <c r="Q2770" s="8">
        <f t="shared" si="173"/>
        <v>29.470588235294116</v>
      </c>
      <c r="R2770" s="11" t="s">
        <v>8322</v>
      </c>
      <c r="S2770" s="12" t="s">
        <v>8358</v>
      </c>
      <c r="T2770" s="20">
        <f t="shared" si="174"/>
        <v>40967.614849537036</v>
      </c>
      <c r="U2770" s="20">
        <f t="shared" si="175"/>
        <v>40997.573182870372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s">
        <v>8221</v>
      </c>
      <c r="N2771" t="b">
        <v>0</v>
      </c>
      <c r="O2771" t="s">
        <v>8304</v>
      </c>
      <c r="P2771" s="6">
        <f t="shared" si="172"/>
        <v>0.25</v>
      </c>
      <c r="Q2771" s="8">
        <f t="shared" si="173"/>
        <v>1</v>
      </c>
      <c r="R2771" s="11" t="s">
        <v>8322</v>
      </c>
      <c r="S2771" s="12" t="s">
        <v>8358</v>
      </c>
      <c r="T2771" s="20">
        <f t="shared" si="174"/>
        <v>41745.826273148145</v>
      </c>
      <c r="U2771" s="20">
        <f t="shared" si="175"/>
        <v>41795.826273148145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s">
        <v>8221</v>
      </c>
      <c r="N2772" t="b">
        <v>0</v>
      </c>
      <c r="O2772" t="s">
        <v>8304</v>
      </c>
      <c r="P2772" s="6">
        <f t="shared" si="172"/>
        <v>10.411249999999999</v>
      </c>
      <c r="Q2772" s="8">
        <f t="shared" si="173"/>
        <v>63.098484848484851</v>
      </c>
      <c r="R2772" s="11" t="s">
        <v>8322</v>
      </c>
      <c r="S2772" s="12" t="s">
        <v>8358</v>
      </c>
      <c r="T2772" s="20">
        <f t="shared" si="174"/>
        <v>41686.705208333333</v>
      </c>
      <c r="U2772" s="20">
        <f t="shared" si="175"/>
        <v>41716.663541666669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s">
        <v>8221</v>
      </c>
      <c r="N2773" t="b">
        <v>0</v>
      </c>
      <c r="O2773" t="s">
        <v>8304</v>
      </c>
      <c r="P2773" s="6">
        <f t="shared" si="172"/>
        <v>0</v>
      </c>
      <c r="Q2773" s="8">
        <f t="shared" si="173"/>
        <v>0</v>
      </c>
      <c r="R2773" s="11" t="s">
        <v>8322</v>
      </c>
      <c r="S2773" s="12" t="s">
        <v>8358</v>
      </c>
      <c r="T2773" s="20">
        <f t="shared" si="174"/>
        <v>41257.531712962962</v>
      </c>
      <c r="U2773" s="20">
        <f t="shared" si="175"/>
        <v>41306.708333333336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s">
        <v>8221</v>
      </c>
      <c r="N2774" t="b">
        <v>0</v>
      </c>
      <c r="O2774" t="s">
        <v>8304</v>
      </c>
      <c r="P2774" s="6">
        <f t="shared" si="172"/>
        <v>0</v>
      </c>
      <c r="Q2774" s="8">
        <f t="shared" si="173"/>
        <v>0</v>
      </c>
      <c r="R2774" s="11" t="s">
        <v>8322</v>
      </c>
      <c r="S2774" s="12" t="s">
        <v>8358</v>
      </c>
      <c r="T2774" s="20">
        <f t="shared" si="174"/>
        <v>41537.869143518517</v>
      </c>
      <c r="U2774" s="20">
        <f t="shared" si="175"/>
        <v>41552.869143518517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s">
        <v>8221</v>
      </c>
      <c r="N2775" t="b">
        <v>0</v>
      </c>
      <c r="O2775" t="s">
        <v>8304</v>
      </c>
      <c r="P2775" s="6">
        <f t="shared" si="172"/>
        <v>0.18867924528301888</v>
      </c>
      <c r="Q2775" s="8">
        <f t="shared" si="173"/>
        <v>1</v>
      </c>
      <c r="R2775" s="11" t="s">
        <v>8322</v>
      </c>
      <c r="S2775" s="12" t="s">
        <v>8358</v>
      </c>
      <c r="T2775" s="20">
        <f t="shared" si="174"/>
        <v>42474.86482638889</v>
      </c>
      <c r="U2775" s="20">
        <f t="shared" si="175"/>
        <v>42484.86482638889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s">
        <v>8221</v>
      </c>
      <c r="N2776" t="b">
        <v>0</v>
      </c>
      <c r="O2776" t="s">
        <v>8304</v>
      </c>
      <c r="P2776" s="6">
        <f t="shared" si="172"/>
        <v>14.249999999999998</v>
      </c>
      <c r="Q2776" s="8">
        <f t="shared" si="173"/>
        <v>43.846153846153847</v>
      </c>
      <c r="R2776" s="11" t="s">
        <v>8322</v>
      </c>
      <c r="S2776" s="12" t="s">
        <v>8358</v>
      </c>
      <c r="T2776" s="20">
        <f t="shared" si="174"/>
        <v>41311.126481481479</v>
      </c>
      <c r="U2776" s="20">
        <f t="shared" si="175"/>
        <v>41341.126481481479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s">
        <v>8221</v>
      </c>
      <c r="N2777" t="b">
        <v>0</v>
      </c>
      <c r="O2777" t="s">
        <v>8304</v>
      </c>
      <c r="P2777" s="6">
        <f t="shared" si="172"/>
        <v>3</v>
      </c>
      <c r="Q2777" s="8">
        <f t="shared" si="173"/>
        <v>75</v>
      </c>
      <c r="R2777" s="11" t="s">
        <v>8322</v>
      </c>
      <c r="S2777" s="12" t="s">
        <v>8358</v>
      </c>
      <c r="T2777" s="20">
        <f t="shared" si="174"/>
        <v>40863.013356481482</v>
      </c>
      <c r="U2777" s="20">
        <f t="shared" si="175"/>
        <v>40893.013356481482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s">
        <v>8221</v>
      </c>
      <c r="N2778" t="b">
        <v>0</v>
      </c>
      <c r="O2778" t="s">
        <v>8304</v>
      </c>
      <c r="P2778" s="6">
        <f t="shared" si="172"/>
        <v>7.8809523809523814</v>
      </c>
      <c r="Q2778" s="8">
        <f t="shared" si="173"/>
        <v>45.972222222222221</v>
      </c>
      <c r="R2778" s="11" t="s">
        <v>8322</v>
      </c>
      <c r="S2778" s="12" t="s">
        <v>8358</v>
      </c>
      <c r="T2778" s="20">
        <f t="shared" si="174"/>
        <v>42136.297175925924</v>
      </c>
      <c r="U2778" s="20">
        <f t="shared" si="175"/>
        <v>42167.297175925924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s">
        <v>8221</v>
      </c>
      <c r="N2779" t="b">
        <v>0</v>
      </c>
      <c r="O2779" t="s">
        <v>8304</v>
      </c>
      <c r="P2779" s="6">
        <f t="shared" si="172"/>
        <v>0.33333333333333337</v>
      </c>
      <c r="Q2779" s="8">
        <f t="shared" si="173"/>
        <v>10</v>
      </c>
      <c r="R2779" s="11" t="s">
        <v>8322</v>
      </c>
      <c r="S2779" s="12" t="s">
        <v>8358</v>
      </c>
      <c r="T2779" s="20">
        <f t="shared" si="174"/>
        <v>42172.669027777782</v>
      </c>
      <c r="U2779" s="20">
        <f t="shared" si="175"/>
        <v>42202.669027777782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s">
        <v>8221</v>
      </c>
      <c r="N2780" t="b">
        <v>0</v>
      </c>
      <c r="O2780" t="s">
        <v>8304</v>
      </c>
      <c r="P2780" s="6">
        <f t="shared" si="172"/>
        <v>25.545454545454543</v>
      </c>
      <c r="Q2780" s="8">
        <f t="shared" si="173"/>
        <v>93.666666666666671</v>
      </c>
      <c r="R2780" s="11" t="s">
        <v>8322</v>
      </c>
      <c r="S2780" s="12" t="s">
        <v>8358</v>
      </c>
      <c r="T2780" s="20">
        <f t="shared" si="174"/>
        <v>41846.978078703702</v>
      </c>
      <c r="U2780" s="20">
        <f t="shared" si="175"/>
        <v>41876.978078703702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s">
        <v>8221</v>
      </c>
      <c r="N2781" t="b">
        <v>0</v>
      </c>
      <c r="O2781" t="s">
        <v>8304</v>
      </c>
      <c r="P2781" s="6">
        <f t="shared" si="172"/>
        <v>2.12</v>
      </c>
      <c r="Q2781" s="8">
        <f t="shared" si="173"/>
        <v>53</v>
      </c>
      <c r="R2781" s="11" t="s">
        <v>8322</v>
      </c>
      <c r="S2781" s="12" t="s">
        <v>8358</v>
      </c>
      <c r="T2781" s="20">
        <f t="shared" si="174"/>
        <v>42300.585891203707</v>
      </c>
      <c r="U2781" s="20">
        <f t="shared" si="175"/>
        <v>42330.627557870372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s">
        <v>8221</v>
      </c>
      <c r="N2782" t="b">
        <v>0</v>
      </c>
      <c r="O2782" t="s">
        <v>8304</v>
      </c>
      <c r="P2782" s="6">
        <f t="shared" si="172"/>
        <v>0</v>
      </c>
      <c r="Q2782" s="8">
        <f t="shared" si="173"/>
        <v>0</v>
      </c>
      <c r="R2782" s="11" t="s">
        <v>8322</v>
      </c>
      <c r="S2782" s="12" t="s">
        <v>8358</v>
      </c>
      <c r="T2782" s="20">
        <f t="shared" si="174"/>
        <v>42774.447777777779</v>
      </c>
      <c r="U2782" s="20">
        <f t="shared" si="175"/>
        <v>42804.447777777779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s">
        <v>8219</v>
      </c>
      <c r="N2783" t="b">
        <v>1</v>
      </c>
      <c r="O2783" t="s">
        <v>8271</v>
      </c>
      <c r="P2783" s="6">
        <f t="shared" si="172"/>
        <v>105.28</v>
      </c>
      <c r="Q2783" s="8">
        <f t="shared" si="173"/>
        <v>47</v>
      </c>
      <c r="R2783" s="11" t="s">
        <v>8317</v>
      </c>
      <c r="S2783" s="12" t="s">
        <v>8318</v>
      </c>
      <c r="T2783" s="20">
        <f t="shared" si="174"/>
        <v>42018.94159722222</v>
      </c>
      <c r="U2783" s="20">
        <f t="shared" si="175"/>
        <v>42047.291666666672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s">
        <v>8219</v>
      </c>
      <c r="N2784" t="b">
        <v>1</v>
      </c>
      <c r="O2784" t="s">
        <v>8271</v>
      </c>
      <c r="P2784" s="6">
        <f t="shared" si="172"/>
        <v>120</v>
      </c>
      <c r="Q2784" s="8">
        <f t="shared" si="173"/>
        <v>66.666666666666671</v>
      </c>
      <c r="R2784" s="11" t="s">
        <v>8317</v>
      </c>
      <c r="S2784" s="12" t="s">
        <v>8318</v>
      </c>
      <c r="T2784" s="20">
        <f t="shared" si="174"/>
        <v>42026.924976851849</v>
      </c>
      <c r="U2784" s="20">
        <f t="shared" si="175"/>
        <v>42052.207638888889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s">
        <v>8219</v>
      </c>
      <c r="N2785" t="b">
        <v>1</v>
      </c>
      <c r="O2785" t="s">
        <v>8271</v>
      </c>
      <c r="P2785" s="6">
        <f t="shared" si="172"/>
        <v>114.5</v>
      </c>
      <c r="Q2785" s="8">
        <f t="shared" si="173"/>
        <v>18.770491803278688</v>
      </c>
      <c r="R2785" s="11" t="s">
        <v>8317</v>
      </c>
      <c r="S2785" s="12" t="s">
        <v>8318</v>
      </c>
      <c r="T2785" s="20">
        <f t="shared" si="174"/>
        <v>42103.535254629634</v>
      </c>
      <c r="U2785" s="20">
        <f t="shared" si="175"/>
        <v>42117.535254629634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s">
        <v>8219</v>
      </c>
      <c r="N2786" t="b">
        <v>1</v>
      </c>
      <c r="O2786" t="s">
        <v>8271</v>
      </c>
      <c r="P2786" s="6">
        <f t="shared" si="172"/>
        <v>119</v>
      </c>
      <c r="Q2786" s="8">
        <f t="shared" si="173"/>
        <v>66.111111111111114</v>
      </c>
      <c r="R2786" s="11" t="s">
        <v>8317</v>
      </c>
      <c r="S2786" s="12" t="s">
        <v>8318</v>
      </c>
      <c r="T2786" s="20">
        <f t="shared" si="174"/>
        <v>41920.787534722222</v>
      </c>
      <c r="U2786" s="20">
        <f t="shared" si="175"/>
        <v>41941.787534722222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s">
        <v>8219</v>
      </c>
      <c r="N2787" t="b">
        <v>1</v>
      </c>
      <c r="O2787" t="s">
        <v>8271</v>
      </c>
      <c r="P2787" s="6">
        <f t="shared" si="172"/>
        <v>104.67999999999999</v>
      </c>
      <c r="Q2787" s="8">
        <f t="shared" si="173"/>
        <v>36.859154929577464</v>
      </c>
      <c r="R2787" s="11" t="s">
        <v>8317</v>
      </c>
      <c r="S2787" s="12" t="s">
        <v>8318</v>
      </c>
      <c r="T2787" s="20">
        <f t="shared" si="174"/>
        <v>42558.189432870371</v>
      </c>
      <c r="U2787" s="20">
        <f t="shared" si="175"/>
        <v>42587.875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s">
        <v>8219</v>
      </c>
      <c r="N2788" t="b">
        <v>1</v>
      </c>
      <c r="O2788" t="s">
        <v>8271</v>
      </c>
      <c r="P2788" s="6">
        <f t="shared" si="172"/>
        <v>117.83999999999999</v>
      </c>
      <c r="Q2788" s="8">
        <f t="shared" si="173"/>
        <v>39.810810810810814</v>
      </c>
      <c r="R2788" s="11" t="s">
        <v>8317</v>
      </c>
      <c r="S2788" s="12" t="s">
        <v>8318</v>
      </c>
      <c r="T2788" s="20">
        <f t="shared" si="174"/>
        <v>41815.569212962961</v>
      </c>
      <c r="U2788" s="20">
        <f t="shared" si="175"/>
        <v>41829.569212962961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s">
        <v>8219</v>
      </c>
      <c r="N2789" t="b">
        <v>1</v>
      </c>
      <c r="O2789" t="s">
        <v>8271</v>
      </c>
      <c r="P2789" s="6">
        <f t="shared" si="172"/>
        <v>119.7</v>
      </c>
      <c r="Q2789" s="8">
        <f t="shared" si="173"/>
        <v>31.5</v>
      </c>
      <c r="R2789" s="11" t="s">
        <v>8317</v>
      </c>
      <c r="S2789" s="12" t="s">
        <v>8318</v>
      </c>
      <c r="T2789" s="20">
        <f t="shared" si="174"/>
        <v>41808.198518518519</v>
      </c>
      <c r="U2789" s="20">
        <f t="shared" si="175"/>
        <v>41838.198518518519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s">
        <v>8219</v>
      </c>
      <c r="N2790" t="b">
        <v>1</v>
      </c>
      <c r="O2790" t="s">
        <v>8271</v>
      </c>
      <c r="P2790" s="6">
        <f t="shared" si="172"/>
        <v>102.49999999999999</v>
      </c>
      <c r="Q2790" s="8">
        <f t="shared" si="173"/>
        <v>102.5</v>
      </c>
      <c r="R2790" s="11" t="s">
        <v>8317</v>
      </c>
      <c r="S2790" s="12" t="s">
        <v>8318</v>
      </c>
      <c r="T2790" s="20">
        <f t="shared" si="174"/>
        <v>42550.701886574068</v>
      </c>
      <c r="U2790" s="20">
        <f t="shared" si="175"/>
        <v>42580.701886574068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s">
        <v>8219</v>
      </c>
      <c r="N2791" t="b">
        <v>1</v>
      </c>
      <c r="O2791" t="s">
        <v>8271</v>
      </c>
      <c r="P2791" s="6">
        <f t="shared" si="172"/>
        <v>101.16666666666667</v>
      </c>
      <c r="Q2791" s="8">
        <f t="shared" si="173"/>
        <v>126.45833333333333</v>
      </c>
      <c r="R2791" s="11" t="s">
        <v>8317</v>
      </c>
      <c r="S2791" s="12" t="s">
        <v>8318</v>
      </c>
      <c r="T2791" s="20">
        <f t="shared" si="174"/>
        <v>42056.013124999998</v>
      </c>
      <c r="U2791" s="20">
        <f t="shared" si="175"/>
        <v>42075.166666666672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s">
        <v>8219</v>
      </c>
      <c r="N2792" t="b">
        <v>1</v>
      </c>
      <c r="O2792" t="s">
        <v>8271</v>
      </c>
      <c r="P2792" s="6">
        <f t="shared" si="172"/>
        <v>105.33333333333333</v>
      </c>
      <c r="Q2792" s="8">
        <f t="shared" si="173"/>
        <v>47.878787878787875</v>
      </c>
      <c r="R2792" s="11" t="s">
        <v>8317</v>
      </c>
      <c r="S2792" s="12" t="s">
        <v>8318</v>
      </c>
      <c r="T2792" s="20">
        <f t="shared" si="174"/>
        <v>42016.938692129625</v>
      </c>
      <c r="U2792" s="20">
        <f t="shared" si="175"/>
        <v>42046.938692129625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s">
        <v>8219</v>
      </c>
      <c r="N2793" t="b">
        <v>1</v>
      </c>
      <c r="O2793" t="s">
        <v>8271</v>
      </c>
      <c r="P2793" s="6">
        <f t="shared" si="172"/>
        <v>102.49999999999999</v>
      </c>
      <c r="Q2793" s="8">
        <f t="shared" si="173"/>
        <v>73.214285714285708</v>
      </c>
      <c r="R2793" s="11" t="s">
        <v>8317</v>
      </c>
      <c r="S2793" s="12" t="s">
        <v>8318</v>
      </c>
      <c r="T2793" s="20">
        <f t="shared" si="174"/>
        <v>42591.899988425925</v>
      </c>
      <c r="U2793" s="20">
        <f t="shared" si="175"/>
        <v>42622.166666666672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s">
        <v>8219</v>
      </c>
      <c r="N2794" t="b">
        <v>1</v>
      </c>
      <c r="O2794" t="s">
        <v>8271</v>
      </c>
      <c r="P2794" s="6">
        <f t="shared" si="172"/>
        <v>107.60000000000001</v>
      </c>
      <c r="Q2794" s="8">
        <f t="shared" si="173"/>
        <v>89.666666666666671</v>
      </c>
      <c r="R2794" s="11" t="s">
        <v>8317</v>
      </c>
      <c r="S2794" s="12" t="s">
        <v>8318</v>
      </c>
      <c r="T2794" s="20">
        <f t="shared" si="174"/>
        <v>42183.231006944443</v>
      </c>
      <c r="U2794" s="20">
        <f t="shared" si="175"/>
        <v>42228.231006944443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s">
        <v>8219</v>
      </c>
      <c r="N2795" t="b">
        <v>1</v>
      </c>
      <c r="O2795" t="s">
        <v>8271</v>
      </c>
      <c r="P2795" s="6">
        <f t="shared" si="172"/>
        <v>110.5675</v>
      </c>
      <c r="Q2795" s="8">
        <f t="shared" si="173"/>
        <v>151.4623287671233</v>
      </c>
      <c r="R2795" s="11" t="s">
        <v>8317</v>
      </c>
      <c r="S2795" s="12" t="s">
        <v>8318</v>
      </c>
      <c r="T2795" s="20">
        <f t="shared" si="174"/>
        <v>42176.419039351851</v>
      </c>
      <c r="U2795" s="20">
        <f t="shared" si="175"/>
        <v>42206.419039351851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s">
        <v>8219</v>
      </c>
      <c r="N2796" t="b">
        <v>1</v>
      </c>
      <c r="O2796" t="s">
        <v>8271</v>
      </c>
      <c r="P2796" s="6">
        <f t="shared" si="172"/>
        <v>150</v>
      </c>
      <c r="Q2796" s="8">
        <f t="shared" si="173"/>
        <v>25</v>
      </c>
      <c r="R2796" s="11" t="s">
        <v>8317</v>
      </c>
      <c r="S2796" s="12" t="s">
        <v>8318</v>
      </c>
      <c r="T2796" s="20">
        <f t="shared" si="174"/>
        <v>42416.691655092596</v>
      </c>
      <c r="U2796" s="20">
        <f t="shared" si="175"/>
        <v>42432.791666666672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s">
        <v>8219</v>
      </c>
      <c r="N2797" t="b">
        <v>1</v>
      </c>
      <c r="O2797" t="s">
        <v>8271</v>
      </c>
      <c r="P2797" s="6">
        <f t="shared" si="172"/>
        <v>104.28571428571429</v>
      </c>
      <c r="Q2797" s="8">
        <f t="shared" si="173"/>
        <v>36.5</v>
      </c>
      <c r="R2797" s="11" t="s">
        <v>8317</v>
      </c>
      <c r="S2797" s="12" t="s">
        <v>8318</v>
      </c>
      <c r="T2797" s="20">
        <f t="shared" si="174"/>
        <v>41780.525937500002</v>
      </c>
      <c r="U2797" s="20">
        <f t="shared" si="175"/>
        <v>41796.958333333336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s">
        <v>8219</v>
      </c>
      <c r="N2798" t="b">
        <v>1</v>
      </c>
      <c r="O2798" t="s">
        <v>8271</v>
      </c>
      <c r="P2798" s="6">
        <f t="shared" si="172"/>
        <v>115.5</v>
      </c>
      <c r="Q2798" s="8">
        <f t="shared" si="173"/>
        <v>44</v>
      </c>
      <c r="R2798" s="11" t="s">
        <v>8317</v>
      </c>
      <c r="S2798" s="12" t="s">
        <v>8318</v>
      </c>
      <c r="T2798" s="20">
        <f t="shared" si="174"/>
        <v>41795.528101851851</v>
      </c>
      <c r="U2798" s="20">
        <f t="shared" si="175"/>
        <v>41825.528101851851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s">
        <v>8219</v>
      </c>
      <c r="N2799" t="b">
        <v>1</v>
      </c>
      <c r="O2799" t="s">
        <v>8271</v>
      </c>
      <c r="P2799" s="6">
        <f t="shared" si="172"/>
        <v>102.64512500000001</v>
      </c>
      <c r="Q2799" s="8">
        <f t="shared" si="173"/>
        <v>87.357553191489373</v>
      </c>
      <c r="R2799" s="11" t="s">
        <v>8317</v>
      </c>
      <c r="S2799" s="12" t="s">
        <v>8318</v>
      </c>
      <c r="T2799" s="20">
        <f t="shared" si="174"/>
        <v>41798.94027777778</v>
      </c>
      <c r="U2799" s="20">
        <f t="shared" si="175"/>
        <v>41828.94027777778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s">
        <v>8219</v>
      </c>
      <c r="N2800" t="b">
        <v>1</v>
      </c>
      <c r="O2800" t="s">
        <v>8271</v>
      </c>
      <c r="P2800" s="6">
        <f t="shared" si="172"/>
        <v>101.4</v>
      </c>
      <c r="Q2800" s="8">
        <f t="shared" si="173"/>
        <v>36.474820143884891</v>
      </c>
      <c r="R2800" s="11" t="s">
        <v>8317</v>
      </c>
      <c r="S2800" s="12" t="s">
        <v>8318</v>
      </c>
      <c r="T2800" s="20">
        <f t="shared" si="174"/>
        <v>42201.675011574072</v>
      </c>
      <c r="U2800" s="20">
        <f t="shared" si="175"/>
        <v>42216.666666666672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s">
        <v>8219</v>
      </c>
      <c r="N2801" t="b">
        <v>1</v>
      </c>
      <c r="O2801" t="s">
        <v>8271</v>
      </c>
      <c r="P2801" s="6">
        <f t="shared" si="172"/>
        <v>116.6348</v>
      </c>
      <c r="Q2801" s="8">
        <f t="shared" si="173"/>
        <v>44.859538461538463</v>
      </c>
      <c r="R2801" s="11" t="s">
        <v>8317</v>
      </c>
      <c r="S2801" s="12" t="s">
        <v>8318</v>
      </c>
      <c r="T2801" s="20">
        <f t="shared" si="174"/>
        <v>42507.264699074076</v>
      </c>
      <c r="U2801" s="20">
        <f t="shared" si="175"/>
        <v>42538.666666666672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s">
        <v>8219</v>
      </c>
      <c r="N2802" t="b">
        <v>1</v>
      </c>
      <c r="O2802" t="s">
        <v>8271</v>
      </c>
      <c r="P2802" s="6">
        <f t="shared" si="172"/>
        <v>133</v>
      </c>
      <c r="Q2802" s="8">
        <f t="shared" si="173"/>
        <v>42.903225806451616</v>
      </c>
      <c r="R2802" s="11" t="s">
        <v>8317</v>
      </c>
      <c r="S2802" s="12" t="s">
        <v>8318</v>
      </c>
      <c r="T2802" s="20">
        <f t="shared" si="174"/>
        <v>41948.552847222221</v>
      </c>
      <c r="U2802" s="20">
        <f t="shared" si="175"/>
        <v>42008.552847222221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s">
        <v>8219</v>
      </c>
      <c r="N2803" t="b">
        <v>1</v>
      </c>
      <c r="O2803" t="s">
        <v>8271</v>
      </c>
      <c r="P2803" s="6">
        <f t="shared" si="172"/>
        <v>133.20000000000002</v>
      </c>
      <c r="Q2803" s="8">
        <f t="shared" si="173"/>
        <v>51.230769230769234</v>
      </c>
      <c r="R2803" s="11" t="s">
        <v>8317</v>
      </c>
      <c r="S2803" s="12" t="s">
        <v>8318</v>
      </c>
      <c r="T2803" s="20">
        <f t="shared" si="174"/>
        <v>41900.243159722224</v>
      </c>
      <c r="U2803" s="20">
        <f t="shared" si="175"/>
        <v>41922.458333333336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s">
        <v>8219</v>
      </c>
      <c r="N2804" t="b">
        <v>1</v>
      </c>
      <c r="O2804" t="s">
        <v>8271</v>
      </c>
      <c r="P2804" s="6">
        <f t="shared" si="172"/>
        <v>101.83333333333333</v>
      </c>
      <c r="Q2804" s="8">
        <f t="shared" si="173"/>
        <v>33.944444444444443</v>
      </c>
      <c r="R2804" s="11" t="s">
        <v>8317</v>
      </c>
      <c r="S2804" s="12" t="s">
        <v>8318</v>
      </c>
      <c r="T2804" s="20">
        <f t="shared" si="174"/>
        <v>42192.64707175926</v>
      </c>
      <c r="U2804" s="20">
        <f t="shared" si="175"/>
        <v>42222.64707175926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s">
        <v>8219</v>
      </c>
      <c r="N2805" t="b">
        <v>1</v>
      </c>
      <c r="O2805" t="s">
        <v>8271</v>
      </c>
      <c r="P2805" s="6">
        <f t="shared" si="172"/>
        <v>127.95</v>
      </c>
      <c r="Q2805" s="8">
        <f t="shared" si="173"/>
        <v>90.744680851063833</v>
      </c>
      <c r="R2805" s="11" t="s">
        <v>8317</v>
      </c>
      <c r="S2805" s="12" t="s">
        <v>8318</v>
      </c>
      <c r="T2805" s="20">
        <f t="shared" si="174"/>
        <v>42158.065694444449</v>
      </c>
      <c r="U2805" s="20">
        <f t="shared" si="175"/>
        <v>42201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s">
        <v>8219</v>
      </c>
      <c r="N2806" t="b">
        <v>1</v>
      </c>
      <c r="O2806" t="s">
        <v>8271</v>
      </c>
      <c r="P2806" s="6">
        <f t="shared" si="172"/>
        <v>114.99999999999999</v>
      </c>
      <c r="Q2806" s="8">
        <f t="shared" si="173"/>
        <v>50</v>
      </c>
      <c r="R2806" s="11" t="s">
        <v>8317</v>
      </c>
      <c r="S2806" s="12" t="s">
        <v>8318</v>
      </c>
      <c r="T2806" s="20">
        <f t="shared" si="174"/>
        <v>41881.453587962962</v>
      </c>
      <c r="U2806" s="20">
        <f t="shared" si="175"/>
        <v>41911.453587962962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s">
        <v>8219</v>
      </c>
      <c r="N2807" t="b">
        <v>1</v>
      </c>
      <c r="O2807" t="s">
        <v>8271</v>
      </c>
      <c r="P2807" s="6">
        <f t="shared" si="172"/>
        <v>110.00000000000001</v>
      </c>
      <c r="Q2807" s="8">
        <f t="shared" si="173"/>
        <v>24.444444444444443</v>
      </c>
      <c r="R2807" s="11" t="s">
        <v>8317</v>
      </c>
      <c r="S2807" s="12" t="s">
        <v>8318</v>
      </c>
      <c r="T2807" s="20">
        <f t="shared" si="174"/>
        <v>42213.505474537036</v>
      </c>
      <c r="U2807" s="20">
        <f t="shared" si="175"/>
        <v>42238.505474537036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s">
        <v>8219</v>
      </c>
      <c r="N2808" t="b">
        <v>1</v>
      </c>
      <c r="O2808" t="s">
        <v>8271</v>
      </c>
      <c r="P2808" s="6">
        <f t="shared" si="172"/>
        <v>112.1</v>
      </c>
      <c r="Q2808" s="8">
        <f t="shared" si="173"/>
        <v>44.25</v>
      </c>
      <c r="R2808" s="11" t="s">
        <v>8317</v>
      </c>
      <c r="S2808" s="12" t="s">
        <v>8318</v>
      </c>
      <c r="T2808" s="20">
        <f t="shared" si="174"/>
        <v>42185.267245370371</v>
      </c>
      <c r="U2808" s="20">
        <f t="shared" si="175"/>
        <v>42221.458333333328</v>
      </c>
    </row>
    <row r="2809" spans="1:2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s">
        <v>8219</v>
      </c>
      <c r="N2809" t="b">
        <v>1</v>
      </c>
      <c r="O2809" t="s">
        <v>8271</v>
      </c>
      <c r="P2809" s="6">
        <f t="shared" si="172"/>
        <v>126</v>
      </c>
      <c r="Q2809" s="8">
        <f t="shared" si="173"/>
        <v>67.741935483870961</v>
      </c>
      <c r="R2809" s="11" t="s">
        <v>8317</v>
      </c>
      <c r="S2809" s="12" t="s">
        <v>8318</v>
      </c>
      <c r="T2809" s="20">
        <f t="shared" si="174"/>
        <v>42154.873124999998</v>
      </c>
      <c r="U2809" s="20">
        <f t="shared" si="175"/>
        <v>42184.873124999998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s">
        <v>8219</v>
      </c>
      <c r="N2810" t="b">
        <v>1</v>
      </c>
      <c r="O2810" t="s">
        <v>8271</v>
      </c>
      <c r="P2810" s="6">
        <f t="shared" si="172"/>
        <v>100.24444444444444</v>
      </c>
      <c r="Q2810" s="8">
        <f t="shared" si="173"/>
        <v>65.376811594202906</v>
      </c>
      <c r="R2810" s="11" t="s">
        <v>8317</v>
      </c>
      <c r="S2810" s="12" t="s">
        <v>8318</v>
      </c>
      <c r="T2810" s="20">
        <f t="shared" si="174"/>
        <v>42208.84646990741</v>
      </c>
      <c r="U2810" s="20">
        <f t="shared" si="175"/>
        <v>42238.84646990741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s">
        <v>8219</v>
      </c>
      <c r="N2811" t="b">
        <v>1</v>
      </c>
      <c r="O2811" t="s">
        <v>8271</v>
      </c>
      <c r="P2811" s="6">
        <f t="shared" si="172"/>
        <v>102.4</v>
      </c>
      <c r="Q2811" s="8">
        <f t="shared" si="173"/>
        <v>121.9047619047619</v>
      </c>
      <c r="R2811" s="11" t="s">
        <v>8317</v>
      </c>
      <c r="S2811" s="12" t="s">
        <v>8318</v>
      </c>
      <c r="T2811" s="20">
        <f t="shared" si="174"/>
        <v>42451.496817129635</v>
      </c>
      <c r="U2811" s="20">
        <f t="shared" si="175"/>
        <v>42459.610416666663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s">
        <v>8219</v>
      </c>
      <c r="N2812" t="b">
        <v>1</v>
      </c>
      <c r="O2812" t="s">
        <v>8271</v>
      </c>
      <c r="P2812" s="6">
        <f t="shared" si="172"/>
        <v>108.2</v>
      </c>
      <c r="Q2812" s="8">
        <f t="shared" si="173"/>
        <v>47.456140350877192</v>
      </c>
      <c r="R2812" s="11" t="s">
        <v>8317</v>
      </c>
      <c r="S2812" s="12" t="s">
        <v>8318</v>
      </c>
      <c r="T2812" s="20">
        <f t="shared" si="174"/>
        <v>41759.13962962963</v>
      </c>
      <c r="U2812" s="20">
        <f t="shared" si="175"/>
        <v>41791.165972222225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s">
        <v>8219</v>
      </c>
      <c r="N2813" t="b">
        <v>1</v>
      </c>
      <c r="O2813" t="s">
        <v>8271</v>
      </c>
      <c r="P2813" s="6">
        <f t="shared" si="172"/>
        <v>100.27</v>
      </c>
      <c r="Q2813" s="8">
        <f t="shared" si="173"/>
        <v>92.842592592592595</v>
      </c>
      <c r="R2813" s="11" t="s">
        <v>8317</v>
      </c>
      <c r="S2813" s="12" t="s">
        <v>8318</v>
      </c>
      <c r="T2813" s="20">
        <f t="shared" si="174"/>
        <v>42028.496562500004</v>
      </c>
      <c r="U2813" s="20">
        <f t="shared" si="175"/>
        <v>42058.496562500004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s">
        <v>8219</v>
      </c>
      <c r="N2814" t="b">
        <v>1</v>
      </c>
      <c r="O2814" t="s">
        <v>8271</v>
      </c>
      <c r="P2814" s="6">
        <f t="shared" si="172"/>
        <v>113.3</v>
      </c>
      <c r="Q2814" s="8">
        <f t="shared" si="173"/>
        <v>68.253012048192772</v>
      </c>
      <c r="R2814" s="11" t="s">
        <v>8317</v>
      </c>
      <c r="S2814" s="12" t="s">
        <v>8318</v>
      </c>
      <c r="T2814" s="20">
        <f t="shared" si="174"/>
        <v>42054.74418981481</v>
      </c>
      <c r="U2814" s="20">
        <f t="shared" si="175"/>
        <v>42100.166666666672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s">
        <v>8219</v>
      </c>
      <c r="N2815" t="b">
        <v>1</v>
      </c>
      <c r="O2815" t="s">
        <v>8271</v>
      </c>
      <c r="P2815" s="6">
        <f t="shared" si="172"/>
        <v>127.57571428571428</v>
      </c>
      <c r="Q2815" s="8">
        <f t="shared" si="173"/>
        <v>37.209583333333335</v>
      </c>
      <c r="R2815" s="11" t="s">
        <v>8317</v>
      </c>
      <c r="S2815" s="12" t="s">
        <v>8318</v>
      </c>
      <c r="T2815" s="20">
        <f t="shared" si="174"/>
        <v>42693.742604166662</v>
      </c>
      <c r="U2815" s="20">
        <f t="shared" si="175"/>
        <v>42718.742604166662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s">
        <v>8219</v>
      </c>
      <c r="N2816" t="b">
        <v>1</v>
      </c>
      <c r="O2816" t="s">
        <v>8271</v>
      </c>
      <c r="P2816" s="6">
        <f t="shared" si="172"/>
        <v>107.73333333333332</v>
      </c>
      <c r="Q2816" s="8">
        <f t="shared" si="173"/>
        <v>25.25</v>
      </c>
      <c r="R2816" s="11" t="s">
        <v>8317</v>
      </c>
      <c r="S2816" s="12" t="s">
        <v>8318</v>
      </c>
      <c r="T2816" s="20">
        <f t="shared" si="174"/>
        <v>42103.399479166663</v>
      </c>
      <c r="U2816" s="20">
        <f t="shared" si="175"/>
        <v>42133.399479166663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s">
        <v>8219</v>
      </c>
      <c r="N2817" t="b">
        <v>1</v>
      </c>
      <c r="O2817" t="s">
        <v>8271</v>
      </c>
      <c r="P2817" s="6">
        <f t="shared" si="172"/>
        <v>242</v>
      </c>
      <c r="Q2817" s="8">
        <f t="shared" si="173"/>
        <v>43.214285714285715</v>
      </c>
      <c r="R2817" s="11" t="s">
        <v>8317</v>
      </c>
      <c r="S2817" s="12" t="s">
        <v>8318</v>
      </c>
      <c r="T2817" s="20">
        <f t="shared" si="174"/>
        <v>42559.776724537034</v>
      </c>
      <c r="U2817" s="20">
        <f t="shared" si="175"/>
        <v>42589.776724537034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s">
        <v>8219</v>
      </c>
      <c r="N2818" t="b">
        <v>1</v>
      </c>
      <c r="O2818" t="s">
        <v>8271</v>
      </c>
      <c r="P2818" s="6">
        <f t="shared" si="172"/>
        <v>141.56666666666666</v>
      </c>
      <c r="Q2818" s="8">
        <f t="shared" si="173"/>
        <v>25.130177514792898</v>
      </c>
      <c r="R2818" s="11" t="s">
        <v>8317</v>
      </c>
      <c r="S2818" s="12" t="s">
        <v>8318</v>
      </c>
      <c r="T2818" s="20">
        <f t="shared" si="174"/>
        <v>42188.467499999999</v>
      </c>
      <c r="U2818" s="20">
        <f t="shared" si="175"/>
        <v>42218.666666666672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s">
        <v>8219</v>
      </c>
      <c r="N2819" t="b">
        <v>1</v>
      </c>
      <c r="O2819" t="s">
        <v>8271</v>
      </c>
      <c r="P2819" s="6">
        <f t="shared" ref="P2819:P2882" si="176">E2819/D2819*100</f>
        <v>130</v>
      </c>
      <c r="Q2819" s="8">
        <f t="shared" ref="Q2819:Q2882" si="177">IFERROR(E2819/L2819,0)</f>
        <v>23.636363636363637</v>
      </c>
      <c r="R2819" s="11" t="s">
        <v>8317</v>
      </c>
      <c r="S2819" s="12" t="s">
        <v>8318</v>
      </c>
      <c r="T2819" s="20">
        <f t="shared" ref="T2819:T2882" si="178">(((J2819/60)/60)/24)+DATE(1970,1,1)</f>
        <v>42023.634976851856</v>
      </c>
      <c r="U2819" s="20">
        <f t="shared" ref="U2819:U2882" si="179">(((I2819/60)/60)/24)+DATE(1970,1,1)</f>
        <v>42063.634976851856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s">
        <v>8219</v>
      </c>
      <c r="N2820" t="b">
        <v>1</v>
      </c>
      <c r="O2820" t="s">
        <v>8271</v>
      </c>
      <c r="P2820" s="6">
        <f t="shared" si="176"/>
        <v>106.03</v>
      </c>
      <c r="Q2820" s="8">
        <f t="shared" si="177"/>
        <v>103.95098039215686</v>
      </c>
      <c r="R2820" s="11" t="s">
        <v>8317</v>
      </c>
      <c r="S2820" s="12" t="s">
        <v>8318</v>
      </c>
      <c r="T2820" s="20">
        <f t="shared" si="178"/>
        <v>42250.598217592589</v>
      </c>
      <c r="U2820" s="20">
        <f t="shared" si="179"/>
        <v>42270.598217592589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s">
        <v>8219</v>
      </c>
      <c r="N2821" t="b">
        <v>1</v>
      </c>
      <c r="O2821" t="s">
        <v>8271</v>
      </c>
      <c r="P2821" s="6">
        <f t="shared" si="176"/>
        <v>104.80000000000001</v>
      </c>
      <c r="Q2821" s="8">
        <f t="shared" si="177"/>
        <v>50.384615384615387</v>
      </c>
      <c r="R2821" s="11" t="s">
        <v>8317</v>
      </c>
      <c r="S2821" s="12" t="s">
        <v>8318</v>
      </c>
      <c r="T2821" s="20">
        <f t="shared" si="178"/>
        <v>42139.525567129633</v>
      </c>
      <c r="U2821" s="20">
        <f t="shared" si="179"/>
        <v>42169.525567129633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s">
        <v>8219</v>
      </c>
      <c r="N2822" t="b">
        <v>1</v>
      </c>
      <c r="O2822" t="s">
        <v>8271</v>
      </c>
      <c r="P2822" s="6">
        <f t="shared" si="176"/>
        <v>136</v>
      </c>
      <c r="Q2822" s="8">
        <f t="shared" si="177"/>
        <v>13.6</v>
      </c>
      <c r="R2822" s="11" t="s">
        <v>8317</v>
      </c>
      <c r="S2822" s="12" t="s">
        <v>8318</v>
      </c>
      <c r="T2822" s="20">
        <f t="shared" si="178"/>
        <v>42401.610983796301</v>
      </c>
      <c r="U2822" s="20">
        <f t="shared" si="179"/>
        <v>42426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s">
        <v>8219</v>
      </c>
      <c r="N2823" t="b">
        <v>1</v>
      </c>
      <c r="O2823" t="s">
        <v>8271</v>
      </c>
      <c r="P2823" s="6">
        <f t="shared" si="176"/>
        <v>100</v>
      </c>
      <c r="Q2823" s="8">
        <f t="shared" si="177"/>
        <v>28.571428571428573</v>
      </c>
      <c r="R2823" s="11" t="s">
        <v>8317</v>
      </c>
      <c r="S2823" s="12" t="s">
        <v>8318</v>
      </c>
      <c r="T2823" s="20">
        <f t="shared" si="178"/>
        <v>41875.922858796301</v>
      </c>
      <c r="U2823" s="20">
        <f t="shared" si="179"/>
        <v>41905.922858796301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s">
        <v>8219</v>
      </c>
      <c r="N2824" t="b">
        <v>1</v>
      </c>
      <c r="O2824" t="s">
        <v>8271</v>
      </c>
      <c r="P2824" s="6">
        <f t="shared" si="176"/>
        <v>100</v>
      </c>
      <c r="Q2824" s="8">
        <f t="shared" si="177"/>
        <v>63.829787234042556</v>
      </c>
      <c r="R2824" s="11" t="s">
        <v>8317</v>
      </c>
      <c r="S2824" s="12" t="s">
        <v>8318</v>
      </c>
      <c r="T2824" s="20">
        <f t="shared" si="178"/>
        <v>42060.683935185181</v>
      </c>
      <c r="U2824" s="20">
        <f t="shared" si="179"/>
        <v>42090.642268518524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s">
        <v>8219</v>
      </c>
      <c r="N2825" t="b">
        <v>1</v>
      </c>
      <c r="O2825" t="s">
        <v>8271</v>
      </c>
      <c r="P2825" s="6">
        <f t="shared" si="176"/>
        <v>124</v>
      </c>
      <c r="Q2825" s="8">
        <f t="shared" si="177"/>
        <v>8.8571428571428577</v>
      </c>
      <c r="R2825" s="11" t="s">
        <v>8317</v>
      </c>
      <c r="S2825" s="12" t="s">
        <v>8318</v>
      </c>
      <c r="T2825" s="20">
        <f t="shared" si="178"/>
        <v>42067.011643518519</v>
      </c>
      <c r="U2825" s="20">
        <f t="shared" si="179"/>
        <v>42094.957638888889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s">
        <v>8219</v>
      </c>
      <c r="N2826" t="b">
        <v>1</v>
      </c>
      <c r="O2826" t="s">
        <v>8271</v>
      </c>
      <c r="P2826" s="6">
        <f t="shared" si="176"/>
        <v>116.92307692307693</v>
      </c>
      <c r="Q2826" s="8">
        <f t="shared" si="177"/>
        <v>50.666666666666664</v>
      </c>
      <c r="R2826" s="11" t="s">
        <v>8317</v>
      </c>
      <c r="S2826" s="12" t="s">
        <v>8318</v>
      </c>
      <c r="T2826" s="20">
        <f t="shared" si="178"/>
        <v>42136.270787037036</v>
      </c>
      <c r="U2826" s="20">
        <f t="shared" si="179"/>
        <v>42168.071527777778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s">
        <v>8219</v>
      </c>
      <c r="N2827" t="b">
        <v>1</v>
      </c>
      <c r="O2827" t="s">
        <v>8271</v>
      </c>
      <c r="P2827" s="6">
        <f t="shared" si="176"/>
        <v>103.33333333333334</v>
      </c>
      <c r="Q2827" s="8">
        <f t="shared" si="177"/>
        <v>60.784313725490193</v>
      </c>
      <c r="R2827" s="11" t="s">
        <v>8317</v>
      </c>
      <c r="S2827" s="12" t="s">
        <v>8318</v>
      </c>
      <c r="T2827" s="20">
        <f t="shared" si="178"/>
        <v>42312.792662037042</v>
      </c>
      <c r="U2827" s="20">
        <f t="shared" si="179"/>
        <v>42342.792662037042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s">
        <v>8219</v>
      </c>
      <c r="N2828" t="b">
        <v>1</v>
      </c>
      <c r="O2828" t="s">
        <v>8271</v>
      </c>
      <c r="P2828" s="6">
        <f t="shared" si="176"/>
        <v>107.74999999999999</v>
      </c>
      <c r="Q2828" s="8">
        <f t="shared" si="177"/>
        <v>113.42105263157895</v>
      </c>
      <c r="R2828" s="11" t="s">
        <v>8317</v>
      </c>
      <c r="S2828" s="12" t="s">
        <v>8318</v>
      </c>
      <c r="T2828" s="20">
        <f t="shared" si="178"/>
        <v>42171.034861111111</v>
      </c>
      <c r="U2828" s="20">
        <f t="shared" si="179"/>
        <v>42195.291666666672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s">
        <v>8219</v>
      </c>
      <c r="N2829" t="b">
        <v>1</v>
      </c>
      <c r="O2829" t="s">
        <v>8271</v>
      </c>
      <c r="P2829" s="6">
        <f t="shared" si="176"/>
        <v>120.24999999999999</v>
      </c>
      <c r="Q2829" s="8">
        <f t="shared" si="177"/>
        <v>104.56521739130434</v>
      </c>
      <c r="R2829" s="11" t="s">
        <v>8317</v>
      </c>
      <c r="S2829" s="12" t="s">
        <v>8318</v>
      </c>
      <c r="T2829" s="20">
        <f t="shared" si="178"/>
        <v>42494.683634259258</v>
      </c>
      <c r="U2829" s="20">
        <f t="shared" si="179"/>
        <v>42524.6875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s">
        <v>8219</v>
      </c>
      <c r="N2830" t="b">
        <v>1</v>
      </c>
      <c r="O2830" t="s">
        <v>8271</v>
      </c>
      <c r="P2830" s="6">
        <f t="shared" si="176"/>
        <v>100.37894736842105</v>
      </c>
      <c r="Q2830" s="8">
        <f t="shared" si="177"/>
        <v>98.30927835051547</v>
      </c>
      <c r="R2830" s="11" t="s">
        <v>8317</v>
      </c>
      <c r="S2830" s="12" t="s">
        <v>8318</v>
      </c>
      <c r="T2830" s="20">
        <f t="shared" si="178"/>
        <v>42254.264687499999</v>
      </c>
      <c r="U2830" s="20">
        <f t="shared" si="179"/>
        <v>42279.958333333328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s">
        <v>8219</v>
      </c>
      <c r="N2831" t="b">
        <v>1</v>
      </c>
      <c r="O2831" t="s">
        <v>8271</v>
      </c>
      <c r="P2831" s="6">
        <f t="shared" si="176"/>
        <v>106.52</v>
      </c>
      <c r="Q2831" s="8">
        <f t="shared" si="177"/>
        <v>35.039473684210527</v>
      </c>
      <c r="R2831" s="11" t="s">
        <v>8317</v>
      </c>
      <c r="S2831" s="12" t="s">
        <v>8318</v>
      </c>
      <c r="T2831" s="20">
        <f t="shared" si="178"/>
        <v>42495.434236111112</v>
      </c>
      <c r="U2831" s="20">
        <f t="shared" si="179"/>
        <v>42523.434236111112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s">
        <v>8219</v>
      </c>
      <c r="N2832" t="b">
        <v>1</v>
      </c>
      <c r="O2832" t="s">
        <v>8271</v>
      </c>
      <c r="P2832" s="6">
        <f t="shared" si="176"/>
        <v>100</v>
      </c>
      <c r="Q2832" s="8">
        <f t="shared" si="177"/>
        <v>272.72727272727275</v>
      </c>
      <c r="R2832" s="11" t="s">
        <v>8317</v>
      </c>
      <c r="S2832" s="12" t="s">
        <v>8318</v>
      </c>
      <c r="T2832" s="20">
        <f t="shared" si="178"/>
        <v>41758.839675925927</v>
      </c>
      <c r="U2832" s="20">
        <f t="shared" si="179"/>
        <v>41771.165972222225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s">
        <v>8219</v>
      </c>
      <c r="N2833" t="b">
        <v>1</v>
      </c>
      <c r="O2833" t="s">
        <v>8271</v>
      </c>
      <c r="P2833" s="6">
        <f t="shared" si="176"/>
        <v>110.66666666666667</v>
      </c>
      <c r="Q2833" s="8">
        <f t="shared" si="177"/>
        <v>63.846153846153847</v>
      </c>
      <c r="R2833" s="11" t="s">
        <v>8317</v>
      </c>
      <c r="S2833" s="12" t="s">
        <v>8318</v>
      </c>
      <c r="T2833" s="20">
        <f t="shared" si="178"/>
        <v>42171.824884259258</v>
      </c>
      <c r="U2833" s="20">
        <f t="shared" si="179"/>
        <v>42201.824884259258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s">
        <v>8219</v>
      </c>
      <c r="N2834" t="b">
        <v>1</v>
      </c>
      <c r="O2834" t="s">
        <v>8271</v>
      </c>
      <c r="P2834" s="6">
        <f t="shared" si="176"/>
        <v>114.71959999999999</v>
      </c>
      <c r="Q2834" s="8">
        <f t="shared" si="177"/>
        <v>30.189368421052631</v>
      </c>
      <c r="R2834" s="11" t="s">
        <v>8317</v>
      </c>
      <c r="S2834" s="12" t="s">
        <v>8318</v>
      </c>
      <c r="T2834" s="20">
        <f t="shared" si="178"/>
        <v>41938.709421296298</v>
      </c>
      <c r="U2834" s="20">
        <f t="shared" si="179"/>
        <v>41966.916666666672</v>
      </c>
    </row>
    <row r="2835" spans="1:2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s">
        <v>8219</v>
      </c>
      <c r="N2835" t="b">
        <v>1</v>
      </c>
      <c r="O2835" t="s">
        <v>8271</v>
      </c>
      <c r="P2835" s="6">
        <f t="shared" si="176"/>
        <v>108.25925925925925</v>
      </c>
      <c r="Q2835" s="8">
        <f t="shared" si="177"/>
        <v>83.51428571428572</v>
      </c>
      <c r="R2835" s="11" t="s">
        <v>8317</v>
      </c>
      <c r="S2835" s="12" t="s">
        <v>8318</v>
      </c>
      <c r="T2835" s="20">
        <f t="shared" si="178"/>
        <v>42268.127696759257</v>
      </c>
      <c r="U2835" s="20">
        <f t="shared" si="179"/>
        <v>42288.083333333328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s">
        <v>8219</v>
      </c>
      <c r="N2836" t="b">
        <v>1</v>
      </c>
      <c r="O2836" t="s">
        <v>8271</v>
      </c>
      <c r="P2836" s="6">
        <f t="shared" si="176"/>
        <v>170</v>
      </c>
      <c r="Q2836" s="8">
        <f t="shared" si="177"/>
        <v>64.761904761904759</v>
      </c>
      <c r="R2836" s="11" t="s">
        <v>8317</v>
      </c>
      <c r="S2836" s="12" t="s">
        <v>8318</v>
      </c>
      <c r="T2836" s="20">
        <f t="shared" si="178"/>
        <v>42019.959837962961</v>
      </c>
      <c r="U2836" s="20">
        <f t="shared" si="179"/>
        <v>42034.959837962961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s">
        <v>8219</v>
      </c>
      <c r="N2837" t="b">
        <v>1</v>
      </c>
      <c r="O2837" t="s">
        <v>8271</v>
      </c>
      <c r="P2837" s="6">
        <f t="shared" si="176"/>
        <v>187.09899999999999</v>
      </c>
      <c r="Q2837" s="8">
        <f t="shared" si="177"/>
        <v>20.118172043010752</v>
      </c>
      <c r="R2837" s="11" t="s">
        <v>8317</v>
      </c>
      <c r="S2837" s="12" t="s">
        <v>8318</v>
      </c>
      <c r="T2837" s="20">
        <f t="shared" si="178"/>
        <v>42313.703900462962</v>
      </c>
      <c r="U2837" s="20">
        <f t="shared" si="179"/>
        <v>42343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s">
        <v>8219</v>
      </c>
      <c r="N2838" t="b">
        <v>1</v>
      </c>
      <c r="O2838" t="s">
        <v>8271</v>
      </c>
      <c r="P2838" s="6">
        <f t="shared" si="176"/>
        <v>107.77777777777777</v>
      </c>
      <c r="Q2838" s="8">
        <f t="shared" si="177"/>
        <v>44.090909090909093</v>
      </c>
      <c r="R2838" s="11" t="s">
        <v>8317</v>
      </c>
      <c r="S2838" s="12" t="s">
        <v>8318</v>
      </c>
      <c r="T2838" s="20">
        <f t="shared" si="178"/>
        <v>42746.261782407411</v>
      </c>
      <c r="U2838" s="20">
        <f t="shared" si="179"/>
        <v>42784.207638888889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s">
        <v>8219</v>
      </c>
      <c r="N2839" t="b">
        <v>1</v>
      </c>
      <c r="O2839" t="s">
        <v>8271</v>
      </c>
      <c r="P2839" s="6">
        <f t="shared" si="176"/>
        <v>100</v>
      </c>
      <c r="Q2839" s="8">
        <f t="shared" si="177"/>
        <v>40.476190476190474</v>
      </c>
      <c r="R2839" s="11" t="s">
        <v>8317</v>
      </c>
      <c r="S2839" s="12" t="s">
        <v>8318</v>
      </c>
      <c r="T2839" s="20">
        <f t="shared" si="178"/>
        <v>42307.908379629633</v>
      </c>
      <c r="U2839" s="20">
        <f t="shared" si="179"/>
        <v>42347.950046296297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s">
        <v>8219</v>
      </c>
      <c r="N2840" t="b">
        <v>1</v>
      </c>
      <c r="O2840" t="s">
        <v>8271</v>
      </c>
      <c r="P2840" s="6">
        <f t="shared" si="176"/>
        <v>120.24999999999999</v>
      </c>
      <c r="Q2840" s="8">
        <f t="shared" si="177"/>
        <v>44.537037037037038</v>
      </c>
      <c r="R2840" s="11" t="s">
        <v>8317</v>
      </c>
      <c r="S2840" s="12" t="s">
        <v>8318</v>
      </c>
      <c r="T2840" s="20">
        <f t="shared" si="178"/>
        <v>41842.607592592591</v>
      </c>
      <c r="U2840" s="20">
        <f t="shared" si="179"/>
        <v>41864.916666666664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s">
        <v>8219</v>
      </c>
      <c r="N2841" t="b">
        <v>1</v>
      </c>
      <c r="O2841" t="s">
        <v>8271</v>
      </c>
      <c r="P2841" s="6">
        <f t="shared" si="176"/>
        <v>111.42857142857143</v>
      </c>
      <c r="Q2841" s="8">
        <f t="shared" si="177"/>
        <v>125.80645161290323</v>
      </c>
      <c r="R2841" s="11" t="s">
        <v>8317</v>
      </c>
      <c r="S2841" s="12" t="s">
        <v>8318</v>
      </c>
      <c r="T2841" s="20">
        <f t="shared" si="178"/>
        <v>41853.240208333329</v>
      </c>
      <c r="U2841" s="20">
        <f t="shared" si="179"/>
        <v>41876.207638888889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s">
        <v>8219</v>
      </c>
      <c r="N2842" t="b">
        <v>1</v>
      </c>
      <c r="O2842" t="s">
        <v>8271</v>
      </c>
      <c r="P2842" s="6">
        <f t="shared" si="176"/>
        <v>104</v>
      </c>
      <c r="Q2842" s="8">
        <f t="shared" si="177"/>
        <v>19.696969696969695</v>
      </c>
      <c r="R2842" s="11" t="s">
        <v>8317</v>
      </c>
      <c r="S2842" s="12" t="s">
        <v>8318</v>
      </c>
      <c r="T2842" s="20">
        <f t="shared" si="178"/>
        <v>42060.035636574074</v>
      </c>
      <c r="U2842" s="20">
        <f t="shared" si="179"/>
        <v>42081.708333333328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s">
        <v>8221</v>
      </c>
      <c r="N2843" t="b">
        <v>0</v>
      </c>
      <c r="O2843" t="s">
        <v>8271</v>
      </c>
      <c r="P2843" s="6">
        <f t="shared" si="176"/>
        <v>1</v>
      </c>
      <c r="Q2843" s="8">
        <f t="shared" si="177"/>
        <v>10</v>
      </c>
      <c r="R2843" s="11" t="s">
        <v>8317</v>
      </c>
      <c r="S2843" s="12" t="s">
        <v>8318</v>
      </c>
      <c r="T2843" s="20">
        <f t="shared" si="178"/>
        <v>42291.739548611105</v>
      </c>
      <c r="U2843" s="20">
        <f t="shared" si="179"/>
        <v>42351.781215277777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s">
        <v>8221</v>
      </c>
      <c r="N2844" t="b">
        <v>0</v>
      </c>
      <c r="O2844" t="s">
        <v>8271</v>
      </c>
      <c r="P2844" s="6">
        <f t="shared" si="176"/>
        <v>0</v>
      </c>
      <c r="Q2844" s="8">
        <f t="shared" si="177"/>
        <v>0</v>
      </c>
      <c r="R2844" s="11" t="s">
        <v>8317</v>
      </c>
      <c r="S2844" s="12" t="s">
        <v>8318</v>
      </c>
      <c r="T2844" s="20">
        <f t="shared" si="178"/>
        <v>41784.952488425923</v>
      </c>
      <c r="U2844" s="20">
        <f t="shared" si="179"/>
        <v>41811.458333333336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s">
        <v>8221</v>
      </c>
      <c r="N2845" t="b">
        <v>0</v>
      </c>
      <c r="O2845" t="s">
        <v>8271</v>
      </c>
      <c r="P2845" s="6">
        <f t="shared" si="176"/>
        <v>0</v>
      </c>
      <c r="Q2845" s="8">
        <f t="shared" si="177"/>
        <v>0</v>
      </c>
      <c r="R2845" s="11" t="s">
        <v>8317</v>
      </c>
      <c r="S2845" s="12" t="s">
        <v>8318</v>
      </c>
      <c r="T2845" s="20">
        <f t="shared" si="178"/>
        <v>42492.737847222219</v>
      </c>
      <c r="U2845" s="20">
        <f t="shared" si="179"/>
        <v>42534.166666666672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s">
        <v>8221</v>
      </c>
      <c r="N2846" t="b">
        <v>0</v>
      </c>
      <c r="O2846" t="s">
        <v>8271</v>
      </c>
      <c r="P2846" s="6">
        <f t="shared" si="176"/>
        <v>5.4545454545454541</v>
      </c>
      <c r="Q2846" s="8">
        <f t="shared" si="177"/>
        <v>30</v>
      </c>
      <c r="R2846" s="11" t="s">
        <v>8317</v>
      </c>
      <c r="S2846" s="12" t="s">
        <v>8318</v>
      </c>
      <c r="T2846" s="20">
        <f t="shared" si="178"/>
        <v>42709.546064814815</v>
      </c>
      <c r="U2846" s="20">
        <f t="shared" si="179"/>
        <v>42739.546064814815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s">
        <v>8221</v>
      </c>
      <c r="N2847" t="b">
        <v>0</v>
      </c>
      <c r="O2847" t="s">
        <v>8271</v>
      </c>
      <c r="P2847" s="6">
        <f t="shared" si="176"/>
        <v>31.546666666666667</v>
      </c>
      <c r="Q2847" s="8">
        <f t="shared" si="177"/>
        <v>60.666666666666664</v>
      </c>
      <c r="R2847" s="11" t="s">
        <v>8317</v>
      </c>
      <c r="S2847" s="12" t="s">
        <v>8318</v>
      </c>
      <c r="T2847" s="20">
        <f t="shared" si="178"/>
        <v>42103.016585648147</v>
      </c>
      <c r="U2847" s="20">
        <f t="shared" si="179"/>
        <v>42163.016585648147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s">
        <v>8221</v>
      </c>
      <c r="N2848" t="b">
        <v>0</v>
      </c>
      <c r="O2848" t="s">
        <v>8271</v>
      </c>
      <c r="P2848" s="6">
        <f t="shared" si="176"/>
        <v>0</v>
      </c>
      <c r="Q2848" s="8">
        <f t="shared" si="177"/>
        <v>0</v>
      </c>
      <c r="R2848" s="11" t="s">
        <v>8317</v>
      </c>
      <c r="S2848" s="12" t="s">
        <v>8318</v>
      </c>
      <c r="T2848" s="20">
        <f t="shared" si="178"/>
        <v>42108.692060185189</v>
      </c>
      <c r="U2848" s="20">
        <f t="shared" si="179"/>
        <v>42153.692060185189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s">
        <v>8221</v>
      </c>
      <c r="N2849" t="b">
        <v>0</v>
      </c>
      <c r="O2849" t="s">
        <v>8271</v>
      </c>
      <c r="P2849" s="6">
        <f t="shared" si="176"/>
        <v>0</v>
      </c>
      <c r="Q2849" s="8">
        <f t="shared" si="177"/>
        <v>0</v>
      </c>
      <c r="R2849" s="11" t="s">
        <v>8317</v>
      </c>
      <c r="S2849" s="12" t="s">
        <v>8318</v>
      </c>
      <c r="T2849" s="20">
        <f t="shared" si="178"/>
        <v>42453.806307870371</v>
      </c>
      <c r="U2849" s="20">
        <f t="shared" si="179"/>
        <v>42513.806307870371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s">
        <v>8221</v>
      </c>
      <c r="N2850" t="b">
        <v>0</v>
      </c>
      <c r="O2850" t="s">
        <v>8271</v>
      </c>
      <c r="P2850" s="6">
        <f t="shared" si="176"/>
        <v>0.2</v>
      </c>
      <c r="Q2850" s="8">
        <f t="shared" si="177"/>
        <v>23.333333333333332</v>
      </c>
      <c r="R2850" s="11" t="s">
        <v>8317</v>
      </c>
      <c r="S2850" s="12" t="s">
        <v>8318</v>
      </c>
      <c r="T2850" s="20">
        <f t="shared" si="178"/>
        <v>42123.648831018523</v>
      </c>
      <c r="U2850" s="20">
        <f t="shared" si="179"/>
        <v>42153.648831018523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s">
        <v>8221</v>
      </c>
      <c r="N2851" t="b">
        <v>0</v>
      </c>
      <c r="O2851" t="s">
        <v>8271</v>
      </c>
      <c r="P2851" s="6">
        <f t="shared" si="176"/>
        <v>1</v>
      </c>
      <c r="Q2851" s="8">
        <f t="shared" si="177"/>
        <v>5</v>
      </c>
      <c r="R2851" s="11" t="s">
        <v>8317</v>
      </c>
      <c r="S2851" s="12" t="s">
        <v>8318</v>
      </c>
      <c r="T2851" s="20">
        <f t="shared" si="178"/>
        <v>42453.428240740745</v>
      </c>
      <c r="U2851" s="20">
        <f t="shared" si="179"/>
        <v>42483.428240740745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s">
        <v>8221</v>
      </c>
      <c r="N2852" t="b">
        <v>0</v>
      </c>
      <c r="O2852" t="s">
        <v>8271</v>
      </c>
      <c r="P2852" s="6">
        <f t="shared" si="176"/>
        <v>3.8875000000000002</v>
      </c>
      <c r="Q2852" s="8">
        <f t="shared" si="177"/>
        <v>23.923076923076923</v>
      </c>
      <c r="R2852" s="11" t="s">
        <v>8317</v>
      </c>
      <c r="S2852" s="12" t="s">
        <v>8318</v>
      </c>
      <c r="T2852" s="20">
        <f t="shared" si="178"/>
        <v>41858.007071759261</v>
      </c>
      <c r="U2852" s="20">
        <f t="shared" si="179"/>
        <v>41888.007071759261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s">
        <v>8221</v>
      </c>
      <c r="N2853" t="b">
        <v>0</v>
      </c>
      <c r="O2853" t="s">
        <v>8271</v>
      </c>
      <c r="P2853" s="6">
        <f t="shared" si="176"/>
        <v>0</v>
      </c>
      <c r="Q2853" s="8">
        <f t="shared" si="177"/>
        <v>0</v>
      </c>
      <c r="R2853" s="11" t="s">
        <v>8317</v>
      </c>
      <c r="S2853" s="12" t="s">
        <v>8318</v>
      </c>
      <c r="T2853" s="20">
        <f t="shared" si="178"/>
        <v>42390.002650462964</v>
      </c>
      <c r="U2853" s="20">
        <f t="shared" si="179"/>
        <v>42398.970138888893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s">
        <v>8221</v>
      </c>
      <c r="N2854" t="b">
        <v>0</v>
      </c>
      <c r="O2854" t="s">
        <v>8271</v>
      </c>
      <c r="P2854" s="6">
        <f t="shared" si="176"/>
        <v>1.9</v>
      </c>
      <c r="Q2854" s="8">
        <f t="shared" si="177"/>
        <v>15.833333333333334</v>
      </c>
      <c r="R2854" s="11" t="s">
        <v>8317</v>
      </c>
      <c r="S2854" s="12" t="s">
        <v>8318</v>
      </c>
      <c r="T2854" s="20">
        <f t="shared" si="178"/>
        <v>41781.045173611114</v>
      </c>
      <c r="U2854" s="20">
        <f t="shared" si="179"/>
        <v>41811.045173611114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s">
        <v>8221</v>
      </c>
      <c r="N2855" t="b">
        <v>0</v>
      </c>
      <c r="O2855" t="s">
        <v>8271</v>
      </c>
      <c r="P2855" s="6">
        <f t="shared" si="176"/>
        <v>0</v>
      </c>
      <c r="Q2855" s="8">
        <f t="shared" si="177"/>
        <v>0</v>
      </c>
      <c r="R2855" s="11" t="s">
        <v>8317</v>
      </c>
      <c r="S2855" s="12" t="s">
        <v>8318</v>
      </c>
      <c r="T2855" s="20">
        <f t="shared" si="178"/>
        <v>41836.190937499996</v>
      </c>
      <c r="U2855" s="20">
        <f t="shared" si="179"/>
        <v>41896.190937499996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s">
        <v>8221</v>
      </c>
      <c r="N2856" t="b">
        <v>0</v>
      </c>
      <c r="O2856" t="s">
        <v>8271</v>
      </c>
      <c r="P2856" s="6">
        <f t="shared" si="176"/>
        <v>41.699999999999996</v>
      </c>
      <c r="Q2856" s="8">
        <f t="shared" si="177"/>
        <v>29.785714285714285</v>
      </c>
      <c r="R2856" s="11" t="s">
        <v>8317</v>
      </c>
      <c r="S2856" s="12" t="s">
        <v>8318</v>
      </c>
      <c r="T2856" s="20">
        <f t="shared" si="178"/>
        <v>42111.71665509259</v>
      </c>
      <c r="U2856" s="20">
        <f t="shared" si="179"/>
        <v>42131.71665509259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s">
        <v>8221</v>
      </c>
      <c r="N2857" t="b">
        <v>0</v>
      </c>
      <c r="O2857" t="s">
        <v>8271</v>
      </c>
      <c r="P2857" s="6">
        <f t="shared" si="176"/>
        <v>50</v>
      </c>
      <c r="Q2857" s="8">
        <f t="shared" si="177"/>
        <v>60</v>
      </c>
      <c r="R2857" s="11" t="s">
        <v>8317</v>
      </c>
      <c r="S2857" s="12" t="s">
        <v>8318</v>
      </c>
      <c r="T2857" s="20">
        <f t="shared" si="178"/>
        <v>42370.007766203707</v>
      </c>
      <c r="U2857" s="20">
        <f t="shared" si="179"/>
        <v>42398.981944444444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s">
        <v>8221</v>
      </c>
      <c r="N2858" t="b">
        <v>0</v>
      </c>
      <c r="O2858" t="s">
        <v>8271</v>
      </c>
      <c r="P2858" s="6">
        <f t="shared" si="176"/>
        <v>4.8666666666666663</v>
      </c>
      <c r="Q2858" s="8">
        <f t="shared" si="177"/>
        <v>24.333333333333332</v>
      </c>
      <c r="R2858" s="11" t="s">
        <v>8317</v>
      </c>
      <c r="S2858" s="12" t="s">
        <v>8318</v>
      </c>
      <c r="T2858" s="20">
        <f t="shared" si="178"/>
        <v>42165.037581018521</v>
      </c>
      <c r="U2858" s="20">
        <f t="shared" si="179"/>
        <v>42224.898611111115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s">
        <v>8221</v>
      </c>
      <c r="N2859" t="b">
        <v>0</v>
      </c>
      <c r="O2859" t="s">
        <v>8271</v>
      </c>
      <c r="P2859" s="6">
        <f t="shared" si="176"/>
        <v>19.736842105263158</v>
      </c>
      <c r="Q2859" s="8">
        <f t="shared" si="177"/>
        <v>500</v>
      </c>
      <c r="R2859" s="11" t="s">
        <v>8317</v>
      </c>
      <c r="S2859" s="12" t="s">
        <v>8318</v>
      </c>
      <c r="T2859" s="20">
        <f t="shared" si="178"/>
        <v>42726.920081018514</v>
      </c>
      <c r="U2859" s="20">
        <f t="shared" si="179"/>
        <v>42786.75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s">
        <v>8221</v>
      </c>
      <c r="N2860" t="b">
        <v>0</v>
      </c>
      <c r="O2860" t="s">
        <v>8271</v>
      </c>
      <c r="P2860" s="6">
        <f t="shared" si="176"/>
        <v>0</v>
      </c>
      <c r="Q2860" s="8">
        <f t="shared" si="177"/>
        <v>0</v>
      </c>
      <c r="R2860" s="11" t="s">
        <v>8317</v>
      </c>
      <c r="S2860" s="12" t="s">
        <v>8318</v>
      </c>
      <c r="T2860" s="20">
        <f t="shared" si="178"/>
        <v>41954.545081018514</v>
      </c>
      <c r="U2860" s="20">
        <f t="shared" si="179"/>
        <v>41978.477777777778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s">
        <v>8221</v>
      </c>
      <c r="N2861" t="b">
        <v>0</v>
      </c>
      <c r="O2861" t="s">
        <v>8271</v>
      </c>
      <c r="P2861" s="6">
        <f t="shared" si="176"/>
        <v>1.7500000000000002</v>
      </c>
      <c r="Q2861" s="8">
        <f t="shared" si="177"/>
        <v>35</v>
      </c>
      <c r="R2861" s="11" t="s">
        <v>8317</v>
      </c>
      <c r="S2861" s="12" t="s">
        <v>8318</v>
      </c>
      <c r="T2861" s="20">
        <f t="shared" si="178"/>
        <v>42233.362314814818</v>
      </c>
      <c r="U2861" s="20">
        <f t="shared" si="179"/>
        <v>42293.362314814818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s">
        <v>8221</v>
      </c>
      <c r="N2862" t="b">
        <v>0</v>
      </c>
      <c r="O2862" t="s">
        <v>8271</v>
      </c>
      <c r="P2862" s="6">
        <f t="shared" si="176"/>
        <v>6.65</v>
      </c>
      <c r="Q2862" s="8">
        <f t="shared" si="177"/>
        <v>29.555555555555557</v>
      </c>
      <c r="R2862" s="11" t="s">
        <v>8317</v>
      </c>
      <c r="S2862" s="12" t="s">
        <v>8318</v>
      </c>
      <c r="T2862" s="20">
        <f t="shared" si="178"/>
        <v>42480.800648148142</v>
      </c>
      <c r="U2862" s="20">
        <f t="shared" si="179"/>
        <v>42540.800648148142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s">
        <v>8221</v>
      </c>
      <c r="N2863" t="b">
        <v>0</v>
      </c>
      <c r="O2863" t="s">
        <v>8271</v>
      </c>
      <c r="P2863" s="6">
        <f t="shared" si="176"/>
        <v>32</v>
      </c>
      <c r="Q2863" s="8">
        <f t="shared" si="177"/>
        <v>26.666666666666668</v>
      </c>
      <c r="R2863" s="11" t="s">
        <v>8317</v>
      </c>
      <c r="S2863" s="12" t="s">
        <v>8318</v>
      </c>
      <c r="T2863" s="20">
        <f t="shared" si="178"/>
        <v>42257.590833333335</v>
      </c>
      <c r="U2863" s="20">
        <f t="shared" si="179"/>
        <v>42271.590833333335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s">
        <v>8221</v>
      </c>
      <c r="N2864" t="b">
        <v>0</v>
      </c>
      <c r="O2864" t="s">
        <v>8271</v>
      </c>
      <c r="P2864" s="6">
        <f t="shared" si="176"/>
        <v>0.43307086614173229</v>
      </c>
      <c r="Q2864" s="8">
        <f t="shared" si="177"/>
        <v>18.333333333333332</v>
      </c>
      <c r="R2864" s="11" t="s">
        <v>8317</v>
      </c>
      <c r="S2864" s="12" t="s">
        <v>8318</v>
      </c>
      <c r="T2864" s="20">
        <f t="shared" si="178"/>
        <v>41784.789687500001</v>
      </c>
      <c r="U2864" s="20">
        <f t="shared" si="179"/>
        <v>41814.789687500001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s">
        <v>8221</v>
      </c>
      <c r="N2865" t="b">
        <v>0</v>
      </c>
      <c r="O2865" t="s">
        <v>8271</v>
      </c>
      <c r="P2865" s="6">
        <f t="shared" si="176"/>
        <v>0.04</v>
      </c>
      <c r="Q2865" s="8">
        <f t="shared" si="177"/>
        <v>20</v>
      </c>
      <c r="R2865" s="11" t="s">
        <v>8317</v>
      </c>
      <c r="S2865" s="12" t="s">
        <v>8318</v>
      </c>
      <c r="T2865" s="20">
        <f t="shared" si="178"/>
        <v>41831.675034722226</v>
      </c>
      <c r="U2865" s="20">
        <f t="shared" si="179"/>
        <v>41891.675034722226</v>
      </c>
    </row>
    <row r="2866" spans="1:2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s">
        <v>8221</v>
      </c>
      <c r="N2866" t="b">
        <v>0</v>
      </c>
      <c r="O2866" t="s">
        <v>8271</v>
      </c>
      <c r="P2866" s="6">
        <f t="shared" si="176"/>
        <v>1.6</v>
      </c>
      <c r="Q2866" s="8">
        <f t="shared" si="177"/>
        <v>13.333333333333334</v>
      </c>
      <c r="R2866" s="11" t="s">
        <v>8317</v>
      </c>
      <c r="S2866" s="12" t="s">
        <v>8318</v>
      </c>
      <c r="T2866" s="20">
        <f t="shared" si="178"/>
        <v>42172.613506944443</v>
      </c>
      <c r="U2866" s="20">
        <f t="shared" si="179"/>
        <v>42202.554166666669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s">
        <v>8221</v>
      </c>
      <c r="N2867" t="b">
        <v>0</v>
      </c>
      <c r="O2867" t="s">
        <v>8271</v>
      </c>
      <c r="P2867" s="6">
        <f t="shared" si="176"/>
        <v>0</v>
      </c>
      <c r="Q2867" s="8">
        <f t="shared" si="177"/>
        <v>0</v>
      </c>
      <c r="R2867" s="11" t="s">
        <v>8317</v>
      </c>
      <c r="S2867" s="12" t="s">
        <v>8318</v>
      </c>
      <c r="T2867" s="20">
        <f t="shared" si="178"/>
        <v>41950.114108796297</v>
      </c>
      <c r="U2867" s="20">
        <f t="shared" si="179"/>
        <v>42010.114108796297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s">
        <v>8221</v>
      </c>
      <c r="N2868" t="b">
        <v>0</v>
      </c>
      <c r="O2868" t="s">
        <v>8271</v>
      </c>
      <c r="P2868" s="6">
        <f t="shared" si="176"/>
        <v>0.89999999999999991</v>
      </c>
      <c r="Q2868" s="8">
        <f t="shared" si="177"/>
        <v>22.5</v>
      </c>
      <c r="R2868" s="11" t="s">
        <v>8317</v>
      </c>
      <c r="S2868" s="12" t="s">
        <v>8318</v>
      </c>
      <c r="T2868" s="20">
        <f t="shared" si="178"/>
        <v>42627.955104166671</v>
      </c>
      <c r="U2868" s="20">
        <f t="shared" si="179"/>
        <v>42657.916666666672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s">
        <v>8221</v>
      </c>
      <c r="N2869" t="b">
        <v>0</v>
      </c>
      <c r="O2869" t="s">
        <v>8271</v>
      </c>
      <c r="P2869" s="6">
        <f t="shared" si="176"/>
        <v>20.16</v>
      </c>
      <c r="Q2869" s="8">
        <f t="shared" si="177"/>
        <v>50.4</v>
      </c>
      <c r="R2869" s="11" t="s">
        <v>8317</v>
      </c>
      <c r="S2869" s="12" t="s">
        <v>8318</v>
      </c>
      <c r="T2869" s="20">
        <f t="shared" si="178"/>
        <v>42531.195277777777</v>
      </c>
      <c r="U2869" s="20">
        <f t="shared" si="179"/>
        <v>42555.166666666672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s">
        <v>8221</v>
      </c>
      <c r="N2870" t="b">
        <v>0</v>
      </c>
      <c r="O2870" t="s">
        <v>8271</v>
      </c>
      <c r="P2870" s="6">
        <f t="shared" si="176"/>
        <v>42.011733333333332</v>
      </c>
      <c r="Q2870" s="8">
        <f t="shared" si="177"/>
        <v>105.02933333333334</v>
      </c>
      <c r="R2870" s="11" t="s">
        <v>8317</v>
      </c>
      <c r="S2870" s="12" t="s">
        <v>8318</v>
      </c>
      <c r="T2870" s="20">
        <f t="shared" si="178"/>
        <v>42618.827013888891</v>
      </c>
      <c r="U2870" s="20">
        <f t="shared" si="179"/>
        <v>42648.827013888891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s">
        <v>8221</v>
      </c>
      <c r="N2871" t="b">
        <v>0</v>
      </c>
      <c r="O2871" t="s">
        <v>8271</v>
      </c>
      <c r="P2871" s="6">
        <f t="shared" si="176"/>
        <v>0.88500000000000001</v>
      </c>
      <c r="Q2871" s="8">
        <f t="shared" si="177"/>
        <v>35.4</v>
      </c>
      <c r="R2871" s="11" t="s">
        <v>8317</v>
      </c>
      <c r="S2871" s="12" t="s">
        <v>8318</v>
      </c>
      <c r="T2871" s="20">
        <f t="shared" si="178"/>
        <v>42540.593530092592</v>
      </c>
      <c r="U2871" s="20">
        <f t="shared" si="179"/>
        <v>42570.593530092592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s">
        <v>8221</v>
      </c>
      <c r="N2872" t="b">
        <v>0</v>
      </c>
      <c r="O2872" t="s">
        <v>8271</v>
      </c>
      <c r="P2872" s="6">
        <f t="shared" si="176"/>
        <v>15</v>
      </c>
      <c r="Q2872" s="8">
        <f t="shared" si="177"/>
        <v>83.333333333333329</v>
      </c>
      <c r="R2872" s="11" t="s">
        <v>8317</v>
      </c>
      <c r="S2872" s="12" t="s">
        <v>8318</v>
      </c>
      <c r="T2872" s="20">
        <f t="shared" si="178"/>
        <v>41746.189409722225</v>
      </c>
      <c r="U2872" s="20">
        <f t="shared" si="179"/>
        <v>41776.189409722225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s">
        <v>8221</v>
      </c>
      <c r="N2873" t="b">
        <v>0</v>
      </c>
      <c r="O2873" t="s">
        <v>8271</v>
      </c>
      <c r="P2873" s="6">
        <f t="shared" si="176"/>
        <v>4.67</v>
      </c>
      <c r="Q2873" s="8">
        <f t="shared" si="177"/>
        <v>35.92307692307692</v>
      </c>
      <c r="R2873" s="11" t="s">
        <v>8317</v>
      </c>
      <c r="S2873" s="12" t="s">
        <v>8318</v>
      </c>
      <c r="T2873" s="20">
        <f t="shared" si="178"/>
        <v>41974.738576388889</v>
      </c>
      <c r="U2873" s="20">
        <f t="shared" si="179"/>
        <v>41994.738576388889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s">
        <v>8221</v>
      </c>
      <c r="N2874" t="b">
        <v>0</v>
      </c>
      <c r="O2874" t="s">
        <v>8271</v>
      </c>
      <c r="P2874" s="6">
        <f t="shared" si="176"/>
        <v>0</v>
      </c>
      <c r="Q2874" s="8">
        <f t="shared" si="177"/>
        <v>0</v>
      </c>
      <c r="R2874" s="11" t="s">
        <v>8317</v>
      </c>
      <c r="S2874" s="12" t="s">
        <v>8318</v>
      </c>
      <c r="T2874" s="20">
        <f t="shared" si="178"/>
        <v>42115.11618055556</v>
      </c>
      <c r="U2874" s="20">
        <f t="shared" si="179"/>
        <v>42175.11618055556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s">
        <v>8221</v>
      </c>
      <c r="N2875" t="b">
        <v>0</v>
      </c>
      <c r="O2875" t="s">
        <v>8271</v>
      </c>
      <c r="P2875" s="6">
        <f t="shared" si="176"/>
        <v>38.119999999999997</v>
      </c>
      <c r="Q2875" s="8">
        <f t="shared" si="177"/>
        <v>119.125</v>
      </c>
      <c r="R2875" s="11" t="s">
        <v>8317</v>
      </c>
      <c r="S2875" s="12" t="s">
        <v>8318</v>
      </c>
      <c r="T2875" s="20">
        <f t="shared" si="178"/>
        <v>42002.817488425921</v>
      </c>
      <c r="U2875" s="20">
        <f t="shared" si="179"/>
        <v>42032.817488425921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s">
        <v>8221</v>
      </c>
      <c r="N2876" t="b">
        <v>0</v>
      </c>
      <c r="O2876" t="s">
        <v>8271</v>
      </c>
      <c r="P2876" s="6">
        <f t="shared" si="176"/>
        <v>5.42</v>
      </c>
      <c r="Q2876" s="8">
        <f t="shared" si="177"/>
        <v>90.333333333333329</v>
      </c>
      <c r="R2876" s="11" t="s">
        <v>8317</v>
      </c>
      <c r="S2876" s="12" t="s">
        <v>8318</v>
      </c>
      <c r="T2876" s="20">
        <f t="shared" si="178"/>
        <v>42722.84474537037</v>
      </c>
      <c r="U2876" s="20">
        <f t="shared" si="179"/>
        <v>42752.84474537037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s">
        <v>8221</v>
      </c>
      <c r="N2877" t="b">
        <v>0</v>
      </c>
      <c r="O2877" t="s">
        <v>8271</v>
      </c>
      <c r="P2877" s="6">
        <f t="shared" si="176"/>
        <v>3.4999999999999996E-2</v>
      </c>
      <c r="Q2877" s="8">
        <f t="shared" si="177"/>
        <v>2.3333333333333335</v>
      </c>
      <c r="R2877" s="11" t="s">
        <v>8317</v>
      </c>
      <c r="S2877" s="12" t="s">
        <v>8318</v>
      </c>
      <c r="T2877" s="20">
        <f t="shared" si="178"/>
        <v>42465.128391203703</v>
      </c>
      <c r="U2877" s="20">
        <f t="shared" si="179"/>
        <v>42495.128391203703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s">
        <v>8221</v>
      </c>
      <c r="N2878" t="b">
        <v>0</v>
      </c>
      <c r="O2878" t="s">
        <v>8271</v>
      </c>
      <c r="P2878" s="6">
        <f t="shared" si="176"/>
        <v>0</v>
      </c>
      <c r="Q2878" s="8">
        <f t="shared" si="177"/>
        <v>0</v>
      </c>
      <c r="R2878" s="11" t="s">
        <v>8317</v>
      </c>
      <c r="S2878" s="12" t="s">
        <v>8318</v>
      </c>
      <c r="T2878" s="20">
        <f t="shared" si="178"/>
        <v>42171.743969907402</v>
      </c>
      <c r="U2878" s="20">
        <f t="shared" si="179"/>
        <v>42201.743969907402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s">
        <v>8221</v>
      </c>
      <c r="N2879" t="b">
        <v>0</v>
      </c>
      <c r="O2879" t="s">
        <v>8271</v>
      </c>
      <c r="P2879" s="6">
        <f t="shared" si="176"/>
        <v>10.833333333333334</v>
      </c>
      <c r="Q2879" s="8">
        <f t="shared" si="177"/>
        <v>108.33333333333333</v>
      </c>
      <c r="R2879" s="11" t="s">
        <v>8317</v>
      </c>
      <c r="S2879" s="12" t="s">
        <v>8318</v>
      </c>
      <c r="T2879" s="20">
        <f t="shared" si="178"/>
        <v>42672.955138888887</v>
      </c>
      <c r="U2879" s="20">
        <f t="shared" si="179"/>
        <v>42704.708333333328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s">
        <v>8221</v>
      </c>
      <c r="N2880" t="b">
        <v>0</v>
      </c>
      <c r="O2880" t="s">
        <v>8271</v>
      </c>
      <c r="P2880" s="6">
        <f t="shared" si="176"/>
        <v>2.1</v>
      </c>
      <c r="Q2880" s="8">
        <f t="shared" si="177"/>
        <v>15.75</v>
      </c>
      <c r="R2880" s="11" t="s">
        <v>8317</v>
      </c>
      <c r="S2880" s="12" t="s">
        <v>8318</v>
      </c>
      <c r="T2880" s="20">
        <f t="shared" si="178"/>
        <v>42128.615682870368</v>
      </c>
      <c r="U2880" s="20">
        <f t="shared" si="179"/>
        <v>42188.615682870368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s">
        <v>8221</v>
      </c>
      <c r="N2881" t="b">
        <v>0</v>
      </c>
      <c r="O2881" t="s">
        <v>8271</v>
      </c>
      <c r="P2881" s="6">
        <f t="shared" si="176"/>
        <v>0.2589285714285714</v>
      </c>
      <c r="Q2881" s="8">
        <f t="shared" si="177"/>
        <v>29</v>
      </c>
      <c r="R2881" s="11" t="s">
        <v>8317</v>
      </c>
      <c r="S2881" s="12" t="s">
        <v>8318</v>
      </c>
      <c r="T2881" s="20">
        <f t="shared" si="178"/>
        <v>42359.725243055553</v>
      </c>
      <c r="U2881" s="20">
        <f t="shared" si="179"/>
        <v>42389.725243055553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s">
        <v>8221</v>
      </c>
      <c r="N2882" t="b">
        <v>0</v>
      </c>
      <c r="O2882" t="s">
        <v>8271</v>
      </c>
      <c r="P2882" s="6">
        <f t="shared" si="176"/>
        <v>23.333333333333332</v>
      </c>
      <c r="Q2882" s="8">
        <f t="shared" si="177"/>
        <v>96.551724137931032</v>
      </c>
      <c r="R2882" s="11" t="s">
        <v>8317</v>
      </c>
      <c r="S2882" s="12" t="s">
        <v>8318</v>
      </c>
      <c r="T2882" s="20">
        <f t="shared" si="178"/>
        <v>42192.905694444446</v>
      </c>
      <c r="U2882" s="20">
        <f t="shared" si="179"/>
        <v>42236.711805555555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s">
        <v>8221</v>
      </c>
      <c r="N2883" t="b">
        <v>0</v>
      </c>
      <c r="O2883" t="s">
        <v>8271</v>
      </c>
      <c r="P2883" s="6">
        <f t="shared" ref="P2883:P2946" si="180">E2883/D2883*100</f>
        <v>0</v>
      </c>
      <c r="Q2883" s="8">
        <f t="shared" ref="Q2883:Q2946" si="181">IFERROR(E2883/L2883,0)</f>
        <v>0</v>
      </c>
      <c r="R2883" s="11" t="s">
        <v>8317</v>
      </c>
      <c r="S2883" s="12" t="s">
        <v>8318</v>
      </c>
      <c r="T2883" s="20">
        <f t="shared" ref="T2883:T2946" si="182">(((J2883/60)/60)/24)+DATE(1970,1,1)</f>
        <v>41916.597638888888</v>
      </c>
      <c r="U2883" s="20">
        <f t="shared" ref="U2883:U2946" si="183">(((I2883/60)/60)/24)+DATE(1970,1,1)</f>
        <v>41976.639305555553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s">
        <v>8221</v>
      </c>
      <c r="N2884" t="b">
        <v>0</v>
      </c>
      <c r="O2884" t="s">
        <v>8271</v>
      </c>
      <c r="P2884" s="6">
        <f t="shared" si="180"/>
        <v>33.6</v>
      </c>
      <c r="Q2884" s="8">
        <f t="shared" si="181"/>
        <v>63</v>
      </c>
      <c r="R2884" s="11" t="s">
        <v>8317</v>
      </c>
      <c r="S2884" s="12" t="s">
        <v>8318</v>
      </c>
      <c r="T2884" s="20">
        <f t="shared" si="182"/>
        <v>42461.596273148149</v>
      </c>
      <c r="U2884" s="20">
        <f t="shared" si="183"/>
        <v>42491.596273148149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s">
        <v>8221</v>
      </c>
      <c r="N2885" t="b">
        <v>0</v>
      </c>
      <c r="O2885" t="s">
        <v>8271</v>
      </c>
      <c r="P2885" s="6">
        <f t="shared" si="180"/>
        <v>19.079999999999998</v>
      </c>
      <c r="Q2885" s="8">
        <f t="shared" si="181"/>
        <v>381.6</v>
      </c>
      <c r="R2885" s="11" t="s">
        <v>8317</v>
      </c>
      <c r="S2885" s="12" t="s">
        <v>8318</v>
      </c>
      <c r="T2885" s="20">
        <f t="shared" si="182"/>
        <v>42370.90320601852</v>
      </c>
      <c r="U2885" s="20">
        <f t="shared" si="183"/>
        <v>42406.207638888889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s">
        <v>8221</v>
      </c>
      <c r="N2886" t="b">
        <v>0</v>
      </c>
      <c r="O2886" t="s">
        <v>8271</v>
      </c>
      <c r="P2886" s="6">
        <f t="shared" si="180"/>
        <v>0.41111111111111115</v>
      </c>
      <c r="Q2886" s="8">
        <f t="shared" si="181"/>
        <v>46.25</v>
      </c>
      <c r="R2886" s="11" t="s">
        <v>8317</v>
      </c>
      <c r="S2886" s="12" t="s">
        <v>8318</v>
      </c>
      <c r="T2886" s="20">
        <f t="shared" si="182"/>
        <v>41948.727256944447</v>
      </c>
      <c r="U2886" s="20">
        <f t="shared" si="183"/>
        <v>41978.727256944447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s">
        <v>8221</v>
      </c>
      <c r="N2887" t="b">
        <v>0</v>
      </c>
      <c r="O2887" t="s">
        <v>8271</v>
      </c>
      <c r="P2887" s="6">
        <f t="shared" si="180"/>
        <v>32.5</v>
      </c>
      <c r="Q2887" s="8">
        <f t="shared" si="181"/>
        <v>26</v>
      </c>
      <c r="R2887" s="11" t="s">
        <v>8317</v>
      </c>
      <c r="S2887" s="12" t="s">
        <v>8318</v>
      </c>
      <c r="T2887" s="20">
        <f t="shared" si="182"/>
        <v>42047.07640046296</v>
      </c>
      <c r="U2887" s="20">
        <f t="shared" si="183"/>
        <v>42077.034733796296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s">
        <v>8221</v>
      </c>
      <c r="N2888" t="b">
        <v>0</v>
      </c>
      <c r="O2888" t="s">
        <v>8271</v>
      </c>
      <c r="P2888" s="6">
        <f t="shared" si="180"/>
        <v>5</v>
      </c>
      <c r="Q2888" s="8">
        <f t="shared" si="181"/>
        <v>10</v>
      </c>
      <c r="R2888" s="11" t="s">
        <v>8317</v>
      </c>
      <c r="S2888" s="12" t="s">
        <v>8318</v>
      </c>
      <c r="T2888" s="20">
        <f t="shared" si="182"/>
        <v>42261.632916666669</v>
      </c>
      <c r="U2888" s="20">
        <f t="shared" si="183"/>
        <v>42266.165972222225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s">
        <v>8221</v>
      </c>
      <c r="N2889" t="b">
        <v>0</v>
      </c>
      <c r="O2889" t="s">
        <v>8271</v>
      </c>
      <c r="P2889" s="6">
        <f t="shared" si="180"/>
        <v>0.16666666666666669</v>
      </c>
      <c r="Q2889" s="8">
        <f t="shared" si="181"/>
        <v>5</v>
      </c>
      <c r="R2889" s="11" t="s">
        <v>8317</v>
      </c>
      <c r="S2889" s="12" t="s">
        <v>8318</v>
      </c>
      <c r="T2889" s="20">
        <f t="shared" si="182"/>
        <v>41985.427361111113</v>
      </c>
      <c r="U2889" s="20">
        <f t="shared" si="183"/>
        <v>42015.427361111113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s">
        <v>8221</v>
      </c>
      <c r="N2890" t="b">
        <v>0</v>
      </c>
      <c r="O2890" t="s">
        <v>8271</v>
      </c>
      <c r="P2890" s="6">
        <f t="shared" si="180"/>
        <v>0</v>
      </c>
      <c r="Q2890" s="8">
        <f t="shared" si="181"/>
        <v>0</v>
      </c>
      <c r="R2890" s="11" t="s">
        <v>8317</v>
      </c>
      <c r="S2890" s="12" t="s">
        <v>8318</v>
      </c>
      <c r="T2890" s="20">
        <f t="shared" si="182"/>
        <v>41922.535185185188</v>
      </c>
      <c r="U2890" s="20">
        <f t="shared" si="183"/>
        <v>41930.207638888889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s">
        <v>8221</v>
      </c>
      <c r="N2891" t="b">
        <v>0</v>
      </c>
      <c r="O2891" t="s">
        <v>8271</v>
      </c>
      <c r="P2891" s="6">
        <f t="shared" si="180"/>
        <v>38.066666666666663</v>
      </c>
      <c r="Q2891" s="8">
        <f t="shared" si="181"/>
        <v>81.571428571428569</v>
      </c>
      <c r="R2891" s="11" t="s">
        <v>8317</v>
      </c>
      <c r="S2891" s="12" t="s">
        <v>8318</v>
      </c>
      <c r="T2891" s="20">
        <f t="shared" si="182"/>
        <v>41850.863252314812</v>
      </c>
      <c r="U2891" s="20">
        <f t="shared" si="183"/>
        <v>41880.863252314812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s">
        <v>8221</v>
      </c>
      <c r="N2892" t="b">
        <v>0</v>
      </c>
      <c r="O2892" t="s">
        <v>8271</v>
      </c>
      <c r="P2892" s="6">
        <f t="shared" si="180"/>
        <v>1.05</v>
      </c>
      <c r="Q2892" s="8">
        <f t="shared" si="181"/>
        <v>7</v>
      </c>
      <c r="R2892" s="11" t="s">
        <v>8317</v>
      </c>
      <c r="S2892" s="12" t="s">
        <v>8318</v>
      </c>
      <c r="T2892" s="20">
        <f t="shared" si="182"/>
        <v>41831.742962962962</v>
      </c>
      <c r="U2892" s="20">
        <f t="shared" si="183"/>
        <v>41860.125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s">
        <v>8221</v>
      </c>
      <c r="N2893" t="b">
        <v>0</v>
      </c>
      <c r="O2893" t="s">
        <v>8271</v>
      </c>
      <c r="P2893" s="6">
        <f t="shared" si="180"/>
        <v>2.73</v>
      </c>
      <c r="Q2893" s="8">
        <f t="shared" si="181"/>
        <v>27.3</v>
      </c>
      <c r="R2893" s="11" t="s">
        <v>8317</v>
      </c>
      <c r="S2893" s="12" t="s">
        <v>8318</v>
      </c>
      <c r="T2893" s="20">
        <f t="shared" si="182"/>
        <v>42415.883425925931</v>
      </c>
      <c r="U2893" s="20">
        <f t="shared" si="183"/>
        <v>42475.84175925926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s">
        <v>8221</v>
      </c>
      <c r="N2894" t="b">
        <v>0</v>
      </c>
      <c r="O2894" t="s">
        <v>8271</v>
      </c>
      <c r="P2894" s="6">
        <f t="shared" si="180"/>
        <v>9.0909090909090917</v>
      </c>
      <c r="Q2894" s="8">
        <f t="shared" si="181"/>
        <v>29.411764705882351</v>
      </c>
      <c r="R2894" s="11" t="s">
        <v>8317</v>
      </c>
      <c r="S2894" s="12" t="s">
        <v>8318</v>
      </c>
      <c r="T2894" s="20">
        <f t="shared" si="182"/>
        <v>41869.714166666665</v>
      </c>
      <c r="U2894" s="20">
        <f t="shared" si="183"/>
        <v>41876.875</v>
      </c>
    </row>
    <row r="2895" spans="1:2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s">
        <v>8221</v>
      </c>
      <c r="N2895" t="b">
        <v>0</v>
      </c>
      <c r="O2895" t="s">
        <v>8271</v>
      </c>
      <c r="P2895" s="6">
        <f t="shared" si="180"/>
        <v>0.5</v>
      </c>
      <c r="Q2895" s="8">
        <f t="shared" si="181"/>
        <v>12.5</v>
      </c>
      <c r="R2895" s="11" t="s">
        <v>8317</v>
      </c>
      <c r="S2895" s="12" t="s">
        <v>8318</v>
      </c>
      <c r="T2895" s="20">
        <f t="shared" si="182"/>
        <v>41953.773090277777</v>
      </c>
      <c r="U2895" s="20">
        <f t="shared" si="183"/>
        <v>42013.083333333328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s">
        <v>8221</v>
      </c>
      <c r="N2896" t="b">
        <v>0</v>
      </c>
      <c r="O2896" t="s">
        <v>8271</v>
      </c>
      <c r="P2896" s="6">
        <f t="shared" si="180"/>
        <v>0</v>
      </c>
      <c r="Q2896" s="8">
        <f t="shared" si="181"/>
        <v>0</v>
      </c>
      <c r="R2896" s="11" t="s">
        <v>8317</v>
      </c>
      <c r="S2896" s="12" t="s">
        <v>8318</v>
      </c>
      <c r="T2896" s="20">
        <f t="shared" si="182"/>
        <v>42037.986284722225</v>
      </c>
      <c r="U2896" s="20">
        <f t="shared" si="183"/>
        <v>42097.944618055553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s">
        <v>8221</v>
      </c>
      <c r="N2897" t="b">
        <v>0</v>
      </c>
      <c r="O2897" t="s">
        <v>8271</v>
      </c>
      <c r="P2897" s="6">
        <f t="shared" si="180"/>
        <v>4.5999999999999996</v>
      </c>
      <c r="Q2897" s="8">
        <f t="shared" si="181"/>
        <v>5.75</v>
      </c>
      <c r="R2897" s="11" t="s">
        <v>8317</v>
      </c>
      <c r="S2897" s="12" t="s">
        <v>8318</v>
      </c>
      <c r="T2897" s="20">
        <f t="shared" si="182"/>
        <v>41811.555462962962</v>
      </c>
      <c r="U2897" s="20">
        <f t="shared" si="183"/>
        <v>41812.875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s">
        <v>8221</v>
      </c>
      <c r="N2898" t="b">
        <v>0</v>
      </c>
      <c r="O2898" t="s">
        <v>8271</v>
      </c>
      <c r="P2898" s="6">
        <f t="shared" si="180"/>
        <v>20.833333333333336</v>
      </c>
      <c r="Q2898" s="8">
        <f t="shared" si="181"/>
        <v>52.083333333333336</v>
      </c>
      <c r="R2898" s="11" t="s">
        <v>8317</v>
      </c>
      <c r="S2898" s="12" t="s">
        <v>8318</v>
      </c>
      <c r="T2898" s="20">
        <f t="shared" si="182"/>
        <v>42701.908807870372</v>
      </c>
      <c r="U2898" s="20">
        <f t="shared" si="183"/>
        <v>42716.25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s">
        <v>8221</v>
      </c>
      <c r="N2899" t="b">
        <v>0</v>
      </c>
      <c r="O2899" t="s">
        <v>8271</v>
      </c>
      <c r="P2899" s="6">
        <f t="shared" si="180"/>
        <v>4.583333333333333</v>
      </c>
      <c r="Q2899" s="8">
        <f t="shared" si="181"/>
        <v>183.33333333333334</v>
      </c>
      <c r="R2899" s="11" t="s">
        <v>8317</v>
      </c>
      <c r="S2899" s="12" t="s">
        <v>8318</v>
      </c>
      <c r="T2899" s="20">
        <f t="shared" si="182"/>
        <v>42258.646504629629</v>
      </c>
      <c r="U2899" s="20">
        <f t="shared" si="183"/>
        <v>42288.645196759258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s">
        <v>8221</v>
      </c>
      <c r="N2900" t="b">
        <v>0</v>
      </c>
      <c r="O2900" t="s">
        <v>8271</v>
      </c>
      <c r="P2900" s="6">
        <f t="shared" si="180"/>
        <v>4.2133333333333338</v>
      </c>
      <c r="Q2900" s="8">
        <f t="shared" si="181"/>
        <v>26.333333333333332</v>
      </c>
      <c r="R2900" s="11" t="s">
        <v>8317</v>
      </c>
      <c r="S2900" s="12" t="s">
        <v>8318</v>
      </c>
      <c r="T2900" s="20">
        <f t="shared" si="182"/>
        <v>42278.664965277778</v>
      </c>
      <c r="U2900" s="20">
        <f t="shared" si="183"/>
        <v>42308.664965277778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s">
        <v>8221</v>
      </c>
      <c r="N2901" t="b">
        <v>0</v>
      </c>
      <c r="O2901" t="s">
        <v>8271</v>
      </c>
      <c r="P2901" s="6">
        <f t="shared" si="180"/>
        <v>0</v>
      </c>
      <c r="Q2901" s="8">
        <f t="shared" si="181"/>
        <v>0</v>
      </c>
      <c r="R2901" s="11" t="s">
        <v>8317</v>
      </c>
      <c r="S2901" s="12" t="s">
        <v>8318</v>
      </c>
      <c r="T2901" s="20">
        <f t="shared" si="182"/>
        <v>42515.078217592592</v>
      </c>
      <c r="U2901" s="20">
        <f t="shared" si="183"/>
        <v>42575.078217592592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s">
        <v>8221</v>
      </c>
      <c r="N2902" t="b">
        <v>0</v>
      </c>
      <c r="O2902" t="s">
        <v>8271</v>
      </c>
      <c r="P2902" s="6">
        <f t="shared" si="180"/>
        <v>61.909090909090914</v>
      </c>
      <c r="Q2902" s="8">
        <f t="shared" si="181"/>
        <v>486.42857142857144</v>
      </c>
      <c r="R2902" s="11" t="s">
        <v>8317</v>
      </c>
      <c r="S2902" s="12" t="s">
        <v>8318</v>
      </c>
      <c r="T2902" s="20">
        <f t="shared" si="182"/>
        <v>41830.234166666669</v>
      </c>
      <c r="U2902" s="20">
        <f t="shared" si="183"/>
        <v>41860.234166666669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s">
        <v>8221</v>
      </c>
      <c r="N2903" t="b">
        <v>0</v>
      </c>
      <c r="O2903" t="s">
        <v>8271</v>
      </c>
      <c r="P2903" s="6">
        <f t="shared" si="180"/>
        <v>0.8</v>
      </c>
      <c r="Q2903" s="8">
        <f t="shared" si="181"/>
        <v>3</v>
      </c>
      <c r="R2903" s="11" t="s">
        <v>8317</v>
      </c>
      <c r="S2903" s="12" t="s">
        <v>8318</v>
      </c>
      <c r="T2903" s="20">
        <f t="shared" si="182"/>
        <v>41982.904386574075</v>
      </c>
      <c r="U2903" s="20">
        <f t="shared" si="183"/>
        <v>42042.904386574075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s">
        <v>8221</v>
      </c>
      <c r="N2904" t="b">
        <v>0</v>
      </c>
      <c r="O2904" t="s">
        <v>8271</v>
      </c>
      <c r="P2904" s="6">
        <f t="shared" si="180"/>
        <v>1.6666666666666666E-2</v>
      </c>
      <c r="Q2904" s="8">
        <f t="shared" si="181"/>
        <v>25</v>
      </c>
      <c r="R2904" s="11" t="s">
        <v>8317</v>
      </c>
      <c r="S2904" s="12" t="s">
        <v>8318</v>
      </c>
      <c r="T2904" s="20">
        <f t="shared" si="182"/>
        <v>42210.439768518518</v>
      </c>
      <c r="U2904" s="20">
        <f t="shared" si="183"/>
        <v>42240.439768518518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s">
        <v>8221</v>
      </c>
      <c r="N2905" t="b">
        <v>0</v>
      </c>
      <c r="O2905" t="s">
        <v>8271</v>
      </c>
      <c r="P2905" s="6">
        <f t="shared" si="180"/>
        <v>0.77999999999999992</v>
      </c>
      <c r="Q2905" s="8">
        <f t="shared" si="181"/>
        <v>9.75</v>
      </c>
      <c r="R2905" s="11" t="s">
        <v>8317</v>
      </c>
      <c r="S2905" s="12" t="s">
        <v>8318</v>
      </c>
      <c r="T2905" s="20">
        <f t="shared" si="182"/>
        <v>42196.166874999995</v>
      </c>
      <c r="U2905" s="20">
        <f t="shared" si="183"/>
        <v>42256.166874999995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s">
        <v>8221</v>
      </c>
      <c r="N2906" t="b">
        <v>0</v>
      </c>
      <c r="O2906" t="s">
        <v>8271</v>
      </c>
      <c r="P2906" s="6">
        <f t="shared" si="180"/>
        <v>5</v>
      </c>
      <c r="Q2906" s="8">
        <f t="shared" si="181"/>
        <v>18.75</v>
      </c>
      <c r="R2906" s="11" t="s">
        <v>8317</v>
      </c>
      <c r="S2906" s="12" t="s">
        <v>8318</v>
      </c>
      <c r="T2906" s="20">
        <f t="shared" si="182"/>
        <v>41940.967951388891</v>
      </c>
      <c r="U2906" s="20">
        <f t="shared" si="183"/>
        <v>41952.5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s">
        <v>8221</v>
      </c>
      <c r="N2907" t="b">
        <v>0</v>
      </c>
      <c r="O2907" t="s">
        <v>8271</v>
      </c>
      <c r="P2907" s="6">
        <f t="shared" si="180"/>
        <v>17.771428571428572</v>
      </c>
      <c r="Q2907" s="8">
        <f t="shared" si="181"/>
        <v>36.588235294117645</v>
      </c>
      <c r="R2907" s="11" t="s">
        <v>8317</v>
      </c>
      <c r="S2907" s="12" t="s">
        <v>8318</v>
      </c>
      <c r="T2907" s="20">
        <f t="shared" si="182"/>
        <v>42606.056863425925</v>
      </c>
      <c r="U2907" s="20">
        <f t="shared" si="183"/>
        <v>42620.056863425925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s">
        <v>8221</v>
      </c>
      <c r="N2908" t="b">
        <v>0</v>
      </c>
      <c r="O2908" t="s">
        <v>8271</v>
      </c>
      <c r="P2908" s="6">
        <f t="shared" si="180"/>
        <v>9.4166666666666661</v>
      </c>
      <c r="Q2908" s="8">
        <f t="shared" si="181"/>
        <v>80.714285714285708</v>
      </c>
      <c r="R2908" s="11" t="s">
        <v>8317</v>
      </c>
      <c r="S2908" s="12" t="s">
        <v>8318</v>
      </c>
      <c r="T2908" s="20">
        <f t="shared" si="182"/>
        <v>42199.648912037039</v>
      </c>
      <c r="U2908" s="20">
        <f t="shared" si="183"/>
        <v>42217.041666666672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s">
        <v>8221</v>
      </c>
      <c r="N2909" t="b">
        <v>0</v>
      </c>
      <c r="O2909" t="s">
        <v>8271</v>
      </c>
      <c r="P2909" s="6">
        <f t="shared" si="180"/>
        <v>0.08</v>
      </c>
      <c r="Q2909" s="8">
        <f t="shared" si="181"/>
        <v>1</v>
      </c>
      <c r="R2909" s="11" t="s">
        <v>8317</v>
      </c>
      <c r="S2909" s="12" t="s">
        <v>8318</v>
      </c>
      <c r="T2909" s="20">
        <f t="shared" si="182"/>
        <v>42444.877743055549</v>
      </c>
      <c r="U2909" s="20">
        <f t="shared" si="183"/>
        <v>42504.877743055549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s">
        <v>8221</v>
      </c>
      <c r="N2910" t="b">
        <v>0</v>
      </c>
      <c r="O2910" t="s">
        <v>8271</v>
      </c>
      <c r="P2910" s="6">
        <f t="shared" si="180"/>
        <v>2.75</v>
      </c>
      <c r="Q2910" s="8">
        <f t="shared" si="181"/>
        <v>52.8</v>
      </c>
      <c r="R2910" s="11" t="s">
        <v>8317</v>
      </c>
      <c r="S2910" s="12" t="s">
        <v>8318</v>
      </c>
      <c r="T2910" s="20">
        <f t="shared" si="182"/>
        <v>42499.731701388882</v>
      </c>
      <c r="U2910" s="20">
        <f t="shared" si="183"/>
        <v>42529.731701388882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s">
        <v>8221</v>
      </c>
      <c r="N2911" t="b">
        <v>0</v>
      </c>
      <c r="O2911" t="s">
        <v>8271</v>
      </c>
      <c r="P2911" s="6">
        <f t="shared" si="180"/>
        <v>1.1111111111111112E-2</v>
      </c>
      <c r="Q2911" s="8">
        <f t="shared" si="181"/>
        <v>20</v>
      </c>
      <c r="R2911" s="11" t="s">
        <v>8317</v>
      </c>
      <c r="S2911" s="12" t="s">
        <v>8318</v>
      </c>
      <c r="T2911" s="20">
        <f t="shared" si="182"/>
        <v>41929.266215277778</v>
      </c>
      <c r="U2911" s="20">
        <f t="shared" si="183"/>
        <v>41968.823611111111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s">
        <v>8221</v>
      </c>
      <c r="N2912" t="b">
        <v>0</v>
      </c>
      <c r="O2912" t="s">
        <v>8271</v>
      </c>
      <c r="P2912" s="6">
        <f t="shared" si="180"/>
        <v>3.3333333333333335E-3</v>
      </c>
      <c r="Q2912" s="8">
        <f t="shared" si="181"/>
        <v>1</v>
      </c>
      <c r="R2912" s="11" t="s">
        <v>8317</v>
      </c>
      <c r="S2912" s="12" t="s">
        <v>8318</v>
      </c>
      <c r="T2912" s="20">
        <f t="shared" si="182"/>
        <v>42107.841284722221</v>
      </c>
      <c r="U2912" s="20">
        <f t="shared" si="183"/>
        <v>42167.841284722221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s">
        <v>8221</v>
      </c>
      <c r="N2913" t="b">
        <v>0</v>
      </c>
      <c r="O2913" t="s">
        <v>8271</v>
      </c>
      <c r="P2913" s="6">
        <f t="shared" si="180"/>
        <v>36.5</v>
      </c>
      <c r="Q2913" s="8">
        <f t="shared" si="181"/>
        <v>46.928571428571431</v>
      </c>
      <c r="R2913" s="11" t="s">
        <v>8317</v>
      </c>
      <c r="S2913" s="12" t="s">
        <v>8318</v>
      </c>
      <c r="T2913" s="20">
        <f t="shared" si="182"/>
        <v>42142.768819444449</v>
      </c>
      <c r="U2913" s="20">
        <f t="shared" si="183"/>
        <v>42182.768819444449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s">
        <v>8221</v>
      </c>
      <c r="N2914" t="b">
        <v>0</v>
      </c>
      <c r="O2914" t="s">
        <v>8271</v>
      </c>
      <c r="P2914" s="6">
        <f t="shared" si="180"/>
        <v>14.058171745152354</v>
      </c>
      <c r="Q2914" s="8">
        <f t="shared" si="181"/>
        <v>78.07692307692308</v>
      </c>
      <c r="R2914" s="11" t="s">
        <v>8317</v>
      </c>
      <c r="S2914" s="12" t="s">
        <v>8318</v>
      </c>
      <c r="T2914" s="20">
        <f t="shared" si="182"/>
        <v>42354.131643518514</v>
      </c>
      <c r="U2914" s="20">
        <f t="shared" si="183"/>
        <v>42384.131643518514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s">
        <v>8221</v>
      </c>
      <c r="N2915" t="b">
        <v>0</v>
      </c>
      <c r="O2915" t="s">
        <v>8271</v>
      </c>
      <c r="P2915" s="6">
        <f t="shared" si="180"/>
        <v>0.02</v>
      </c>
      <c r="Q2915" s="8">
        <f t="shared" si="181"/>
        <v>1</v>
      </c>
      <c r="R2915" s="11" t="s">
        <v>8317</v>
      </c>
      <c r="S2915" s="12" t="s">
        <v>8318</v>
      </c>
      <c r="T2915" s="20">
        <f t="shared" si="182"/>
        <v>41828.922905092593</v>
      </c>
      <c r="U2915" s="20">
        <f t="shared" si="183"/>
        <v>41888.922905092593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s">
        <v>8221</v>
      </c>
      <c r="N2916" t="b">
        <v>0</v>
      </c>
      <c r="O2916" t="s">
        <v>8271</v>
      </c>
      <c r="P2916" s="6">
        <f t="shared" si="180"/>
        <v>4.0000000000000001E-3</v>
      </c>
      <c r="Q2916" s="8">
        <f t="shared" si="181"/>
        <v>1</v>
      </c>
      <c r="R2916" s="11" t="s">
        <v>8317</v>
      </c>
      <c r="S2916" s="12" t="s">
        <v>8318</v>
      </c>
      <c r="T2916" s="20">
        <f t="shared" si="182"/>
        <v>42017.907337962963</v>
      </c>
      <c r="U2916" s="20">
        <f t="shared" si="183"/>
        <v>42077.865671296298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s">
        <v>8221</v>
      </c>
      <c r="N2917" t="b">
        <v>0</v>
      </c>
      <c r="O2917" t="s">
        <v>8271</v>
      </c>
      <c r="P2917" s="6">
        <f t="shared" si="180"/>
        <v>61.1</v>
      </c>
      <c r="Q2917" s="8">
        <f t="shared" si="181"/>
        <v>203.66666666666666</v>
      </c>
      <c r="R2917" s="11" t="s">
        <v>8317</v>
      </c>
      <c r="S2917" s="12" t="s">
        <v>8318</v>
      </c>
      <c r="T2917" s="20">
        <f t="shared" si="182"/>
        <v>42415.398032407407</v>
      </c>
      <c r="U2917" s="20">
        <f t="shared" si="183"/>
        <v>42445.356365740736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s">
        <v>8221</v>
      </c>
      <c r="N2918" t="b">
        <v>0</v>
      </c>
      <c r="O2918" t="s">
        <v>8271</v>
      </c>
      <c r="P2918" s="6">
        <f t="shared" si="180"/>
        <v>7.8378378378378386</v>
      </c>
      <c r="Q2918" s="8">
        <f t="shared" si="181"/>
        <v>20.714285714285715</v>
      </c>
      <c r="R2918" s="11" t="s">
        <v>8317</v>
      </c>
      <c r="S2918" s="12" t="s">
        <v>8318</v>
      </c>
      <c r="T2918" s="20">
        <f t="shared" si="182"/>
        <v>41755.476724537039</v>
      </c>
      <c r="U2918" s="20">
        <f t="shared" si="183"/>
        <v>41778.476724537039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s">
        <v>8221</v>
      </c>
      <c r="N2919" t="b">
        <v>0</v>
      </c>
      <c r="O2919" t="s">
        <v>8271</v>
      </c>
      <c r="P2919" s="6">
        <f t="shared" si="180"/>
        <v>21.85</v>
      </c>
      <c r="Q2919" s="8">
        <f t="shared" si="181"/>
        <v>48.555555555555557</v>
      </c>
      <c r="R2919" s="11" t="s">
        <v>8317</v>
      </c>
      <c r="S2919" s="12" t="s">
        <v>8318</v>
      </c>
      <c r="T2919" s="20">
        <f t="shared" si="182"/>
        <v>42245.234340277777</v>
      </c>
      <c r="U2919" s="20">
        <f t="shared" si="183"/>
        <v>42263.234340277777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s">
        <v>8221</v>
      </c>
      <c r="N2920" t="b">
        <v>0</v>
      </c>
      <c r="O2920" t="s">
        <v>8271</v>
      </c>
      <c r="P2920" s="6">
        <f t="shared" si="180"/>
        <v>27.24</v>
      </c>
      <c r="Q2920" s="8">
        <f t="shared" si="181"/>
        <v>68.099999999999994</v>
      </c>
      <c r="R2920" s="11" t="s">
        <v>8317</v>
      </c>
      <c r="S2920" s="12" t="s">
        <v>8318</v>
      </c>
      <c r="T2920" s="20">
        <f t="shared" si="182"/>
        <v>42278.629710648151</v>
      </c>
      <c r="U2920" s="20">
        <f t="shared" si="183"/>
        <v>42306.629710648151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s">
        <v>8221</v>
      </c>
      <c r="N2921" t="b">
        <v>0</v>
      </c>
      <c r="O2921" t="s">
        <v>8271</v>
      </c>
      <c r="P2921" s="6">
        <f t="shared" si="180"/>
        <v>8.5</v>
      </c>
      <c r="Q2921" s="8">
        <f t="shared" si="181"/>
        <v>8.5</v>
      </c>
      <c r="R2921" s="11" t="s">
        <v>8317</v>
      </c>
      <c r="S2921" s="12" t="s">
        <v>8318</v>
      </c>
      <c r="T2921" s="20">
        <f t="shared" si="182"/>
        <v>41826.61954861111</v>
      </c>
      <c r="U2921" s="20">
        <f t="shared" si="183"/>
        <v>41856.61954861111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s">
        <v>8221</v>
      </c>
      <c r="N2922" t="b">
        <v>0</v>
      </c>
      <c r="O2922" t="s">
        <v>8271</v>
      </c>
      <c r="P2922" s="6">
        <f t="shared" si="180"/>
        <v>26.840000000000003</v>
      </c>
      <c r="Q2922" s="8">
        <f t="shared" si="181"/>
        <v>51.615384615384613</v>
      </c>
      <c r="R2922" s="11" t="s">
        <v>8317</v>
      </c>
      <c r="S2922" s="12" t="s">
        <v>8318</v>
      </c>
      <c r="T2922" s="20">
        <f t="shared" si="182"/>
        <v>42058.792476851857</v>
      </c>
      <c r="U2922" s="20">
        <f t="shared" si="183"/>
        <v>42088.750810185185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s">
        <v>8219</v>
      </c>
      <c r="N2923" t="b">
        <v>1</v>
      </c>
      <c r="O2923" t="s">
        <v>8305</v>
      </c>
      <c r="P2923" s="6">
        <f t="shared" si="180"/>
        <v>129</v>
      </c>
      <c r="Q2923" s="8">
        <f t="shared" si="181"/>
        <v>43</v>
      </c>
      <c r="R2923" s="11" t="s">
        <v>8317</v>
      </c>
      <c r="S2923" s="12" t="s">
        <v>8359</v>
      </c>
      <c r="T2923" s="20">
        <f t="shared" si="182"/>
        <v>41877.886620370373</v>
      </c>
      <c r="U2923" s="20">
        <f t="shared" si="183"/>
        <v>41907.886620370373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s">
        <v>8219</v>
      </c>
      <c r="N2924" t="b">
        <v>1</v>
      </c>
      <c r="O2924" t="s">
        <v>8305</v>
      </c>
      <c r="P2924" s="6">
        <f t="shared" si="180"/>
        <v>100</v>
      </c>
      <c r="Q2924" s="8">
        <f t="shared" si="181"/>
        <v>83.333333333333329</v>
      </c>
      <c r="R2924" s="11" t="s">
        <v>8317</v>
      </c>
      <c r="S2924" s="12" t="s">
        <v>8359</v>
      </c>
      <c r="T2924" s="20">
        <f t="shared" si="182"/>
        <v>42097.874155092592</v>
      </c>
      <c r="U2924" s="20">
        <f t="shared" si="183"/>
        <v>42142.874155092592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s">
        <v>8219</v>
      </c>
      <c r="N2925" t="b">
        <v>1</v>
      </c>
      <c r="O2925" t="s">
        <v>8305</v>
      </c>
      <c r="P2925" s="6">
        <f t="shared" si="180"/>
        <v>100</v>
      </c>
      <c r="Q2925" s="8">
        <f t="shared" si="181"/>
        <v>30</v>
      </c>
      <c r="R2925" s="11" t="s">
        <v>8317</v>
      </c>
      <c r="S2925" s="12" t="s">
        <v>8359</v>
      </c>
      <c r="T2925" s="20">
        <f t="shared" si="182"/>
        <v>42013.15253472222</v>
      </c>
      <c r="U2925" s="20">
        <f t="shared" si="183"/>
        <v>42028.125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s">
        <v>8219</v>
      </c>
      <c r="N2926" t="b">
        <v>1</v>
      </c>
      <c r="O2926" t="s">
        <v>8305</v>
      </c>
      <c r="P2926" s="6">
        <f t="shared" si="180"/>
        <v>103.2</v>
      </c>
      <c r="Q2926" s="8">
        <f t="shared" si="181"/>
        <v>175.51020408163265</v>
      </c>
      <c r="R2926" s="11" t="s">
        <v>8317</v>
      </c>
      <c r="S2926" s="12" t="s">
        <v>8359</v>
      </c>
      <c r="T2926" s="20">
        <f t="shared" si="182"/>
        <v>42103.556828703702</v>
      </c>
      <c r="U2926" s="20">
        <f t="shared" si="183"/>
        <v>42133.165972222225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s">
        <v>8219</v>
      </c>
      <c r="N2927" t="b">
        <v>1</v>
      </c>
      <c r="O2927" t="s">
        <v>8305</v>
      </c>
      <c r="P2927" s="6">
        <f t="shared" si="180"/>
        <v>102.44597777777777</v>
      </c>
      <c r="Q2927" s="8">
        <f t="shared" si="181"/>
        <v>231.66175879396985</v>
      </c>
      <c r="R2927" s="11" t="s">
        <v>8317</v>
      </c>
      <c r="S2927" s="12" t="s">
        <v>8359</v>
      </c>
      <c r="T2927" s="20">
        <f t="shared" si="182"/>
        <v>41863.584120370368</v>
      </c>
      <c r="U2927" s="20">
        <f t="shared" si="183"/>
        <v>41893.584120370368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s">
        <v>8219</v>
      </c>
      <c r="N2928" t="b">
        <v>1</v>
      </c>
      <c r="O2928" t="s">
        <v>8305</v>
      </c>
      <c r="P2928" s="6">
        <f t="shared" si="180"/>
        <v>125</v>
      </c>
      <c r="Q2928" s="8">
        <f t="shared" si="181"/>
        <v>75</v>
      </c>
      <c r="R2928" s="11" t="s">
        <v>8317</v>
      </c>
      <c r="S2928" s="12" t="s">
        <v>8359</v>
      </c>
      <c r="T2928" s="20">
        <f t="shared" si="182"/>
        <v>42044.765960648147</v>
      </c>
      <c r="U2928" s="20">
        <f t="shared" si="183"/>
        <v>42058.765960648147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s">
        <v>8219</v>
      </c>
      <c r="N2929" t="b">
        <v>1</v>
      </c>
      <c r="O2929" t="s">
        <v>8305</v>
      </c>
      <c r="P2929" s="6">
        <f t="shared" si="180"/>
        <v>130.83333333333334</v>
      </c>
      <c r="Q2929" s="8">
        <f t="shared" si="181"/>
        <v>112.14285714285714</v>
      </c>
      <c r="R2929" s="11" t="s">
        <v>8317</v>
      </c>
      <c r="S2929" s="12" t="s">
        <v>8359</v>
      </c>
      <c r="T2929" s="20">
        <f t="shared" si="182"/>
        <v>41806.669317129628</v>
      </c>
      <c r="U2929" s="20">
        <f t="shared" si="183"/>
        <v>41835.208333333336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s">
        <v>8219</v>
      </c>
      <c r="N2930" t="b">
        <v>1</v>
      </c>
      <c r="O2930" t="s">
        <v>8305</v>
      </c>
      <c r="P2930" s="6">
        <f t="shared" si="180"/>
        <v>100</v>
      </c>
      <c r="Q2930" s="8">
        <f t="shared" si="181"/>
        <v>41.666666666666664</v>
      </c>
      <c r="R2930" s="11" t="s">
        <v>8317</v>
      </c>
      <c r="S2930" s="12" t="s">
        <v>8359</v>
      </c>
      <c r="T2930" s="20">
        <f t="shared" si="182"/>
        <v>42403.998217592598</v>
      </c>
      <c r="U2930" s="20">
        <f t="shared" si="183"/>
        <v>42433.998217592598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s">
        <v>8219</v>
      </c>
      <c r="N2931" t="b">
        <v>1</v>
      </c>
      <c r="O2931" t="s">
        <v>8305</v>
      </c>
      <c r="P2931" s="6">
        <f t="shared" si="180"/>
        <v>102.06937499999999</v>
      </c>
      <c r="Q2931" s="8">
        <f t="shared" si="181"/>
        <v>255.17343750000001</v>
      </c>
      <c r="R2931" s="11" t="s">
        <v>8317</v>
      </c>
      <c r="S2931" s="12" t="s">
        <v>8359</v>
      </c>
      <c r="T2931" s="20">
        <f t="shared" si="182"/>
        <v>41754.564328703702</v>
      </c>
      <c r="U2931" s="20">
        <f t="shared" si="183"/>
        <v>41784.564328703702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s">
        <v>8219</v>
      </c>
      <c r="N2932" t="b">
        <v>1</v>
      </c>
      <c r="O2932" t="s">
        <v>8305</v>
      </c>
      <c r="P2932" s="6">
        <f t="shared" si="180"/>
        <v>100.92000000000002</v>
      </c>
      <c r="Q2932" s="8">
        <f t="shared" si="181"/>
        <v>162.7741935483871</v>
      </c>
      <c r="R2932" s="11" t="s">
        <v>8317</v>
      </c>
      <c r="S2932" s="12" t="s">
        <v>8359</v>
      </c>
      <c r="T2932" s="20">
        <f t="shared" si="182"/>
        <v>42101.584074074075</v>
      </c>
      <c r="U2932" s="20">
        <f t="shared" si="183"/>
        <v>42131.584074074075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s">
        <v>8219</v>
      </c>
      <c r="N2933" t="b">
        <v>1</v>
      </c>
      <c r="O2933" t="s">
        <v>8305</v>
      </c>
      <c r="P2933" s="6">
        <f t="shared" si="180"/>
        <v>106</v>
      </c>
      <c r="Q2933" s="8">
        <f t="shared" si="181"/>
        <v>88.333333333333329</v>
      </c>
      <c r="R2933" s="11" t="s">
        <v>8317</v>
      </c>
      <c r="S2933" s="12" t="s">
        <v>8359</v>
      </c>
      <c r="T2933" s="20">
        <f t="shared" si="182"/>
        <v>41872.291238425925</v>
      </c>
      <c r="U2933" s="20">
        <f t="shared" si="183"/>
        <v>41897.255555555559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s">
        <v>8219</v>
      </c>
      <c r="N2934" t="b">
        <v>1</v>
      </c>
      <c r="O2934" t="s">
        <v>8305</v>
      </c>
      <c r="P2934" s="6">
        <f t="shared" si="180"/>
        <v>105.0967741935484</v>
      </c>
      <c r="Q2934" s="8">
        <f t="shared" si="181"/>
        <v>85.736842105263165</v>
      </c>
      <c r="R2934" s="11" t="s">
        <v>8317</v>
      </c>
      <c r="S2934" s="12" t="s">
        <v>8359</v>
      </c>
      <c r="T2934" s="20">
        <f t="shared" si="182"/>
        <v>42025.164780092593</v>
      </c>
      <c r="U2934" s="20">
        <f t="shared" si="183"/>
        <v>42056.458333333328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s">
        <v>8219</v>
      </c>
      <c r="N2935" t="b">
        <v>1</v>
      </c>
      <c r="O2935" t="s">
        <v>8305</v>
      </c>
      <c r="P2935" s="6">
        <f t="shared" si="180"/>
        <v>102.76</v>
      </c>
      <c r="Q2935" s="8">
        <f t="shared" si="181"/>
        <v>47.574074074074076</v>
      </c>
      <c r="R2935" s="11" t="s">
        <v>8317</v>
      </c>
      <c r="S2935" s="12" t="s">
        <v>8359</v>
      </c>
      <c r="T2935" s="20">
        <f t="shared" si="182"/>
        <v>42495.956631944442</v>
      </c>
      <c r="U2935" s="20">
        <f t="shared" si="183"/>
        <v>42525.956631944442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s">
        <v>8219</v>
      </c>
      <c r="N2936" t="b">
        <v>1</v>
      </c>
      <c r="O2936" t="s">
        <v>8305</v>
      </c>
      <c r="P2936" s="6">
        <f t="shared" si="180"/>
        <v>108</v>
      </c>
      <c r="Q2936" s="8">
        <f t="shared" si="181"/>
        <v>72.972972972972968</v>
      </c>
      <c r="R2936" s="11" t="s">
        <v>8317</v>
      </c>
      <c r="S2936" s="12" t="s">
        <v>8359</v>
      </c>
      <c r="T2936" s="20">
        <f t="shared" si="182"/>
        <v>41775.636157407411</v>
      </c>
      <c r="U2936" s="20">
        <f t="shared" si="183"/>
        <v>41805.636157407411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s">
        <v>8219</v>
      </c>
      <c r="N2937" t="b">
        <v>1</v>
      </c>
      <c r="O2937" t="s">
        <v>8305</v>
      </c>
      <c r="P2937" s="6">
        <f t="shared" si="180"/>
        <v>100.88571428571429</v>
      </c>
      <c r="Q2937" s="8">
        <f t="shared" si="181"/>
        <v>90.538461538461533</v>
      </c>
      <c r="R2937" s="11" t="s">
        <v>8317</v>
      </c>
      <c r="S2937" s="12" t="s">
        <v>8359</v>
      </c>
      <c r="T2937" s="20">
        <f t="shared" si="182"/>
        <v>42553.583425925928</v>
      </c>
      <c r="U2937" s="20">
        <f t="shared" si="183"/>
        <v>42611.708333333328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s">
        <v>8219</v>
      </c>
      <c r="N2938" t="b">
        <v>1</v>
      </c>
      <c r="O2938" t="s">
        <v>8305</v>
      </c>
      <c r="P2938" s="6">
        <f t="shared" si="180"/>
        <v>128</v>
      </c>
      <c r="Q2938" s="8">
        <f t="shared" si="181"/>
        <v>37.647058823529413</v>
      </c>
      <c r="R2938" s="11" t="s">
        <v>8317</v>
      </c>
      <c r="S2938" s="12" t="s">
        <v>8359</v>
      </c>
      <c r="T2938" s="20">
        <f t="shared" si="182"/>
        <v>41912.650729166664</v>
      </c>
      <c r="U2938" s="20">
        <f t="shared" si="183"/>
        <v>41925.207638888889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s">
        <v>8219</v>
      </c>
      <c r="N2939" t="b">
        <v>1</v>
      </c>
      <c r="O2939" t="s">
        <v>8305</v>
      </c>
      <c r="P2939" s="6">
        <f t="shared" si="180"/>
        <v>133.33333333333331</v>
      </c>
      <c r="Q2939" s="8">
        <f t="shared" si="181"/>
        <v>36.363636363636367</v>
      </c>
      <c r="R2939" s="11" t="s">
        <v>8317</v>
      </c>
      <c r="S2939" s="12" t="s">
        <v>8359</v>
      </c>
      <c r="T2939" s="20">
        <f t="shared" si="182"/>
        <v>41803.457326388889</v>
      </c>
      <c r="U2939" s="20">
        <f t="shared" si="183"/>
        <v>41833.457326388889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s">
        <v>8219</v>
      </c>
      <c r="N2940" t="b">
        <v>1</v>
      </c>
      <c r="O2940" t="s">
        <v>8305</v>
      </c>
      <c r="P2940" s="6">
        <f t="shared" si="180"/>
        <v>101.375</v>
      </c>
      <c r="Q2940" s="8">
        <f t="shared" si="181"/>
        <v>126.71875</v>
      </c>
      <c r="R2940" s="11" t="s">
        <v>8317</v>
      </c>
      <c r="S2940" s="12" t="s">
        <v>8359</v>
      </c>
      <c r="T2940" s="20">
        <f t="shared" si="182"/>
        <v>42004.703865740739</v>
      </c>
      <c r="U2940" s="20">
        <f t="shared" si="183"/>
        <v>42034.703865740739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s">
        <v>8219</v>
      </c>
      <c r="N2941" t="b">
        <v>1</v>
      </c>
      <c r="O2941" t="s">
        <v>8305</v>
      </c>
      <c r="P2941" s="6">
        <f t="shared" si="180"/>
        <v>102.875</v>
      </c>
      <c r="Q2941" s="8">
        <f t="shared" si="181"/>
        <v>329.2</v>
      </c>
      <c r="R2941" s="11" t="s">
        <v>8317</v>
      </c>
      <c r="S2941" s="12" t="s">
        <v>8359</v>
      </c>
      <c r="T2941" s="20">
        <f t="shared" si="182"/>
        <v>41845.809166666666</v>
      </c>
      <c r="U2941" s="20">
        <f t="shared" si="183"/>
        <v>41879.041666666664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s">
        <v>8219</v>
      </c>
      <c r="N2942" t="b">
        <v>1</v>
      </c>
      <c r="O2942" t="s">
        <v>8305</v>
      </c>
      <c r="P2942" s="6">
        <f t="shared" si="180"/>
        <v>107.24000000000001</v>
      </c>
      <c r="Q2942" s="8">
        <f t="shared" si="181"/>
        <v>81.242424242424249</v>
      </c>
      <c r="R2942" s="11" t="s">
        <v>8317</v>
      </c>
      <c r="S2942" s="12" t="s">
        <v>8359</v>
      </c>
      <c r="T2942" s="20">
        <f t="shared" si="182"/>
        <v>41982.773356481484</v>
      </c>
      <c r="U2942" s="20">
        <f t="shared" si="183"/>
        <v>42022.773356481484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s">
        <v>8221</v>
      </c>
      <c r="N2943" t="b">
        <v>0</v>
      </c>
      <c r="O2943" t="s">
        <v>8303</v>
      </c>
      <c r="P2943" s="6">
        <f t="shared" si="180"/>
        <v>4.0000000000000001E-3</v>
      </c>
      <c r="Q2943" s="8">
        <f t="shared" si="181"/>
        <v>1</v>
      </c>
      <c r="R2943" s="11" t="s">
        <v>8317</v>
      </c>
      <c r="S2943" s="12" t="s">
        <v>8357</v>
      </c>
      <c r="T2943" s="20">
        <f t="shared" si="182"/>
        <v>42034.960127314815</v>
      </c>
      <c r="U2943" s="20">
        <f t="shared" si="183"/>
        <v>42064.960127314815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s">
        <v>8221</v>
      </c>
      <c r="N2944" t="b">
        <v>0</v>
      </c>
      <c r="O2944" t="s">
        <v>8303</v>
      </c>
      <c r="P2944" s="6">
        <f t="shared" si="180"/>
        <v>20.424999999999997</v>
      </c>
      <c r="Q2944" s="8">
        <f t="shared" si="181"/>
        <v>202.22772277227722</v>
      </c>
      <c r="R2944" s="11" t="s">
        <v>8317</v>
      </c>
      <c r="S2944" s="12" t="s">
        <v>8357</v>
      </c>
      <c r="T2944" s="20">
        <f t="shared" si="182"/>
        <v>42334.803923611107</v>
      </c>
      <c r="U2944" s="20">
        <f t="shared" si="183"/>
        <v>42354.845833333333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s">
        <v>8221</v>
      </c>
      <c r="N2945" t="b">
        <v>0</v>
      </c>
      <c r="O2945" t="s">
        <v>8303</v>
      </c>
      <c r="P2945" s="6">
        <f t="shared" si="180"/>
        <v>0</v>
      </c>
      <c r="Q2945" s="8">
        <f t="shared" si="181"/>
        <v>0</v>
      </c>
      <c r="R2945" s="11" t="s">
        <v>8317</v>
      </c>
      <c r="S2945" s="12" t="s">
        <v>8357</v>
      </c>
      <c r="T2945" s="20">
        <f t="shared" si="182"/>
        <v>42077.129398148143</v>
      </c>
      <c r="U2945" s="20">
        <f t="shared" si="183"/>
        <v>42107.129398148143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s">
        <v>8221</v>
      </c>
      <c r="N2946" t="b">
        <v>0</v>
      </c>
      <c r="O2946" t="s">
        <v>8303</v>
      </c>
      <c r="P2946" s="6">
        <f t="shared" si="180"/>
        <v>1</v>
      </c>
      <c r="Q2946" s="8">
        <f t="shared" si="181"/>
        <v>100</v>
      </c>
      <c r="R2946" s="11" t="s">
        <v>8317</v>
      </c>
      <c r="S2946" s="12" t="s">
        <v>8357</v>
      </c>
      <c r="T2946" s="20">
        <f t="shared" si="182"/>
        <v>42132.9143287037</v>
      </c>
      <c r="U2946" s="20">
        <f t="shared" si="183"/>
        <v>42162.9143287037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s">
        <v>8221</v>
      </c>
      <c r="N2947" t="b">
        <v>0</v>
      </c>
      <c r="O2947" t="s">
        <v>8303</v>
      </c>
      <c r="P2947" s="6">
        <f t="shared" ref="P2947:P3010" si="184">E2947/D2947*100</f>
        <v>0</v>
      </c>
      <c r="Q2947" s="8">
        <f t="shared" ref="Q2947:Q3010" si="185">IFERROR(E2947/L2947,0)</f>
        <v>0</v>
      </c>
      <c r="R2947" s="11" t="s">
        <v>8317</v>
      </c>
      <c r="S2947" s="12" t="s">
        <v>8357</v>
      </c>
      <c r="T2947" s="20">
        <f t="shared" ref="T2947:T3010" si="186">(((J2947/60)/60)/24)+DATE(1970,1,1)</f>
        <v>42118.139583333337</v>
      </c>
      <c r="U2947" s="20">
        <f t="shared" ref="U2947:U3010" si="187">(((I2947/60)/60)/24)+DATE(1970,1,1)</f>
        <v>42148.139583333337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s">
        <v>8221</v>
      </c>
      <c r="N2948" t="b">
        <v>0</v>
      </c>
      <c r="O2948" t="s">
        <v>8303</v>
      </c>
      <c r="P2948" s="6">
        <f t="shared" si="184"/>
        <v>0.1</v>
      </c>
      <c r="Q2948" s="8">
        <f t="shared" si="185"/>
        <v>1</v>
      </c>
      <c r="R2948" s="11" t="s">
        <v>8317</v>
      </c>
      <c r="S2948" s="12" t="s">
        <v>8357</v>
      </c>
      <c r="T2948" s="20">
        <f t="shared" si="186"/>
        <v>42567.531157407408</v>
      </c>
      <c r="U2948" s="20">
        <f t="shared" si="187"/>
        <v>42597.531157407408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s">
        <v>8221</v>
      </c>
      <c r="N2949" t="b">
        <v>0</v>
      </c>
      <c r="O2949" t="s">
        <v>8303</v>
      </c>
      <c r="P2949" s="6">
        <f t="shared" si="184"/>
        <v>4.2880000000000003</v>
      </c>
      <c r="Q2949" s="8">
        <f t="shared" si="185"/>
        <v>82.461538461538467</v>
      </c>
      <c r="R2949" s="11" t="s">
        <v>8317</v>
      </c>
      <c r="S2949" s="12" t="s">
        <v>8357</v>
      </c>
      <c r="T2949" s="20">
        <f t="shared" si="186"/>
        <v>42649.562118055561</v>
      </c>
      <c r="U2949" s="20">
        <f t="shared" si="187"/>
        <v>42698.715972222228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s">
        <v>8221</v>
      </c>
      <c r="N2950" t="b">
        <v>0</v>
      </c>
      <c r="O2950" t="s">
        <v>8303</v>
      </c>
      <c r="P2950" s="6">
        <f t="shared" si="184"/>
        <v>4.8000000000000004E-3</v>
      </c>
      <c r="Q2950" s="8">
        <f t="shared" si="185"/>
        <v>2.6666666666666665</v>
      </c>
      <c r="R2950" s="11" t="s">
        <v>8317</v>
      </c>
      <c r="S2950" s="12" t="s">
        <v>8357</v>
      </c>
      <c r="T2950" s="20">
        <f t="shared" si="186"/>
        <v>42097.649224537032</v>
      </c>
      <c r="U2950" s="20">
        <f t="shared" si="187"/>
        <v>42157.649224537032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s">
        <v>8221</v>
      </c>
      <c r="N2951" t="b">
        <v>0</v>
      </c>
      <c r="O2951" t="s">
        <v>8303</v>
      </c>
      <c r="P2951" s="6">
        <f t="shared" si="184"/>
        <v>2.5</v>
      </c>
      <c r="Q2951" s="8">
        <f t="shared" si="185"/>
        <v>12.5</v>
      </c>
      <c r="R2951" s="11" t="s">
        <v>8317</v>
      </c>
      <c r="S2951" s="12" t="s">
        <v>8357</v>
      </c>
      <c r="T2951" s="20">
        <f t="shared" si="186"/>
        <v>42297.823113425926</v>
      </c>
      <c r="U2951" s="20">
        <f t="shared" si="187"/>
        <v>42327.864780092597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s">
        <v>8221</v>
      </c>
      <c r="N2952" t="b">
        <v>0</v>
      </c>
      <c r="O2952" t="s">
        <v>8303</v>
      </c>
      <c r="P2952" s="6">
        <f t="shared" si="184"/>
        <v>0</v>
      </c>
      <c r="Q2952" s="8">
        <f t="shared" si="185"/>
        <v>0</v>
      </c>
      <c r="R2952" s="11" t="s">
        <v>8317</v>
      </c>
      <c r="S2952" s="12" t="s">
        <v>8357</v>
      </c>
      <c r="T2952" s="20">
        <f t="shared" si="186"/>
        <v>42362.36518518519</v>
      </c>
      <c r="U2952" s="20">
        <f t="shared" si="187"/>
        <v>42392.36518518519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s">
        <v>8220</v>
      </c>
      <c r="N2953" t="b">
        <v>0</v>
      </c>
      <c r="O2953" t="s">
        <v>8303</v>
      </c>
      <c r="P2953" s="6">
        <f t="shared" si="184"/>
        <v>2.1919999999999997</v>
      </c>
      <c r="Q2953" s="8">
        <f t="shared" si="185"/>
        <v>18.896551724137932</v>
      </c>
      <c r="R2953" s="11" t="s">
        <v>8317</v>
      </c>
      <c r="S2953" s="12" t="s">
        <v>8357</v>
      </c>
      <c r="T2953" s="20">
        <f t="shared" si="186"/>
        <v>41872.802928240737</v>
      </c>
      <c r="U2953" s="20">
        <f t="shared" si="187"/>
        <v>41917.802928240737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s">
        <v>8220</v>
      </c>
      <c r="N2954" t="b">
        <v>0</v>
      </c>
      <c r="O2954" t="s">
        <v>8303</v>
      </c>
      <c r="P2954" s="6">
        <f t="shared" si="184"/>
        <v>8.0250000000000004</v>
      </c>
      <c r="Q2954" s="8">
        <f t="shared" si="185"/>
        <v>200.625</v>
      </c>
      <c r="R2954" s="11" t="s">
        <v>8317</v>
      </c>
      <c r="S2954" s="12" t="s">
        <v>8357</v>
      </c>
      <c r="T2954" s="20">
        <f t="shared" si="186"/>
        <v>42628.690266203703</v>
      </c>
      <c r="U2954" s="20">
        <f t="shared" si="187"/>
        <v>42660.166666666672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s">
        <v>8220</v>
      </c>
      <c r="N2955" t="b">
        <v>0</v>
      </c>
      <c r="O2955" t="s">
        <v>8303</v>
      </c>
      <c r="P2955" s="6">
        <f t="shared" si="184"/>
        <v>0.15125</v>
      </c>
      <c r="Q2955" s="8">
        <f t="shared" si="185"/>
        <v>201.66666666666666</v>
      </c>
      <c r="R2955" s="11" t="s">
        <v>8317</v>
      </c>
      <c r="S2955" s="12" t="s">
        <v>8357</v>
      </c>
      <c r="T2955" s="20">
        <f t="shared" si="186"/>
        <v>42255.791909722218</v>
      </c>
      <c r="U2955" s="20">
        <f t="shared" si="187"/>
        <v>42285.791909722218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s">
        <v>8220</v>
      </c>
      <c r="N2956" t="b">
        <v>0</v>
      </c>
      <c r="O2956" t="s">
        <v>8303</v>
      </c>
      <c r="P2956" s="6">
        <f t="shared" si="184"/>
        <v>0</v>
      </c>
      <c r="Q2956" s="8">
        <f t="shared" si="185"/>
        <v>0</v>
      </c>
      <c r="R2956" s="11" t="s">
        <v>8317</v>
      </c>
      <c r="S2956" s="12" t="s">
        <v>8357</v>
      </c>
      <c r="T2956" s="20">
        <f t="shared" si="186"/>
        <v>42790.583368055552</v>
      </c>
      <c r="U2956" s="20">
        <f t="shared" si="187"/>
        <v>42810.541701388895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s">
        <v>8220</v>
      </c>
      <c r="N2957" t="b">
        <v>0</v>
      </c>
      <c r="O2957" t="s">
        <v>8303</v>
      </c>
      <c r="P2957" s="6">
        <f t="shared" si="184"/>
        <v>59.583333333333336</v>
      </c>
      <c r="Q2957" s="8">
        <f t="shared" si="185"/>
        <v>65</v>
      </c>
      <c r="R2957" s="11" t="s">
        <v>8317</v>
      </c>
      <c r="S2957" s="12" t="s">
        <v>8357</v>
      </c>
      <c r="T2957" s="20">
        <f t="shared" si="186"/>
        <v>42141.741307870368</v>
      </c>
      <c r="U2957" s="20">
        <f t="shared" si="187"/>
        <v>42171.741307870368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s">
        <v>8220</v>
      </c>
      <c r="N2958" t="b">
        <v>0</v>
      </c>
      <c r="O2958" t="s">
        <v>8303</v>
      </c>
      <c r="P2958" s="6">
        <f t="shared" si="184"/>
        <v>16.734177215189874</v>
      </c>
      <c r="Q2958" s="8">
        <f t="shared" si="185"/>
        <v>66.099999999999994</v>
      </c>
      <c r="R2958" s="11" t="s">
        <v>8317</v>
      </c>
      <c r="S2958" s="12" t="s">
        <v>8357</v>
      </c>
      <c r="T2958" s="20">
        <f t="shared" si="186"/>
        <v>42464.958912037036</v>
      </c>
      <c r="U2958" s="20">
        <f t="shared" si="187"/>
        <v>42494.958912037036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s">
        <v>8220</v>
      </c>
      <c r="N2959" t="b">
        <v>0</v>
      </c>
      <c r="O2959" t="s">
        <v>8303</v>
      </c>
      <c r="P2959" s="6">
        <f t="shared" si="184"/>
        <v>1.8666666666666669</v>
      </c>
      <c r="Q2959" s="8">
        <f t="shared" si="185"/>
        <v>93.333333333333329</v>
      </c>
      <c r="R2959" s="11" t="s">
        <v>8317</v>
      </c>
      <c r="S2959" s="12" t="s">
        <v>8357</v>
      </c>
      <c r="T2959" s="20">
        <f t="shared" si="186"/>
        <v>42031.011249999996</v>
      </c>
      <c r="U2959" s="20">
        <f t="shared" si="187"/>
        <v>42090.969583333332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s">
        <v>8220</v>
      </c>
      <c r="N2960" t="b">
        <v>0</v>
      </c>
      <c r="O2960" t="s">
        <v>8303</v>
      </c>
      <c r="P2960" s="6">
        <f t="shared" si="184"/>
        <v>0</v>
      </c>
      <c r="Q2960" s="8">
        <f t="shared" si="185"/>
        <v>0</v>
      </c>
      <c r="R2960" s="11" t="s">
        <v>8317</v>
      </c>
      <c r="S2960" s="12" t="s">
        <v>8357</v>
      </c>
      <c r="T2960" s="20">
        <f t="shared" si="186"/>
        <v>42438.779131944444</v>
      </c>
      <c r="U2960" s="20">
        <f t="shared" si="187"/>
        <v>42498.73746527778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s">
        <v>8220</v>
      </c>
      <c r="N2961" t="b">
        <v>0</v>
      </c>
      <c r="O2961" t="s">
        <v>8303</v>
      </c>
      <c r="P2961" s="6">
        <f t="shared" si="184"/>
        <v>0</v>
      </c>
      <c r="Q2961" s="8">
        <f t="shared" si="185"/>
        <v>0</v>
      </c>
      <c r="R2961" s="11" t="s">
        <v>8317</v>
      </c>
      <c r="S2961" s="12" t="s">
        <v>8357</v>
      </c>
      <c r="T2961" s="20">
        <f t="shared" si="186"/>
        <v>42498.008391203708</v>
      </c>
      <c r="U2961" s="20">
        <f t="shared" si="187"/>
        <v>42528.008391203708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s">
        <v>8220</v>
      </c>
      <c r="N2962" t="b">
        <v>0</v>
      </c>
      <c r="O2962" t="s">
        <v>8303</v>
      </c>
      <c r="P2962" s="6">
        <f t="shared" si="184"/>
        <v>0</v>
      </c>
      <c r="Q2962" s="8">
        <f t="shared" si="185"/>
        <v>0</v>
      </c>
      <c r="R2962" s="11" t="s">
        <v>8317</v>
      </c>
      <c r="S2962" s="12" t="s">
        <v>8357</v>
      </c>
      <c r="T2962" s="20">
        <f t="shared" si="186"/>
        <v>41863.757210648146</v>
      </c>
      <c r="U2962" s="20">
        <f t="shared" si="187"/>
        <v>41893.757210648146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s">
        <v>8219</v>
      </c>
      <c r="N2963" t="b">
        <v>1</v>
      </c>
      <c r="O2963" t="s">
        <v>8271</v>
      </c>
      <c r="P2963" s="6">
        <f t="shared" si="184"/>
        <v>109.62</v>
      </c>
      <c r="Q2963" s="8">
        <f t="shared" si="185"/>
        <v>50.75</v>
      </c>
      <c r="R2963" s="11" t="s">
        <v>8317</v>
      </c>
      <c r="S2963" s="12" t="s">
        <v>8318</v>
      </c>
      <c r="T2963" s="20">
        <f t="shared" si="186"/>
        <v>42061.212488425925</v>
      </c>
      <c r="U2963" s="20">
        <f t="shared" si="187"/>
        <v>42089.166666666672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s">
        <v>8219</v>
      </c>
      <c r="N2964" t="b">
        <v>1</v>
      </c>
      <c r="O2964" t="s">
        <v>8271</v>
      </c>
      <c r="P2964" s="6">
        <f t="shared" si="184"/>
        <v>121.8</v>
      </c>
      <c r="Q2964" s="8">
        <f t="shared" si="185"/>
        <v>60.9</v>
      </c>
      <c r="R2964" s="11" t="s">
        <v>8317</v>
      </c>
      <c r="S2964" s="12" t="s">
        <v>8318</v>
      </c>
      <c r="T2964" s="20">
        <f t="shared" si="186"/>
        <v>42036.24428240741</v>
      </c>
      <c r="U2964" s="20">
        <f t="shared" si="187"/>
        <v>42064.290972222225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s">
        <v>8219</v>
      </c>
      <c r="N2965" t="b">
        <v>1</v>
      </c>
      <c r="O2965" t="s">
        <v>8271</v>
      </c>
      <c r="P2965" s="6">
        <f t="shared" si="184"/>
        <v>106.85</v>
      </c>
      <c r="Q2965" s="8">
        <f t="shared" si="185"/>
        <v>109.03061224489795</v>
      </c>
      <c r="R2965" s="11" t="s">
        <v>8317</v>
      </c>
      <c r="S2965" s="12" t="s">
        <v>8318</v>
      </c>
      <c r="T2965" s="20">
        <f t="shared" si="186"/>
        <v>42157.470185185186</v>
      </c>
      <c r="U2965" s="20">
        <f t="shared" si="187"/>
        <v>42187.470185185186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s">
        <v>8219</v>
      </c>
      <c r="N2966" t="b">
        <v>1</v>
      </c>
      <c r="O2966" t="s">
        <v>8271</v>
      </c>
      <c r="P2966" s="6">
        <f t="shared" si="184"/>
        <v>100.71379999999999</v>
      </c>
      <c r="Q2966" s="8">
        <f t="shared" si="185"/>
        <v>25.692295918367346</v>
      </c>
      <c r="R2966" s="11" t="s">
        <v>8317</v>
      </c>
      <c r="S2966" s="12" t="s">
        <v>8318</v>
      </c>
      <c r="T2966" s="20">
        <f t="shared" si="186"/>
        <v>41827.909942129627</v>
      </c>
      <c r="U2966" s="20">
        <f t="shared" si="187"/>
        <v>41857.897222222222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s">
        <v>8219</v>
      </c>
      <c r="N2967" t="b">
        <v>1</v>
      </c>
      <c r="O2967" t="s">
        <v>8271</v>
      </c>
      <c r="P2967" s="6">
        <f t="shared" si="184"/>
        <v>109.00000000000001</v>
      </c>
      <c r="Q2967" s="8">
        <f t="shared" si="185"/>
        <v>41.92307692307692</v>
      </c>
      <c r="R2967" s="11" t="s">
        <v>8317</v>
      </c>
      <c r="S2967" s="12" t="s">
        <v>8318</v>
      </c>
      <c r="T2967" s="20">
        <f t="shared" si="186"/>
        <v>42162.729548611111</v>
      </c>
      <c r="U2967" s="20">
        <f t="shared" si="187"/>
        <v>42192.729548611111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s">
        <v>8219</v>
      </c>
      <c r="N2968" t="b">
        <v>1</v>
      </c>
      <c r="O2968" t="s">
        <v>8271</v>
      </c>
      <c r="P2968" s="6">
        <f t="shared" si="184"/>
        <v>113.63000000000001</v>
      </c>
      <c r="Q2968" s="8">
        <f t="shared" si="185"/>
        <v>88.7734375</v>
      </c>
      <c r="R2968" s="11" t="s">
        <v>8317</v>
      </c>
      <c r="S2968" s="12" t="s">
        <v>8318</v>
      </c>
      <c r="T2968" s="20">
        <f t="shared" si="186"/>
        <v>42233.738564814819</v>
      </c>
      <c r="U2968" s="20">
        <f t="shared" si="187"/>
        <v>42263.738564814819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s">
        <v>8219</v>
      </c>
      <c r="N2969" t="b">
        <v>1</v>
      </c>
      <c r="O2969" t="s">
        <v>8271</v>
      </c>
      <c r="P2969" s="6">
        <f t="shared" si="184"/>
        <v>113.92</v>
      </c>
      <c r="Q2969" s="8">
        <f t="shared" si="185"/>
        <v>80.225352112676063</v>
      </c>
      <c r="R2969" s="11" t="s">
        <v>8317</v>
      </c>
      <c r="S2969" s="12" t="s">
        <v>8318</v>
      </c>
      <c r="T2969" s="20">
        <f t="shared" si="186"/>
        <v>42042.197824074072</v>
      </c>
      <c r="U2969" s="20">
        <f t="shared" si="187"/>
        <v>42072.156157407408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s">
        <v>8219</v>
      </c>
      <c r="N2970" t="b">
        <v>1</v>
      </c>
      <c r="O2970" t="s">
        <v>8271</v>
      </c>
      <c r="P2970" s="6">
        <f t="shared" si="184"/>
        <v>106</v>
      </c>
      <c r="Q2970" s="8">
        <f t="shared" si="185"/>
        <v>78.936170212765958</v>
      </c>
      <c r="R2970" s="11" t="s">
        <v>8317</v>
      </c>
      <c r="S2970" s="12" t="s">
        <v>8318</v>
      </c>
      <c r="T2970" s="20">
        <f t="shared" si="186"/>
        <v>42585.523842592593</v>
      </c>
      <c r="U2970" s="20">
        <f t="shared" si="187"/>
        <v>42599.165972222225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s">
        <v>8219</v>
      </c>
      <c r="N2971" t="b">
        <v>1</v>
      </c>
      <c r="O2971" t="s">
        <v>8271</v>
      </c>
      <c r="P2971" s="6">
        <f t="shared" si="184"/>
        <v>162.5</v>
      </c>
      <c r="Q2971" s="8">
        <f t="shared" si="185"/>
        <v>95.588235294117652</v>
      </c>
      <c r="R2971" s="11" t="s">
        <v>8317</v>
      </c>
      <c r="S2971" s="12" t="s">
        <v>8318</v>
      </c>
      <c r="T2971" s="20">
        <f t="shared" si="186"/>
        <v>42097.786493055552</v>
      </c>
      <c r="U2971" s="20">
        <f t="shared" si="187"/>
        <v>42127.952083333337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s">
        <v>8219</v>
      </c>
      <c r="N2972" t="b">
        <v>1</v>
      </c>
      <c r="O2972" t="s">
        <v>8271</v>
      </c>
      <c r="P2972" s="6">
        <f t="shared" si="184"/>
        <v>106</v>
      </c>
      <c r="Q2972" s="8">
        <f t="shared" si="185"/>
        <v>69.890109890109883</v>
      </c>
      <c r="R2972" s="11" t="s">
        <v>8317</v>
      </c>
      <c r="S2972" s="12" t="s">
        <v>8318</v>
      </c>
      <c r="T2972" s="20">
        <f t="shared" si="186"/>
        <v>41808.669571759259</v>
      </c>
      <c r="U2972" s="20">
        <f t="shared" si="187"/>
        <v>41838.669571759259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s">
        <v>8219</v>
      </c>
      <c r="N2973" t="b">
        <v>1</v>
      </c>
      <c r="O2973" t="s">
        <v>8271</v>
      </c>
      <c r="P2973" s="6">
        <f t="shared" si="184"/>
        <v>100.15624999999999</v>
      </c>
      <c r="Q2973" s="8">
        <f t="shared" si="185"/>
        <v>74.534883720930239</v>
      </c>
      <c r="R2973" s="11" t="s">
        <v>8317</v>
      </c>
      <c r="S2973" s="12" t="s">
        <v>8318</v>
      </c>
      <c r="T2973" s="20">
        <f t="shared" si="186"/>
        <v>41852.658310185187</v>
      </c>
      <c r="U2973" s="20">
        <f t="shared" si="187"/>
        <v>41882.658310185187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s">
        <v>8219</v>
      </c>
      <c r="N2974" t="b">
        <v>1</v>
      </c>
      <c r="O2974" t="s">
        <v>8271</v>
      </c>
      <c r="P2974" s="6">
        <f t="shared" si="184"/>
        <v>105.35000000000001</v>
      </c>
      <c r="Q2974" s="8">
        <f t="shared" si="185"/>
        <v>123.94117647058823</v>
      </c>
      <c r="R2974" s="11" t="s">
        <v>8317</v>
      </c>
      <c r="S2974" s="12" t="s">
        <v>8318</v>
      </c>
      <c r="T2974" s="20">
        <f t="shared" si="186"/>
        <v>42694.110185185185</v>
      </c>
      <c r="U2974" s="20">
        <f t="shared" si="187"/>
        <v>42709.041666666672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s">
        <v>8219</v>
      </c>
      <c r="N2975" t="b">
        <v>1</v>
      </c>
      <c r="O2975" t="s">
        <v>8271</v>
      </c>
      <c r="P2975" s="6">
        <f t="shared" si="184"/>
        <v>174.8</v>
      </c>
      <c r="Q2975" s="8">
        <f t="shared" si="185"/>
        <v>264.84848484848487</v>
      </c>
      <c r="R2975" s="11" t="s">
        <v>8317</v>
      </c>
      <c r="S2975" s="12" t="s">
        <v>8318</v>
      </c>
      <c r="T2975" s="20">
        <f t="shared" si="186"/>
        <v>42341.818379629629</v>
      </c>
      <c r="U2975" s="20">
        <f t="shared" si="187"/>
        <v>42370.166666666672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s">
        <v>8219</v>
      </c>
      <c r="N2976" t="b">
        <v>1</v>
      </c>
      <c r="O2976" t="s">
        <v>8271</v>
      </c>
      <c r="P2976" s="6">
        <f t="shared" si="184"/>
        <v>102</v>
      </c>
      <c r="Q2976" s="8">
        <f t="shared" si="185"/>
        <v>58.620689655172413</v>
      </c>
      <c r="R2976" s="11" t="s">
        <v>8317</v>
      </c>
      <c r="S2976" s="12" t="s">
        <v>8318</v>
      </c>
      <c r="T2976" s="20">
        <f t="shared" si="186"/>
        <v>41880.061006944445</v>
      </c>
      <c r="U2976" s="20">
        <f t="shared" si="187"/>
        <v>41908.065972222219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s">
        <v>8219</v>
      </c>
      <c r="N2977" t="b">
        <v>1</v>
      </c>
      <c r="O2977" t="s">
        <v>8271</v>
      </c>
      <c r="P2977" s="6">
        <f t="shared" si="184"/>
        <v>100.125</v>
      </c>
      <c r="Q2977" s="8">
        <f t="shared" si="185"/>
        <v>70.884955752212392</v>
      </c>
      <c r="R2977" s="11" t="s">
        <v>8317</v>
      </c>
      <c r="S2977" s="12" t="s">
        <v>8318</v>
      </c>
      <c r="T2977" s="20">
        <f t="shared" si="186"/>
        <v>41941.683865740742</v>
      </c>
      <c r="U2977" s="20">
        <f t="shared" si="187"/>
        <v>41970.125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s">
        <v>8219</v>
      </c>
      <c r="N2978" t="b">
        <v>1</v>
      </c>
      <c r="O2978" t="s">
        <v>8271</v>
      </c>
      <c r="P2978" s="6">
        <f t="shared" si="184"/>
        <v>171.42857142857142</v>
      </c>
      <c r="Q2978" s="8">
        <f t="shared" si="185"/>
        <v>8.5714285714285712</v>
      </c>
      <c r="R2978" s="11" t="s">
        <v>8317</v>
      </c>
      <c r="S2978" s="12" t="s">
        <v>8318</v>
      </c>
      <c r="T2978" s="20">
        <f t="shared" si="186"/>
        <v>42425.730671296296</v>
      </c>
      <c r="U2978" s="20">
        <f t="shared" si="187"/>
        <v>42442.5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s">
        <v>8219</v>
      </c>
      <c r="N2979" t="b">
        <v>1</v>
      </c>
      <c r="O2979" t="s">
        <v>8271</v>
      </c>
      <c r="P2979" s="6">
        <f t="shared" si="184"/>
        <v>113.56666666666666</v>
      </c>
      <c r="Q2979" s="8">
        <f t="shared" si="185"/>
        <v>113.56666666666666</v>
      </c>
      <c r="R2979" s="11" t="s">
        <v>8317</v>
      </c>
      <c r="S2979" s="12" t="s">
        <v>8318</v>
      </c>
      <c r="T2979" s="20">
        <f t="shared" si="186"/>
        <v>42026.88118055556</v>
      </c>
      <c r="U2979" s="20">
        <f t="shared" si="187"/>
        <v>42086.093055555553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s">
        <v>8219</v>
      </c>
      <c r="N2980" t="b">
        <v>1</v>
      </c>
      <c r="O2980" t="s">
        <v>8271</v>
      </c>
      <c r="P2980" s="6">
        <f t="shared" si="184"/>
        <v>129.46666666666667</v>
      </c>
      <c r="Q2980" s="8">
        <f t="shared" si="185"/>
        <v>60.6875</v>
      </c>
      <c r="R2980" s="11" t="s">
        <v>8317</v>
      </c>
      <c r="S2980" s="12" t="s">
        <v>8318</v>
      </c>
      <c r="T2980" s="20">
        <f t="shared" si="186"/>
        <v>41922.640590277777</v>
      </c>
      <c r="U2980" s="20">
        <f t="shared" si="187"/>
        <v>41932.249305555553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s">
        <v>8219</v>
      </c>
      <c r="N2981" t="b">
        <v>1</v>
      </c>
      <c r="O2981" t="s">
        <v>8271</v>
      </c>
      <c r="P2981" s="6">
        <f t="shared" si="184"/>
        <v>101.4</v>
      </c>
      <c r="Q2981" s="8">
        <f t="shared" si="185"/>
        <v>110.21739130434783</v>
      </c>
      <c r="R2981" s="11" t="s">
        <v>8317</v>
      </c>
      <c r="S2981" s="12" t="s">
        <v>8318</v>
      </c>
      <c r="T2981" s="20">
        <f t="shared" si="186"/>
        <v>41993.824340277773</v>
      </c>
      <c r="U2981" s="20">
        <f t="shared" si="187"/>
        <v>42010.25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s">
        <v>8219</v>
      </c>
      <c r="N2982" t="b">
        <v>1</v>
      </c>
      <c r="O2982" t="s">
        <v>8271</v>
      </c>
      <c r="P2982" s="6">
        <f t="shared" si="184"/>
        <v>109.16666666666666</v>
      </c>
      <c r="Q2982" s="8">
        <f t="shared" si="185"/>
        <v>136.45833333333334</v>
      </c>
      <c r="R2982" s="11" t="s">
        <v>8317</v>
      </c>
      <c r="S2982" s="12" t="s">
        <v>8318</v>
      </c>
      <c r="T2982" s="20">
        <f t="shared" si="186"/>
        <v>42219.915856481486</v>
      </c>
      <c r="U2982" s="20">
        <f t="shared" si="187"/>
        <v>42240.083333333328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s">
        <v>8219</v>
      </c>
      <c r="N2983" t="b">
        <v>1</v>
      </c>
      <c r="O2983" t="s">
        <v>8303</v>
      </c>
      <c r="P2983" s="6">
        <f t="shared" si="184"/>
        <v>128.92500000000001</v>
      </c>
      <c r="Q2983" s="8">
        <f t="shared" si="185"/>
        <v>53.164948453608247</v>
      </c>
      <c r="R2983" s="11" t="s">
        <v>8317</v>
      </c>
      <c r="S2983" s="12" t="s">
        <v>8357</v>
      </c>
      <c r="T2983" s="20">
        <f t="shared" si="186"/>
        <v>42225.559675925921</v>
      </c>
      <c r="U2983" s="20">
        <f t="shared" si="187"/>
        <v>42270.559675925921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s">
        <v>8219</v>
      </c>
      <c r="N2984" t="b">
        <v>1</v>
      </c>
      <c r="O2984" t="s">
        <v>8303</v>
      </c>
      <c r="P2984" s="6">
        <f t="shared" si="184"/>
        <v>102.06</v>
      </c>
      <c r="Q2984" s="8">
        <f t="shared" si="185"/>
        <v>86.491525423728817</v>
      </c>
      <c r="R2984" s="11" t="s">
        <v>8317</v>
      </c>
      <c r="S2984" s="12" t="s">
        <v>8357</v>
      </c>
      <c r="T2984" s="20">
        <f t="shared" si="186"/>
        <v>42381.686840277776</v>
      </c>
      <c r="U2984" s="20">
        <f t="shared" si="187"/>
        <v>42411.686840277776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s">
        <v>8219</v>
      </c>
      <c r="N2985" t="b">
        <v>1</v>
      </c>
      <c r="O2985" t="s">
        <v>8303</v>
      </c>
      <c r="P2985" s="6">
        <f t="shared" si="184"/>
        <v>146.53957758620692</v>
      </c>
      <c r="Q2985" s="8">
        <f t="shared" si="185"/>
        <v>155.23827397260274</v>
      </c>
      <c r="R2985" s="11" t="s">
        <v>8317</v>
      </c>
      <c r="S2985" s="12" t="s">
        <v>8357</v>
      </c>
      <c r="T2985" s="20">
        <f t="shared" si="186"/>
        <v>41894.632361111115</v>
      </c>
      <c r="U2985" s="20">
        <f t="shared" si="187"/>
        <v>41954.674027777779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s">
        <v>8219</v>
      </c>
      <c r="N2986" t="b">
        <v>1</v>
      </c>
      <c r="O2986" t="s">
        <v>8303</v>
      </c>
      <c r="P2986" s="6">
        <f t="shared" si="184"/>
        <v>100.352</v>
      </c>
      <c r="Q2986" s="8">
        <f t="shared" si="185"/>
        <v>115.08256880733946</v>
      </c>
      <c r="R2986" s="11" t="s">
        <v>8317</v>
      </c>
      <c r="S2986" s="12" t="s">
        <v>8357</v>
      </c>
      <c r="T2986" s="20">
        <f t="shared" si="186"/>
        <v>42576.278715277775</v>
      </c>
      <c r="U2986" s="20">
        <f t="shared" si="187"/>
        <v>42606.278715277775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s">
        <v>8219</v>
      </c>
      <c r="N2987" t="b">
        <v>1</v>
      </c>
      <c r="O2987" t="s">
        <v>8303</v>
      </c>
      <c r="P2987" s="6">
        <f t="shared" si="184"/>
        <v>121.64999999999999</v>
      </c>
      <c r="Q2987" s="8">
        <f t="shared" si="185"/>
        <v>109.5945945945946</v>
      </c>
      <c r="R2987" s="11" t="s">
        <v>8317</v>
      </c>
      <c r="S2987" s="12" t="s">
        <v>8357</v>
      </c>
      <c r="T2987" s="20">
        <f t="shared" si="186"/>
        <v>42654.973703703698</v>
      </c>
      <c r="U2987" s="20">
        <f t="shared" si="187"/>
        <v>42674.166666666672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s">
        <v>8219</v>
      </c>
      <c r="N2988" t="b">
        <v>1</v>
      </c>
      <c r="O2988" t="s">
        <v>8303</v>
      </c>
      <c r="P2988" s="6">
        <f t="shared" si="184"/>
        <v>105.5</v>
      </c>
      <c r="Q2988" s="8">
        <f t="shared" si="185"/>
        <v>45.214285714285715</v>
      </c>
      <c r="R2988" s="11" t="s">
        <v>8317</v>
      </c>
      <c r="S2988" s="12" t="s">
        <v>8357</v>
      </c>
      <c r="T2988" s="20">
        <f t="shared" si="186"/>
        <v>42431.500069444446</v>
      </c>
      <c r="U2988" s="20">
        <f t="shared" si="187"/>
        <v>42491.458402777775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s">
        <v>8219</v>
      </c>
      <c r="N2989" t="b">
        <v>1</v>
      </c>
      <c r="O2989" t="s">
        <v>8303</v>
      </c>
      <c r="P2989" s="6">
        <f t="shared" si="184"/>
        <v>110.4008</v>
      </c>
      <c r="Q2989" s="8">
        <f t="shared" si="185"/>
        <v>104.15169811320754</v>
      </c>
      <c r="R2989" s="11" t="s">
        <v>8317</v>
      </c>
      <c r="S2989" s="12" t="s">
        <v>8357</v>
      </c>
      <c r="T2989" s="20">
        <f t="shared" si="186"/>
        <v>42627.307303240741</v>
      </c>
      <c r="U2989" s="20">
        <f t="shared" si="187"/>
        <v>42656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s">
        <v>8219</v>
      </c>
      <c r="N2990" t="b">
        <v>1</v>
      </c>
      <c r="O2990" t="s">
        <v>8303</v>
      </c>
      <c r="P2990" s="6">
        <f t="shared" si="184"/>
        <v>100</v>
      </c>
      <c r="Q2990" s="8">
        <f t="shared" si="185"/>
        <v>35.714285714285715</v>
      </c>
      <c r="R2990" s="11" t="s">
        <v>8317</v>
      </c>
      <c r="S2990" s="12" t="s">
        <v>8357</v>
      </c>
      <c r="T2990" s="20">
        <f t="shared" si="186"/>
        <v>42511.362048611118</v>
      </c>
      <c r="U2990" s="20">
        <f t="shared" si="187"/>
        <v>42541.362048611118</v>
      </c>
    </row>
    <row r="2991" spans="1:2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s">
        <v>8219</v>
      </c>
      <c r="N2991" t="b">
        <v>1</v>
      </c>
      <c r="O2991" t="s">
        <v>8303</v>
      </c>
      <c r="P2991" s="6">
        <f t="shared" si="184"/>
        <v>176.535</v>
      </c>
      <c r="Q2991" s="8">
        <f t="shared" si="185"/>
        <v>96.997252747252745</v>
      </c>
      <c r="R2991" s="11" t="s">
        <v>8317</v>
      </c>
      <c r="S2991" s="12" t="s">
        <v>8357</v>
      </c>
      <c r="T2991" s="20">
        <f t="shared" si="186"/>
        <v>42337.02039351852</v>
      </c>
      <c r="U2991" s="20">
        <f t="shared" si="187"/>
        <v>42359.207638888889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s">
        <v>8219</v>
      </c>
      <c r="N2992" t="b">
        <v>1</v>
      </c>
      <c r="O2992" t="s">
        <v>8303</v>
      </c>
      <c r="P2992" s="6">
        <f t="shared" si="184"/>
        <v>100</v>
      </c>
      <c r="Q2992" s="8">
        <f t="shared" si="185"/>
        <v>370.37037037037038</v>
      </c>
      <c r="R2992" s="11" t="s">
        <v>8317</v>
      </c>
      <c r="S2992" s="12" t="s">
        <v>8357</v>
      </c>
      <c r="T2992" s="20">
        <f t="shared" si="186"/>
        <v>42341.57430555555</v>
      </c>
      <c r="U2992" s="20">
        <f t="shared" si="187"/>
        <v>42376.57430555555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s">
        <v>8219</v>
      </c>
      <c r="N2993" t="b">
        <v>1</v>
      </c>
      <c r="O2993" t="s">
        <v>8303</v>
      </c>
      <c r="P2993" s="6">
        <f t="shared" si="184"/>
        <v>103.29411764705883</v>
      </c>
      <c r="Q2993" s="8">
        <f t="shared" si="185"/>
        <v>94.408602150537632</v>
      </c>
      <c r="R2993" s="11" t="s">
        <v>8317</v>
      </c>
      <c r="S2993" s="12" t="s">
        <v>8357</v>
      </c>
      <c r="T2993" s="20">
        <f t="shared" si="186"/>
        <v>42740.837152777778</v>
      </c>
      <c r="U2993" s="20">
        <f t="shared" si="187"/>
        <v>42762.837152777778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s">
        <v>8219</v>
      </c>
      <c r="N2994" t="b">
        <v>1</v>
      </c>
      <c r="O2994" t="s">
        <v>8303</v>
      </c>
      <c r="P2994" s="6">
        <f t="shared" si="184"/>
        <v>104.5</v>
      </c>
      <c r="Q2994" s="8">
        <f t="shared" si="185"/>
        <v>48.984375</v>
      </c>
      <c r="R2994" s="11" t="s">
        <v>8317</v>
      </c>
      <c r="S2994" s="12" t="s">
        <v>8357</v>
      </c>
      <c r="T2994" s="20">
        <f t="shared" si="186"/>
        <v>42622.767476851848</v>
      </c>
      <c r="U2994" s="20">
        <f t="shared" si="187"/>
        <v>42652.767476851848</v>
      </c>
    </row>
    <row r="2995" spans="1:2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s">
        <v>8219</v>
      </c>
      <c r="N2995" t="b">
        <v>1</v>
      </c>
      <c r="O2995" t="s">
        <v>8303</v>
      </c>
      <c r="P2995" s="6">
        <f t="shared" si="184"/>
        <v>100.29999999999998</v>
      </c>
      <c r="Q2995" s="8">
        <f t="shared" si="185"/>
        <v>45.590909090909093</v>
      </c>
      <c r="R2995" s="11" t="s">
        <v>8317</v>
      </c>
      <c r="S2995" s="12" t="s">
        <v>8357</v>
      </c>
      <c r="T2995" s="20">
        <f t="shared" si="186"/>
        <v>42390.838738425926</v>
      </c>
      <c r="U2995" s="20">
        <f t="shared" si="187"/>
        <v>42420.838738425926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s">
        <v>8219</v>
      </c>
      <c r="N2996" t="b">
        <v>1</v>
      </c>
      <c r="O2996" t="s">
        <v>8303</v>
      </c>
      <c r="P2996" s="6">
        <f t="shared" si="184"/>
        <v>457.74666666666673</v>
      </c>
      <c r="Q2996" s="8">
        <f t="shared" si="185"/>
        <v>23.275254237288134</v>
      </c>
      <c r="R2996" s="11" t="s">
        <v>8317</v>
      </c>
      <c r="S2996" s="12" t="s">
        <v>8357</v>
      </c>
      <c r="T2996" s="20">
        <f t="shared" si="186"/>
        <v>41885.478842592594</v>
      </c>
      <c r="U2996" s="20">
        <f t="shared" si="187"/>
        <v>41915.478842592594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s">
        <v>8219</v>
      </c>
      <c r="N2997" t="b">
        <v>1</v>
      </c>
      <c r="O2997" t="s">
        <v>8303</v>
      </c>
      <c r="P2997" s="6">
        <f t="shared" si="184"/>
        <v>104.96000000000001</v>
      </c>
      <c r="Q2997" s="8">
        <f t="shared" si="185"/>
        <v>63.2289156626506</v>
      </c>
      <c r="R2997" s="11" t="s">
        <v>8317</v>
      </c>
      <c r="S2997" s="12" t="s">
        <v>8357</v>
      </c>
      <c r="T2997" s="20">
        <f t="shared" si="186"/>
        <v>42724.665173611109</v>
      </c>
      <c r="U2997" s="20">
        <f t="shared" si="187"/>
        <v>42754.665173611109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s">
        <v>8219</v>
      </c>
      <c r="N2998" t="b">
        <v>1</v>
      </c>
      <c r="O2998" t="s">
        <v>8303</v>
      </c>
      <c r="P2998" s="6">
        <f t="shared" si="184"/>
        <v>171.94285714285715</v>
      </c>
      <c r="Q2998" s="8">
        <f t="shared" si="185"/>
        <v>153.5204081632653</v>
      </c>
      <c r="R2998" s="11" t="s">
        <v>8317</v>
      </c>
      <c r="S2998" s="12" t="s">
        <v>8357</v>
      </c>
      <c r="T2998" s="20">
        <f t="shared" si="186"/>
        <v>42090.912500000006</v>
      </c>
      <c r="U2998" s="20">
        <f t="shared" si="187"/>
        <v>42150.912500000006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s">
        <v>8219</v>
      </c>
      <c r="N2999" t="b">
        <v>1</v>
      </c>
      <c r="O2999" t="s">
        <v>8303</v>
      </c>
      <c r="P2999" s="6">
        <f t="shared" si="184"/>
        <v>103.73000000000002</v>
      </c>
      <c r="Q2999" s="8">
        <f t="shared" si="185"/>
        <v>90.2</v>
      </c>
      <c r="R2999" s="11" t="s">
        <v>8317</v>
      </c>
      <c r="S2999" s="12" t="s">
        <v>8357</v>
      </c>
      <c r="T2999" s="20">
        <f t="shared" si="186"/>
        <v>42775.733715277776</v>
      </c>
      <c r="U2999" s="20">
        <f t="shared" si="187"/>
        <v>42793.207638888889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s">
        <v>8219</v>
      </c>
      <c r="N3000" t="b">
        <v>1</v>
      </c>
      <c r="O3000" t="s">
        <v>8303</v>
      </c>
      <c r="P3000" s="6">
        <f t="shared" si="184"/>
        <v>103.029</v>
      </c>
      <c r="Q3000" s="8">
        <f t="shared" si="185"/>
        <v>118.97113163972287</v>
      </c>
      <c r="R3000" s="11" t="s">
        <v>8317</v>
      </c>
      <c r="S3000" s="12" t="s">
        <v>8357</v>
      </c>
      <c r="T3000" s="20">
        <f t="shared" si="186"/>
        <v>41778.193622685183</v>
      </c>
      <c r="U3000" s="20">
        <f t="shared" si="187"/>
        <v>41806.184027777781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s">
        <v>8219</v>
      </c>
      <c r="N3001" t="b">
        <v>1</v>
      </c>
      <c r="O3001" t="s">
        <v>8303</v>
      </c>
      <c r="P3001" s="6">
        <f t="shared" si="184"/>
        <v>118.88888888888889</v>
      </c>
      <c r="Q3001" s="8">
        <f t="shared" si="185"/>
        <v>80.25</v>
      </c>
      <c r="R3001" s="11" t="s">
        <v>8317</v>
      </c>
      <c r="S3001" s="12" t="s">
        <v>8357</v>
      </c>
      <c r="T3001" s="20">
        <f t="shared" si="186"/>
        <v>42780.740277777775</v>
      </c>
      <c r="U3001" s="20">
        <f t="shared" si="187"/>
        <v>42795.083333333328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s">
        <v>8219</v>
      </c>
      <c r="N3002" t="b">
        <v>1</v>
      </c>
      <c r="O3002" t="s">
        <v>8303</v>
      </c>
      <c r="P3002" s="6">
        <f t="shared" si="184"/>
        <v>100</v>
      </c>
      <c r="Q3002" s="8">
        <f t="shared" si="185"/>
        <v>62.5</v>
      </c>
      <c r="R3002" s="11" t="s">
        <v>8317</v>
      </c>
      <c r="S3002" s="12" t="s">
        <v>8357</v>
      </c>
      <c r="T3002" s="20">
        <f t="shared" si="186"/>
        <v>42752.827199074076</v>
      </c>
      <c r="U3002" s="20">
        <f t="shared" si="187"/>
        <v>42766.75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s">
        <v>8219</v>
      </c>
      <c r="N3003" t="b">
        <v>1</v>
      </c>
      <c r="O3003" t="s">
        <v>8303</v>
      </c>
      <c r="P3003" s="6">
        <f t="shared" si="184"/>
        <v>318.69988910451895</v>
      </c>
      <c r="Q3003" s="8">
        <f t="shared" si="185"/>
        <v>131.37719999999999</v>
      </c>
      <c r="R3003" s="11" t="s">
        <v>8317</v>
      </c>
      <c r="S3003" s="12" t="s">
        <v>8357</v>
      </c>
      <c r="T3003" s="20">
        <f t="shared" si="186"/>
        <v>42534.895625000005</v>
      </c>
      <c r="U3003" s="20">
        <f t="shared" si="187"/>
        <v>42564.895625000005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s">
        <v>8219</v>
      </c>
      <c r="N3004" t="b">
        <v>1</v>
      </c>
      <c r="O3004" t="s">
        <v>8303</v>
      </c>
      <c r="P3004" s="6">
        <f t="shared" si="184"/>
        <v>108.50614285714286</v>
      </c>
      <c r="Q3004" s="8">
        <f t="shared" si="185"/>
        <v>73.032980769230775</v>
      </c>
      <c r="R3004" s="11" t="s">
        <v>8317</v>
      </c>
      <c r="S3004" s="12" t="s">
        <v>8357</v>
      </c>
      <c r="T3004" s="20">
        <f t="shared" si="186"/>
        <v>41239.83625</v>
      </c>
      <c r="U3004" s="20">
        <f t="shared" si="187"/>
        <v>41269.83625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s">
        <v>8219</v>
      </c>
      <c r="N3005" t="b">
        <v>1</v>
      </c>
      <c r="O3005" t="s">
        <v>8303</v>
      </c>
      <c r="P3005" s="6">
        <f t="shared" si="184"/>
        <v>101.16666666666667</v>
      </c>
      <c r="Q3005" s="8">
        <f t="shared" si="185"/>
        <v>178.52941176470588</v>
      </c>
      <c r="R3005" s="11" t="s">
        <v>8317</v>
      </c>
      <c r="S3005" s="12" t="s">
        <v>8357</v>
      </c>
      <c r="T3005" s="20">
        <f t="shared" si="186"/>
        <v>42398.849259259259</v>
      </c>
      <c r="U3005" s="20">
        <f t="shared" si="187"/>
        <v>42430.249305555553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s">
        <v>8219</v>
      </c>
      <c r="N3006" t="b">
        <v>1</v>
      </c>
      <c r="O3006" t="s">
        <v>8303</v>
      </c>
      <c r="P3006" s="6">
        <f t="shared" si="184"/>
        <v>112.815</v>
      </c>
      <c r="Q3006" s="8">
        <f t="shared" si="185"/>
        <v>162.90974729241879</v>
      </c>
      <c r="R3006" s="11" t="s">
        <v>8317</v>
      </c>
      <c r="S3006" s="12" t="s">
        <v>8357</v>
      </c>
      <c r="T3006" s="20">
        <f t="shared" si="186"/>
        <v>41928.881064814814</v>
      </c>
      <c r="U3006" s="20">
        <f t="shared" si="187"/>
        <v>41958.922731481478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s">
        <v>8219</v>
      </c>
      <c r="N3007" t="b">
        <v>1</v>
      </c>
      <c r="O3007" t="s">
        <v>8303</v>
      </c>
      <c r="P3007" s="6">
        <f t="shared" si="184"/>
        <v>120.49622641509434</v>
      </c>
      <c r="Q3007" s="8">
        <f t="shared" si="185"/>
        <v>108.24237288135593</v>
      </c>
      <c r="R3007" s="11" t="s">
        <v>8317</v>
      </c>
      <c r="S3007" s="12" t="s">
        <v>8357</v>
      </c>
      <c r="T3007" s="20">
        <f t="shared" si="186"/>
        <v>41888.674826388888</v>
      </c>
      <c r="U3007" s="20">
        <f t="shared" si="187"/>
        <v>41918.674826388888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s">
        <v>8219</v>
      </c>
      <c r="N3008" t="b">
        <v>1</v>
      </c>
      <c r="O3008" t="s">
        <v>8303</v>
      </c>
      <c r="P3008" s="6">
        <f t="shared" si="184"/>
        <v>107.74999999999999</v>
      </c>
      <c r="Q3008" s="8">
        <f t="shared" si="185"/>
        <v>88.865979381443296</v>
      </c>
      <c r="R3008" s="11" t="s">
        <v>8317</v>
      </c>
      <c r="S3008" s="12" t="s">
        <v>8357</v>
      </c>
      <c r="T3008" s="20">
        <f t="shared" si="186"/>
        <v>41957.756840277783</v>
      </c>
      <c r="U3008" s="20">
        <f t="shared" si="187"/>
        <v>41987.756840277783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s">
        <v>8219</v>
      </c>
      <c r="N3009" t="b">
        <v>1</v>
      </c>
      <c r="O3009" t="s">
        <v>8303</v>
      </c>
      <c r="P3009" s="6">
        <f t="shared" si="184"/>
        <v>180</v>
      </c>
      <c r="Q3009" s="8">
        <f t="shared" si="185"/>
        <v>54</v>
      </c>
      <c r="R3009" s="11" t="s">
        <v>8317</v>
      </c>
      <c r="S3009" s="12" t="s">
        <v>8357</v>
      </c>
      <c r="T3009" s="20">
        <f t="shared" si="186"/>
        <v>42098.216238425928</v>
      </c>
      <c r="U3009" s="20">
        <f t="shared" si="187"/>
        <v>42119.216238425928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s">
        <v>8219</v>
      </c>
      <c r="N3010" t="b">
        <v>1</v>
      </c>
      <c r="O3010" t="s">
        <v>8303</v>
      </c>
      <c r="P3010" s="6">
        <f t="shared" si="184"/>
        <v>101.16666666666667</v>
      </c>
      <c r="Q3010" s="8">
        <f t="shared" si="185"/>
        <v>116.73076923076923</v>
      </c>
      <c r="R3010" s="11" t="s">
        <v>8317</v>
      </c>
      <c r="S3010" s="12" t="s">
        <v>8357</v>
      </c>
      <c r="T3010" s="20">
        <f t="shared" si="186"/>
        <v>42360.212025462963</v>
      </c>
      <c r="U3010" s="20">
        <f t="shared" si="187"/>
        <v>42390.212025462963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s">
        <v>8219</v>
      </c>
      <c r="N3011" t="b">
        <v>1</v>
      </c>
      <c r="O3011" t="s">
        <v>8303</v>
      </c>
      <c r="P3011" s="6">
        <f t="shared" ref="P3011:P3074" si="188">E3011/D3011*100</f>
        <v>119.756</v>
      </c>
      <c r="Q3011" s="8">
        <f t="shared" ref="Q3011:Q3074" si="189">IFERROR(E3011/L3011,0)</f>
        <v>233.8984375</v>
      </c>
      <c r="R3011" s="11" t="s">
        <v>8317</v>
      </c>
      <c r="S3011" s="12" t="s">
        <v>8357</v>
      </c>
      <c r="T3011" s="20">
        <f t="shared" ref="T3011:T3074" si="190">(((J3011/60)/60)/24)+DATE(1970,1,1)</f>
        <v>41939.569907407407</v>
      </c>
      <c r="U3011" s="20">
        <f t="shared" ref="U3011:U3074" si="191">(((I3011/60)/60)/24)+DATE(1970,1,1)</f>
        <v>41969.611574074079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s">
        <v>8219</v>
      </c>
      <c r="N3012" t="b">
        <v>1</v>
      </c>
      <c r="O3012" t="s">
        <v>8303</v>
      </c>
      <c r="P3012" s="6">
        <f t="shared" si="188"/>
        <v>158</v>
      </c>
      <c r="Q3012" s="8">
        <f t="shared" si="189"/>
        <v>158</v>
      </c>
      <c r="R3012" s="11" t="s">
        <v>8317</v>
      </c>
      <c r="S3012" s="12" t="s">
        <v>8357</v>
      </c>
      <c r="T3012" s="20">
        <f t="shared" si="190"/>
        <v>41996.832395833335</v>
      </c>
      <c r="U3012" s="20">
        <f t="shared" si="191"/>
        <v>42056.832395833335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s">
        <v>8219</v>
      </c>
      <c r="N3013" t="b">
        <v>1</v>
      </c>
      <c r="O3013" t="s">
        <v>8303</v>
      </c>
      <c r="P3013" s="6">
        <f t="shared" si="188"/>
        <v>123.66666666666666</v>
      </c>
      <c r="Q3013" s="8">
        <f t="shared" si="189"/>
        <v>14.84</v>
      </c>
      <c r="R3013" s="11" t="s">
        <v>8317</v>
      </c>
      <c r="S3013" s="12" t="s">
        <v>8357</v>
      </c>
      <c r="T3013" s="20">
        <f t="shared" si="190"/>
        <v>42334.468935185185</v>
      </c>
      <c r="U3013" s="20">
        <f t="shared" si="191"/>
        <v>42361.957638888889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s">
        <v>8219</v>
      </c>
      <c r="N3014" t="b">
        <v>1</v>
      </c>
      <c r="O3014" t="s">
        <v>8303</v>
      </c>
      <c r="P3014" s="6">
        <f t="shared" si="188"/>
        <v>117.12499999999999</v>
      </c>
      <c r="Q3014" s="8">
        <f t="shared" si="189"/>
        <v>85.181818181818187</v>
      </c>
      <c r="R3014" s="11" t="s">
        <v>8317</v>
      </c>
      <c r="S3014" s="12" t="s">
        <v>8357</v>
      </c>
      <c r="T3014" s="20">
        <f t="shared" si="190"/>
        <v>42024.702893518523</v>
      </c>
      <c r="U3014" s="20">
        <f t="shared" si="191"/>
        <v>42045.702893518523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s">
        <v>8219</v>
      </c>
      <c r="N3015" t="b">
        <v>1</v>
      </c>
      <c r="O3015" t="s">
        <v>8303</v>
      </c>
      <c r="P3015" s="6">
        <f t="shared" si="188"/>
        <v>156.96</v>
      </c>
      <c r="Q3015" s="8">
        <f t="shared" si="189"/>
        <v>146.69158878504672</v>
      </c>
      <c r="R3015" s="11" t="s">
        <v>8317</v>
      </c>
      <c r="S3015" s="12" t="s">
        <v>8357</v>
      </c>
      <c r="T3015" s="20">
        <f t="shared" si="190"/>
        <v>42146.836215277777</v>
      </c>
      <c r="U3015" s="20">
        <f t="shared" si="191"/>
        <v>42176.836215277777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s">
        <v>8219</v>
      </c>
      <c r="N3016" t="b">
        <v>1</v>
      </c>
      <c r="O3016" t="s">
        <v>8303</v>
      </c>
      <c r="P3016" s="6">
        <f t="shared" si="188"/>
        <v>113.104</v>
      </c>
      <c r="Q3016" s="8">
        <f t="shared" si="189"/>
        <v>50.764811490125673</v>
      </c>
      <c r="R3016" s="11" t="s">
        <v>8317</v>
      </c>
      <c r="S3016" s="12" t="s">
        <v>8357</v>
      </c>
      <c r="T3016" s="20">
        <f t="shared" si="190"/>
        <v>41920.123611111114</v>
      </c>
      <c r="U3016" s="20">
        <f t="shared" si="191"/>
        <v>41948.208333333336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s">
        <v>8219</v>
      </c>
      <c r="N3017" t="b">
        <v>1</v>
      </c>
      <c r="O3017" t="s">
        <v>8303</v>
      </c>
      <c r="P3017" s="6">
        <f t="shared" si="188"/>
        <v>103.17647058823529</v>
      </c>
      <c r="Q3017" s="8">
        <f t="shared" si="189"/>
        <v>87.7</v>
      </c>
      <c r="R3017" s="11" t="s">
        <v>8317</v>
      </c>
      <c r="S3017" s="12" t="s">
        <v>8357</v>
      </c>
      <c r="T3017" s="20">
        <f t="shared" si="190"/>
        <v>41785.72729166667</v>
      </c>
      <c r="U3017" s="20">
        <f t="shared" si="191"/>
        <v>41801.166666666664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s">
        <v>8219</v>
      </c>
      <c r="N3018" t="b">
        <v>1</v>
      </c>
      <c r="O3018" t="s">
        <v>8303</v>
      </c>
      <c r="P3018" s="6">
        <f t="shared" si="188"/>
        <v>102.61176470588236</v>
      </c>
      <c r="Q3018" s="8">
        <f t="shared" si="189"/>
        <v>242.27777777777777</v>
      </c>
      <c r="R3018" s="11" t="s">
        <v>8317</v>
      </c>
      <c r="S3018" s="12" t="s">
        <v>8357</v>
      </c>
      <c r="T3018" s="20">
        <f t="shared" si="190"/>
        <v>41778.548055555555</v>
      </c>
      <c r="U3018" s="20">
        <f t="shared" si="191"/>
        <v>41838.548055555555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s">
        <v>8219</v>
      </c>
      <c r="N3019" t="b">
        <v>1</v>
      </c>
      <c r="O3019" t="s">
        <v>8303</v>
      </c>
      <c r="P3019" s="6">
        <f t="shared" si="188"/>
        <v>105.84090909090908</v>
      </c>
      <c r="Q3019" s="8">
        <f t="shared" si="189"/>
        <v>146.44654088050314</v>
      </c>
      <c r="R3019" s="11" t="s">
        <v>8317</v>
      </c>
      <c r="S3019" s="12" t="s">
        <v>8357</v>
      </c>
      <c r="T3019" s="20">
        <f t="shared" si="190"/>
        <v>41841.850034722222</v>
      </c>
      <c r="U3019" s="20">
        <f t="shared" si="191"/>
        <v>41871.850034722222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s">
        <v>8219</v>
      </c>
      <c r="N3020" t="b">
        <v>1</v>
      </c>
      <c r="O3020" t="s">
        <v>8303</v>
      </c>
      <c r="P3020" s="6">
        <f t="shared" si="188"/>
        <v>100.71428571428571</v>
      </c>
      <c r="Q3020" s="8">
        <f t="shared" si="189"/>
        <v>103.17073170731707</v>
      </c>
      <c r="R3020" s="11" t="s">
        <v>8317</v>
      </c>
      <c r="S3020" s="12" t="s">
        <v>8357</v>
      </c>
      <c r="T3020" s="20">
        <f t="shared" si="190"/>
        <v>42163.29833333334</v>
      </c>
      <c r="U3020" s="20">
        <f t="shared" si="191"/>
        <v>42205.916666666672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s">
        <v>8219</v>
      </c>
      <c r="N3021" t="b">
        <v>1</v>
      </c>
      <c r="O3021" t="s">
        <v>8303</v>
      </c>
      <c r="P3021" s="6">
        <f t="shared" si="188"/>
        <v>121.23333333333332</v>
      </c>
      <c r="Q3021" s="8">
        <f t="shared" si="189"/>
        <v>80.464601769911511</v>
      </c>
      <c r="R3021" s="11" t="s">
        <v>8317</v>
      </c>
      <c r="S3021" s="12" t="s">
        <v>8357</v>
      </c>
      <c r="T3021" s="20">
        <f t="shared" si="190"/>
        <v>41758.833564814813</v>
      </c>
      <c r="U3021" s="20">
        <f t="shared" si="191"/>
        <v>41786.125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s">
        <v>8219</v>
      </c>
      <c r="N3022" t="b">
        <v>1</v>
      </c>
      <c r="O3022" t="s">
        <v>8303</v>
      </c>
      <c r="P3022" s="6">
        <f t="shared" si="188"/>
        <v>100.57142857142858</v>
      </c>
      <c r="Q3022" s="8">
        <f t="shared" si="189"/>
        <v>234.66666666666666</v>
      </c>
      <c r="R3022" s="11" t="s">
        <v>8317</v>
      </c>
      <c r="S3022" s="12" t="s">
        <v>8357</v>
      </c>
      <c r="T3022" s="20">
        <f t="shared" si="190"/>
        <v>42170.846446759257</v>
      </c>
      <c r="U3022" s="20">
        <f t="shared" si="191"/>
        <v>42230.846446759257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s">
        <v>8219</v>
      </c>
      <c r="N3023" t="b">
        <v>1</v>
      </c>
      <c r="O3023" t="s">
        <v>8303</v>
      </c>
      <c r="P3023" s="6">
        <f t="shared" si="188"/>
        <v>116.02222222222223</v>
      </c>
      <c r="Q3023" s="8">
        <f t="shared" si="189"/>
        <v>50.689320388349515</v>
      </c>
      <c r="R3023" s="11" t="s">
        <v>8317</v>
      </c>
      <c r="S3023" s="12" t="s">
        <v>8357</v>
      </c>
      <c r="T3023" s="20">
        <f t="shared" si="190"/>
        <v>42660.618854166663</v>
      </c>
      <c r="U3023" s="20">
        <f t="shared" si="191"/>
        <v>42696.249305555553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s">
        <v>8219</v>
      </c>
      <c r="N3024" t="b">
        <v>1</v>
      </c>
      <c r="O3024" t="s">
        <v>8303</v>
      </c>
      <c r="P3024" s="6">
        <f t="shared" si="188"/>
        <v>100.88</v>
      </c>
      <c r="Q3024" s="8">
        <f t="shared" si="189"/>
        <v>162.70967741935485</v>
      </c>
      <c r="R3024" s="11" t="s">
        <v>8317</v>
      </c>
      <c r="S3024" s="12" t="s">
        <v>8357</v>
      </c>
      <c r="T3024" s="20">
        <f t="shared" si="190"/>
        <v>42564.95380787037</v>
      </c>
      <c r="U3024" s="20">
        <f t="shared" si="191"/>
        <v>42609.95380787037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s">
        <v>8219</v>
      </c>
      <c r="N3025" t="b">
        <v>1</v>
      </c>
      <c r="O3025" t="s">
        <v>8303</v>
      </c>
      <c r="P3025" s="6">
        <f t="shared" si="188"/>
        <v>103</v>
      </c>
      <c r="Q3025" s="8">
        <f t="shared" si="189"/>
        <v>120.16666666666667</v>
      </c>
      <c r="R3025" s="11" t="s">
        <v>8317</v>
      </c>
      <c r="S3025" s="12" t="s">
        <v>8357</v>
      </c>
      <c r="T3025" s="20">
        <f t="shared" si="190"/>
        <v>42121.675763888896</v>
      </c>
      <c r="U3025" s="20">
        <f t="shared" si="191"/>
        <v>42166.675763888896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s">
        <v>8219</v>
      </c>
      <c r="N3026" t="b">
        <v>1</v>
      </c>
      <c r="O3026" t="s">
        <v>8303</v>
      </c>
      <c r="P3026" s="6">
        <f t="shared" si="188"/>
        <v>246.42</v>
      </c>
      <c r="Q3026" s="8">
        <f t="shared" si="189"/>
        <v>67.697802197802204</v>
      </c>
      <c r="R3026" s="11" t="s">
        <v>8317</v>
      </c>
      <c r="S3026" s="12" t="s">
        <v>8357</v>
      </c>
      <c r="T3026" s="20">
        <f t="shared" si="190"/>
        <v>41158.993923611109</v>
      </c>
      <c r="U3026" s="20">
        <f t="shared" si="191"/>
        <v>41188.993923611109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s">
        <v>8219</v>
      </c>
      <c r="N3027" t="b">
        <v>1</v>
      </c>
      <c r="O3027" t="s">
        <v>8303</v>
      </c>
      <c r="P3027" s="6">
        <f t="shared" si="188"/>
        <v>302.2</v>
      </c>
      <c r="Q3027" s="8">
        <f t="shared" si="189"/>
        <v>52.103448275862071</v>
      </c>
      <c r="R3027" s="11" t="s">
        <v>8317</v>
      </c>
      <c r="S3027" s="12" t="s">
        <v>8357</v>
      </c>
      <c r="T3027" s="20">
        <f t="shared" si="190"/>
        <v>41761.509409722225</v>
      </c>
      <c r="U3027" s="20">
        <f t="shared" si="191"/>
        <v>41789.666666666664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s">
        <v>8219</v>
      </c>
      <c r="N3028" t="b">
        <v>1</v>
      </c>
      <c r="O3028" t="s">
        <v>8303</v>
      </c>
      <c r="P3028" s="6">
        <f t="shared" si="188"/>
        <v>143.33333333333334</v>
      </c>
      <c r="Q3028" s="8">
        <f t="shared" si="189"/>
        <v>51.6</v>
      </c>
      <c r="R3028" s="11" t="s">
        <v>8317</v>
      </c>
      <c r="S3028" s="12" t="s">
        <v>8357</v>
      </c>
      <c r="T3028" s="20">
        <f t="shared" si="190"/>
        <v>42783.459398148145</v>
      </c>
      <c r="U3028" s="20">
        <f t="shared" si="191"/>
        <v>42797.459398148145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s">
        <v>8219</v>
      </c>
      <c r="N3029" t="b">
        <v>1</v>
      </c>
      <c r="O3029" t="s">
        <v>8303</v>
      </c>
      <c r="P3029" s="6">
        <f t="shared" si="188"/>
        <v>131.44</v>
      </c>
      <c r="Q3029" s="8">
        <f t="shared" si="189"/>
        <v>164.3</v>
      </c>
      <c r="R3029" s="11" t="s">
        <v>8317</v>
      </c>
      <c r="S3029" s="12" t="s">
        <v>8357</v>
      </c>
      <c r="T3029" s="20">
        <f t="shared" si="190"/>
        <v>42053.704293981486</v>
      </c>
      <c r="U3029" s="20">
        <f t="shared" si="191"/>
        <v>42083.662627314814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s">
        <v>8219</v>
      </c>
      <c r="N3030" t="b">
        <v>1</v>
      </c>
      <c r="O3030" t="s">
        <v>8303</v>
      </c>
      <c r="P3030" s="6">
        <f t="shared" si="188"/>
        <v>168.01999999999998</v>
      </c>
      <c r="Q3030" s="8">
        <f t="shared" si="189"/>
        <v>84.858585858585855</v>
      </c>
      <c r="R3030" s="11" t="s">
        <v>8317</v>
      </c>
      <c r="S3030" s="12" t="s">
        <v>8357</v>
      </c>
      <c r="T3030" s="20">
        <f t="shared" si="190"/>
        <v>42567.264178240745</v>
      </c>
      <c r="U3030" s="20">
        <f t="shared" si="191"/>
        <v>42597.264178240745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s">
        <v>8219</v>
      </c>
      <c r="N3031" t="b">
        <v>1</v>
      </c>
      <c r="O3031" t="s">
        <v>8303</v>
      </c>
      <c r="P3031" s="6">
        <f t="shared" si="188"/>
        <v>109.67666666666666</v>
      </c>
      <c r="Q3031" s="8">
        <f t="shared" si="189"/>
        <v>94.548850574712645</v>
      </c>
      <c r="R3031" s="11" t="s">
        <v>8317</v>
      </c>
      <c r="S3031" s="12" t="s">
        <v>8357</v>
      </c>
      <c r="T3031" s="20">
        <f t="shared" si="190"/>
        <v>41932.708877314813</v>
      </c>
      <c r="U3031" s="20">
        <f t="shared" si="191"/>
        <v>41961.190972222219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s">
        <v>8219</v>
      </c>
      <c r="N3032" t="b">
        <v>1</v>
      </c>
      <c r="O3032" t="s">
        <v>8303</v>
      </c>
      <c r="P3032" s="6">
        <f t="shared" si="188"/>
        <v>106.6857142857143</v>
      </c>
      <c r="Q3032" s="8">
        <f t="shared" si="189"/>
        <v>45.536585365853661</v>
      </c>
      <c r="R3032" s="11" t="s">
        <v>8317</v>
      </c>
      <c r="S3032" s="12" t="s">
        <v>8357</v>
      </c>
      <c r="T3032" s="20">
        <f t="shared" si="190"/>
        <v>42233.747349537036</v>
      </c>
      <c r="U3032" s="20">
        <f t="shared" si="191"/>
        <v>42263.747349537036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s">
        <v>8219</v>
      </c>
      <c r="N3033" t="b">
        <v>1</v>
      </c>
      <c r="O3033" t="s">
        <v>8303</v>
      </c>
      <c r="P3033" s="6">
        <f t="shared" si="188"/>
        <v>100</v>
      </c>
      <c r="Q3033" s="8">
        <f t="shared" si="189"/>
        <v>51.724137931034484</v>
      </c>
      <c r="R3033" s="11" t="s">
        <v>8317</v>
      </c>
      <c r="S3033" s="12" t="s">
        <v>8357</v>
      </c>
      <c r="T3033" s="20">
        <f t="shared" si="190"/>
        <v>42597.882488425923</v>
      </c>
      <c r="U3033" s="20">
        <f t="shared" si="191"/>
        <v>42657.882488425923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s">
        <v>8219</v>
      </c>
      <c r="N3034" t="b">
        <v>1</v>
      </c>
      <c r="O3034" t="s">
        <v>8303</v>
      </c>
      <c r="P3034" s="6">
        <f t="shared" si="188"/>
        <v>127.2</v>
      </c>
      <c r="Q3034" s="8">
        <f t="shared" si="189"/>
        <v>50.88</v>
      </c>
      <c r="R3034" s="11" t="s">
        <v>8317</v>
      </c>
      <c r="S3034" s="12" t="s">
        <v>8357</v>
      </c>
      <c r="T3034" s="20">
        <f t="shared" si="190"/>
        <v>42228.044664351852</v>
      </c>
      <c r="U3034" s="20">
        <f t="shared" si="191"/>
        <v>42258.044664351852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s">
        <v>8219</v>
      </c>
      <c r="N3035" t="b">
        <v>1</v>
      </c>
      <c r="O3035" t="s">
        <v>8303</v>
      </c>
      <c r="P3035" s="6">
        <f t="shared" si="188"/>
        <v>146.53333333333333</v>
      </c>
      <c r="Q3035" s="8">
        <f t="shared" si="189"/>
        <v>191.13043478260869</v>
      </c>
      <c r="R3035" s="11" t="s">
        <v>8317</v>
      </c>
      <c r="S3035" s="12" t="s">
        <v>8357</v>
      </c>
      <c r="T3035" s="20">
        <f t="shared" si="190"/>
        <v>42570.110243055555</v>
      </c>
      <c r="U3035" s="20">
        <f t="shared" si="191"/>
        <v>42600.110243055555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s">
        <v>8219</v>
      </c>
      <c r="N3036" t="b">
        <v>1</v>
      </c>
      <c r="O3036" t="s">
        <v>8303</v>
      </c>
      <c r="P3036" s="6">
        <f t="shared" si="188"/>
        <v>112.53599999999999</v>
      </c>
      <c r="Q3036" s="8">
        <f t="shared" si="189"/>
        <v>89.314285714285717</v>
      </c>
      <c r="R3036" s="11" t="s">
        <v>8317</v>
      </c>
      <c r="S3036" s="12" t="s">
        <v>8357</v>
      </c>
      <c r="T3036" s="20">
        <f t="shared" si="190"/>
        <v>42644.535358796296</v>
      </c>
      <c r="U3036" s="20">
        <f t="shared" si="191"/>
        <v>42675.165972222225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s">
        <v>8219</v>
      </c>
      <c r="N3037" t="b">
        <v>1</v>
      </c>
      <c r="O3037" t="s">
        <v>8303</v>
      </c>
      <c r="P3037" s="6">
        <f t="shared" si="188"/>
        <v>108.78684000000001</v>
      </c>
      <c r="Q3037" s="8">
        <f t="shared" si="189"/>
        <v>88.588631921824103</v>
      </c>
      <c r="R3037" s="11" t="s">
        <v>8317</v>
      </c>
      <c r="S3037" s="12" t="s">
        <v>8357</v>
      </c>
      <c r="T3037" s="20">
        <f t="shared" si="190"/>
        <v>41368.560289351852</v>
      </c>
      <c r="U3037" s="20">
        <f t="shared" si="191"/>
        <v>41398.560289351852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s">
        <v>8219</v>
      </c>
      <c r="N3038" t="b">
        <v>1</v>
      </c>
      <c r="O3038" t="s">
        <v>8303</v>
      </c>
      <c r="P3038" s="6">
        <f t="shared" si="188"/>
        <v>126.732</v>
      </c>
      <c r="Q3038" s="8">
        <f t="shared" si="189"/>
        <v>96.300911854103347</v>
      </c>
      <c r="R3038" s="11" t="s">
        <v>8317</v>
      </c>
      <c r="S3038" s="12" t="s">
        <v>8357</v>
      </c>
      <c r="T3038" s="20">
        <f t="shared" si="190"/>
        <v>41466.785231481481</v>
      </c>
      <c r="U3038" s="20">
        <f t="shared" si="191"/>
        <v>41502.499305555553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s">
        <v>8219</v>
      </c>
      <c r="N3039" t="b">
        <v>1</v>
      </c>
      <c r="O3039" t="s">
        <v>8303</v>
      </c>
      <c r="P3039" s="6">
        <f t="shared" si="188"/>
        <v>213.20000000000002</v>
      </c>
      <c r="Q3039" s="8">
        <f t="shared" si="189"/>
        <v>33.3125</v>
      </c>
      <c r="R3039" s="11" t="s">
        <v>8317</v>
      </c>
      <c r="S3039" s="12" t="s">
        <v>8357</v>
      </c>
      <c r="T3039" s="20">
        <f t="shared" si="190"/>
        <v>40378.893206018518</v>
      </c>
      <c r="U3039" s="20">
        <f t="shared" si="191"/>
        <v>40453.207638888889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s">
        <v>8219</v>
      </c>
      <c r="N3040" t="b">
        <v>1</v>
      </c>
      <c r="O3040" t="s">
        <v>8303</v>
      </c>
      <c r="P3040" s="6">
        <f t="shared" si="188"/>
        <v>100.49999999999999</v>
      </c>
      <c r="Q3040" s="8">
        <f t="shared" si="189"/>
        <v>37.222222222222221</v>
      </c>
      <c r="R3040" s="11" t="s">
        <v>8317</v>
      </c>
      <c r="S3040" s="12" t="s">
        <v>8357</v>
      </c>
      <c r="T3040" s="20">
        <f t="shared" si="190"/>
        <v>42373.252280092594</v>
      </c>
      <c r="U3040" s="20">
        <f t="shared" si="191"/>
        <v>42433.252280092594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s">
        <v>8219</v>
      </c>
      <c r="N3041" t="b">
        <v>1</v>
      </c>
      <c r="O3041" t="s">
        <v>8303</v>
      </c>
      <c r="P3041" s="6">
        <f t="shared" si="188"/>
        <v>108.71389999999998</v>
      </c>
      <c r="Q3041" s="8">
        <f t="shared" si="189"/>
        <v>92.130423728813554</v>
      </c>
      <c r="R3041" s="11" t="s">
        <v>8317</v>
      </c>
      <c r="S3041" s="12" t="s">
        <v>8357</v>
      </c>
      <c r="T3041" s="20">
        <f t="shared" si="190"/>
        <v>41610.794421296298</v>
      </c>
      <c r="U3041" s="20">
        <f t="shared" si="191"/>
        <v>41637.332638888889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s">
        <v>8219</v>
      </c>
      <c r="N3042" t="b">
        <v>1</v>
      </c>
      <c r="O3042" t="s">
        <v>8303</v>
      </c>
      <c r="P3042" s="6">
        <f t="shared" si="188"/>
        <v>107.5</v>
      </c>
      <c r="Q3042" s="8">
        <f t="shared" si="189"/>
        <v>76.785714285714292</v>
      </c>
      <c r="R3042" s="11" t="s">
        <v>8317</v>
      </c>
      <c r="S3042" s="12" t="s">
        <v>8357</v>
      </c>
      <c r="T3042" s="20">
        <f t="shared" si="190"/>
        <v>42177.791909722218</v>
      </c>
      <c r="U3042" s="20">
        <f t="shared" si="191"/>
        <v>42181.958333333328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s">
        <v>8219</v>
      </c>
      <c r="N3043" t="b">
        <v>1</v>
      </c>
      <c r="O3043" t="s">
        <v>8303</v>
      </c>
      <c r="P3043" s="6">
        <f t="shared" si="188"/>
        <v>110.48192771084338</v>
      </c>
      <c r="Q3043" s="8">
        <f t="shared" si="189"/>
        <v>96.526315789473685</v>
      </c>
      <c r="R3043" s="11" t="s">
        <v>8317</v>
      </c>
      <c r="S3043" s="12" t="s">
        <v>8357</v>
      </c>
      <c r="T3043" s="20">
        <f t="shared" si="190"/>
        <v>42359.868611111116</v>
      </c>
      <c r="U3043" s="20">
        <f t="shared" si="191"/>
        <v>42389.868611111116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s">
        <v>8219</v>
      </c>
      <c r="N3044" t="b">
        <v>1</v>
      </c>
      <c r="O3044" t="s">
        <v>8303</v>
      </c>
      <c r="P3044" s="6">
        <f t="shared" si="188"/>
        <v>128</v>
      </c>
      <c r="Q3044" s="8">
        <f t="shared" si="189"/>
        <v>51.891891891891895</v>
      </c>
      <c r="R3044" s="11" t="s">
        <v>8317</v>
      </c>
      <c r="S3044" s="12" t="s">
        <v>8357</v>
      </c>
      <c r="T3044" s="20">
        <f t="shared" si="190"/>
        <v>42253.688043981485</v>
      </c>
      <c r="U3044" s="20">
        <f t="shared" si="191"/>
        <v>42283.688043981485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s">
        <v>8219</v>
      </c>
      <c r="N3045" t="b">
        <v>1</v>
      </c>
      <c r="O3045" t="s">
        <v>8303</v>
      </c>
      <c r="P3045" s="6">
        <f t="shared" si="188"/>
        <v>110.00666666666667</v>
      </c>
      <c r="Q3045" s="8">
        <f t="shared" si="189"/>
        <v>128.9140625</v>
      </c>
      <c r="R3045" s="11" t="s">
        <v>8317</v>
      </c>
      <c r="S3045" s="12" t="s">
        <v>8357</v>
      </c>
      <c r="T3045" s="20">
        <f t="shared" si="190"/>
        <v>42083.070590277777</v>
      </c>
      <c r="U3045" s="20">
        <f t="shared" si="191"/>
        <v>42110.118055555555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s">
        <v>8219</v>
      </c>
      <c r="N3046" t="b">
        <v>1</v>
      </c>
      <c r="O3046" t="s">
        <v>8303</v>
      </c>
      <c r="P3046" s="6">
        <f t="shared" si="188"/>
        <v>109.34166666666667</v>
      </c>
      <c r="Q3046" s="8">
        <f t="shared" si="189"/>
        <v>84.108974358974365</v>
      </c>
      <c r="R3046" s="11" t="s">
        <v>8317</v>
      </c>
      <c r="S3046" s="12" t="s">
        <v>8357</v>
      </c>
      <c r="T3046" s="20">
        <f t="shared" si="190"/>
        <v>42387.7268287037</v>
      </c>
      <c r="U3046" s="20">
        <f t="shared" si="191"/>
        <v>42402.7268287037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s">
        <v>8219</v>
      </c>
      <c r="N3047" t="b">
        <v>1</v>
      </c>
      <c r="O3047" t="s">
        <v>8303</v>
      </c>
      <c r="P3047" s="6">
        <f t="shared" si="188"/>
        <v>132.70650000000001</v>
      </c>
      <c r="Q3047" s="8">
        <f t="shared" si="189"/>
        <v>82.941562500000003</v>
      </c>
      <c r="R3047" s="11" t="s">
        <v>8317</v>
      </c>
      <c r="S3047" s="12" t="s">
        <v>8357</v>
      </c>
      <c r="T3047" s="20">
        <f t="shared" si="190"/>
        <v>41843.155729166669</v>
      </c>
      <c r="U3047" s="20">
        <f t="shared" si="191"/>
        <v>41873.155729166669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s">
        <v>8219</v>
      </c>
      <c r="N3048" t="b">
        <v>1</v>
      </c>
      <c r="O3048" t="s">
        <v>8303</v>
      </c>
      <c r="P3048" s="6">
        <f t="shared" si="188"/>
        <v>190.84810126582278</v>
      </c>
      <c r="Q3048" s="8">
        <f t="shared" si="189"/>
        <v>259.94827586206895</v>
      </c>
      <c r="R3048" s="11" t="s">
        <v>8317</v>
      </c>
      <c r="S3048" s="12" t="s">
        <v>8357</v>
      </c>
      <c r="T3048" s="20">
        <f t="shared" si="190"/>
        <v>41862.803078703706</v>
      </c>
      <c r="U3048" s="20">
        <f t="shared" si="191"/>
        <v>41892.202777777777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s">
        <v>8219</v>
      </c>
      <c r="N3049" t="b">
        <v>1</v>
      </c>
      <c r="O3049" t="s">
        <v>8303</v>
      </c>
      <c r="P3049" s="6">
        <f t="shared" si="188"/>
        <v>149</v>
      </c>
      <c r="Q3049" s="8">
        <f t="shared" si="189"/>
        <v>37.25</v>
      </c>
      <c r="R3049" s="11" t="s">
        <v>8317</v>
      </c>
      <c r="S3049" s="12" t="s">
        <v>8357</v>
      </c>
      <c r="T3049" s="20">
        <f t="shared" si="190"/>
        <v>42443.989050925928</v>
      </c>
      <c r="U3049" s="20">
        <f t="shared" si="191"/>
        <v>42487.552777777775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s">
        <v>8219</v>
      </c>
      <c r="N3050" t="b">
        <v>1</v>
      </c>
      <c r="O3050" t="s">
        <v>8303</v>
      </c>
      <c r="P3050" s="6">
        <f t="shared" si="188"/>
        <v>166.4</v>
      </c>
      <c r="Q3050" s="8">
        <f t="shared" si="189"/>
        <v>177.02127659574469</v>
      </c>
      <c r="R3050" s="11" t="s">
        <v>8317</v>
      </c>
      <c r="S3050" s="12" t="s">
        <v>8357</v>
      </c>
      <c r="T3050" s="20">
        <f t="shared" si="190"/>
        <v>41975.901180555549</v>
      </c>
      <c r="U3050" s="20">
        <f t="shared" si="191"/>
        <v>42004.890277777777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s">
        <v>8219</v>
      </c>
      <c r="N3051" t="b">
        <v>1</v>
      </c>
      <c r="O3051" t="s">
        <v>8303</v>
      </c>
      <c r="P3051" s="6">
        <f t="shared" si="188"/>
        <v>106.66666666666667</v>
      </c>
      <c r="Q3051" s="8">
        <f t="shared" si="189"/>
        <v>74.074074074074076</v>
      </c>
      <c r="R3051" s="11" t="s">
        <v>8317</v>
      </c>
      <c r="S3051" s="12" t="s">
        <v>8357</v>
      </c>
      <c r="T3051" s="20">
        <f t="shared" si="190"/>
        <v>42139.014525462961</v>
      </c>
      <c r="U3051" s="20">
        <f t="shared" si="191"/>
        <v>42169.014525462961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s">
        <v>8219</v>
      </c>
      <c r="N3052" t="b">
        <v>1</v>
      </c>
      <c r="O3052" t="s">
        <v>8303</v>
      </c>
      <c r="P3052" s="6">
        <f t="shared" si="188"/>
        <v>106</v>
      </c>
      <c r="Q3052" s="8">
        <f t="shared" si="189"/>
        <v>70.666666666666671</v>
      </c>
      <c r="R3052" s="11" t="s">
        <v>8317</v>
      </c>
      <c r="S3052" s="12" t="s">
        <v>8357</v>
      </c>
      <c r="T3052" s="20">
        <f t="shared" si="190"/>
        <v>42465.16851851852</v>
      </c>
      <c r="U3052" s="20">
        <f t="shared" si="191"/>
        <v>42495.16851851852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s">
        <v>8221</v>
      </c>
      <c r="N3053" t="b">
        <v>0</v>
      </c>
      <c r="O3053" t="s">
        <v>8303</v>
      </c>
      <c r="P3053" s="6">
        <f t="shared" si="188"/>
        <v>23.62857142857143</v>
      </c>
      <c r="Q3053" s="8">
        <f t="shared" si="189"/>
        <v>23.62857142857143</v>
      </c>
      <c r="R3053" s="11" t="s">
        <v>8317</v>
      </c>
      <c r="S3053" s="12" t="s">
        <v>8357</v>
      </c>
      <c r="T3053" s="20">
        <f t="shared" si="190"/>
        <v>42744.416030092587</v>
      </c>
      <c r="U3053" s="20">
        <f t="shared" si="191"/>
        <v>42774.416030092587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s">
        <v>8221</v>
      </c>
      <c r="N3054" t="b">
        <v>0</v>
      </c>
      <c r="O3054" t="s">
        <v>8303</v>
      </c>
      <c r="P3054" s="6">
        <f t="shared" si="188"/>
        <v>0.15</v>
      </c>
      <c r="Q3054" s="8">
        <f t="shared" si="189"/>
        <v>37.5</v>
      </c>
      <c r="R3054" s="11" t="s">
        <v>8317</v>
      </c>
      <c r="S3054" s="12" t="s">
        <v>8357</v>
      </c>
      <c r="T3054" s="20">
        <f t="shared" si="190"/>
        <v>42122.670069444444</v>
      </c>
      <c r="U3054" s="20">
        <f t="shared" si="191"/>
        <v>42152.665972222225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s">
        <v>8221</v>
      </c>
      <c r="N3055" t="b">
        <v>0</v>
      </c>
      <c r="O3055" t="s">
        <v>8303</v>
      </c>
      <c r="P3055" s="6">
        <f t="shared" si="188"/>
        <v>0.4</v>
      </c>
      <c r="Q3055" s="8">
        <f t="shared" si="189"/>
        <v>13.333333333333334</v>
      </c>
      <c r="R3055" s="11" t="s">
        <v>8317</v>
      </c>
      <c r="S3055" s="12" t="s">
        <v>8357</v>
      </c>
      <c r="T3055" s="20">
        <f t="shared" si="190"/>
        <v>41862.761724537035</v>
      </c>
      <c r="U3055" s="20">
        <f t="shared" si="191"/>
        <v>41914.165972222225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s">
        <v>8221</v>
      </c>
      <c r="N3056" t="b">
        <v>0</v>
      </c>
      <c r="O3056" t="s">
        <v>8303</v>
      </c>
      <c r="P3056" s="6">
        <f t="shared" si="188"/>
        <v>0</v>
      </c>
      <c r="Q3056" s="8">
        <f t="shared" si="189"/>
        <v>0</v>
      </c>
      <c r="R3056" s="11" t="s">
        <v>8317</v>
      </c>
      <c r="S3056" s="12" t="s">
        <v>8357</v>
      </c>
      <c r="T3056" s="20">
        <f t="shared" si="190"/>
        <v>42027.832800925928</v>
      </c>
      <c r="U3056" s="20">
        <f t="shared" si="191"/>
        <v>42065.044444444444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s">
        <v>8221</v>
      </c>
      <c r="N3057" t="b">
        <v>0</v>
      </c>
      <c r="O3057" t="s">
        <v>8303</v>
      </c>
      <c r="P3057" s="6">
        <f t="shared" si="188"/>
        <v>5.0000000000000001E-3</v>
      </c>
      <c r="Q3057" s="8">
        <f t="shared" si="189"/>
        <v>1</v>
      </c>
      <c r="R3057" s="11" t="s">
        <v>8317</v>
      </c>
      <c r="S3057" s="12" t="s">
        <v>8357</v>
      </c>
      <c r="T3057" s="20">
        <f t="shared" si="190"/>
        <v>41953.95821759259</v>
      </c>
      <c r="U3057" s="20">
        <f t="shared" si="191"/>
        <v>42013.95821759259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s">
        <v>8221</v>
      </c>
      <c r="N3058" t="b">
        <v>0</v>
      </c>
      <c r="O3058" t="s">
        <v>8303</v>
      </c>
      <c r="P3058" s="6">
        <f t="shared" si="188"/>
        <v>0</v>
      </c>
      <c r="Q3058" s="8">
        <f t="shared" si="189"/>
        <v>0</v>
      </c>
      <c r="R3058" s="11" t="s">
        <v>8317</v>
      </c>
      <c r="S3058" s="12" t="s">
        <v>8357</v>
      </c>
      <c r="T3058" s="20">
        <f t="shared" si="190"/>
        <v>41851.636388888888</v>
      </c>
      <c r="U3058" s="20">
        <f t="shared" si="191"/>
        <v>41911.636388888888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s">
        <v>8221</v>
      </c>
      <c r="N3059" t="b">
        <v>0</v>
      </c>
      <c r="O3059" t="s">
        <v>8303</v>
      </c>
      <c r="P3059" s="6">
        <f t="shared" si="188"/>
        <v>0</v>
      </c>
      <c r="Q3059" s="8">
        <f t="shared" si="189"/>
        <v>0</v>
      </c>
      <c r="R3059" s="11" t="s">
        <v>8317</v>
      </c>
      <c r="S3059" s="12" t="s">
        <v>8357</v>
      </c>
      <c r="T3059" s="20">
        <f t="shared" si="190"/>
        <v>42433.650590277779</v>
      </c>
      <c r="U3059" s="20">
        <f t="shared" si="191"/>
        <v>42463.608923611115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s">
        <v>8221</v>
      </c>
      <c r="N3060" t="b">
        <v>0</v>
      </c>
      <c r="O3060" t="s">
        <v>8303</v>
      </c>
      <c r="P3060" s="6">
        <f t="shared" si="188"/>
        <v>1.6666666666666666E-2</v>
      </c>
      <c r="Q3060" s="8">
        <f t="shared" si="189"/>
        <v>1</v>
      </c>
      <c r="R3060" s="11" t="s">
        <v>8317</v>
      </c>
      <c r="S3060" s="12" t="s">
        <v>8357</v>
      </c>
      <c r="T3060" s="20">
        <f t="shared" si="190"/>
        <v>42460.374305555553</v>
      </c>
      <c r="U3060" s="20">
        <f t="shared" si="191"/>
        <v>42510.374305555553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s">
        <v>8221</v>
      </c>
      <c r="N3061" t="b">
        <v>0</v>
      </c>
      <c r="O3061" t="s">
        <v>8303</v>
      </c>
      <c r="P3061" s="6">
        <f t="shared" si="188"/>
        <v>3.0066666666666664</v>
      </c>
      <c r="Q3061" s="8">
        <f t="shared" si="189"/>
        <v>41</v>
      </c>
      <c r="R3061" s="11" t="s">
        <v>8317</v>
      </c>
      <c r="S3061" s="12" t="s">
        <v>8357</v>
      </c>
      <c r="T3061" s="20">
        <f t="shared" si="190"/>
        <v>41829.935717592591</v>
      </c>
      <c r="U3061" s="20">
        <f t="shared" si="191"/>
        <v>41859.935717592591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s">
        <v>8221</v>
      </c>
      <c r="N3062" t="b">
        <v>0</v>
      </c>
      <c r="O3062" t="s">
        <v>8303</v>
      </c>
      <c r="P3062" s="6">
        <f t="shared" si="188"/>
        <v>0.15227272727272728</v>
      </c>
      <c r="Q3062" s="8">
        <f t="shared" si="189"/>
        <v>55.833333333333336</v>
      </c>
      <c r="R3062" s="11" t="s">
        <v>8317</v>
      </c>
      <c r="S3062" s="12" t="s">
        <v>8357</v>
      </c>
      <c r="T3062" s="20">
        <f t="shared" si="190"/>
        <v>42245.274699074071</v>
      </c>
      <c r="U3062" s="20">
        <f t="shared" si="191"/>
        <v>42275.274699074071</v>
      </c>
    </row>
    <row r="3063" spans="1:2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s">
        <v>8221</v>
      </c>
      <c r="N3063" t="b">
        <v>0</v>
      </c>
      <c r="O3063" t="s">
        <v>8303</v>
      </c>
      <c r="P3063" s="6">
        <f t="shared" si="188"/>
        <v>0</v>
      </c>
      <c r="Q3063" s="8">
        <f t="shared" si="189"/>
        <v>0</v>
      </c>
      <c r="R3063" s="11" t="s">
        <v>8317</v>
      </c>
      <c r="S3063" s="12" t="s">
        <v>8357</v>
      </c>
      <c r="T3063" s="20">
        <f t="shared" si="190"/>
        <v>41834.784120370372</v>
      </c>
      <c r="U3063" s="20">
        <f t="shared" si="191"/>
        <v>41864.784120370372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s">
        <v>8221</v>
      </c>
      <c r="N3064" t="b">
        <v>0</v>
      </c>
      <c r="O3064" t="s">
        <v>8303</v>
      </c>
      <c r="P3064" s="6">
        <f t="shared" si="188"/>
        <v>66.84</v>
      </c>
      <c r="Q3064" s="8">
        <f t="shared" si="189"/>
        <v>99.761194029850742</v>
      </c>
      <c r="R3064" s="11" t="s">
        <v>8317</v>
      </c>
      <c r="S3064" s="12" t="s">
        <v>8357</v>
      </c>
      <c r="T3064" s="20">
        <f t="shared" si="190"/>
        <v>42248.535787037035</v>
      </c>
      <c r="U3064" s="20">
        <f t="shared" si="191"/>
        <v>42277.75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s">
        <v>8221</v>
      </c>
      <c r="N3065" t="b">
        <v>0</v>
      </c>
      <c r="O3065" t="s">
        <v>8303</v>
      </c>
      <c r="P3065" s="6">
        <f t="shared" si="188"/>
        <v>19.566666666666666</v>
      </c>
      <c r="Q3065" s="8">
        <f t="shared" si="189"/>
        <v>25.521739130434781</v>
      </c>
      <c r="R3065" s="11" t="s">
        <v>8317</v>
      </c>
      <c r="S3065" s="12" t="s">
        <v>8357</v>
      </c>
      <c r="T3065" s="20">
        <f t="shared" si="190"/>
        <v>42630.922893518517</v>
      </c>
      <c r="U3065" s="20">
        <f t="shared" si="191"/>
        <v>42665.922893518517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s">
        <v>8221</v>
      </c>
      <c r="N3066" t="b">
        <v>0</v>
      </c>
      <c r="O3066" t="s">
        <v>8303</v>
      </c>
      <c r="P3066" s="6">
        <f t="shared" si="188"/>
        <v>11.294666666666666</v>
      </c>
      <c r="Q3066" s="8">
        <f t="shared" si="189"/>
        <v>117.65277777777777</v>
      </c>
      <c r="R3066" s="11" t="s">
        <v>8317</v>
      </c>
      <c r="S3066" s="12" t="s">
        <v>8357</v>
      </c>
      <c r="T3066" s="20">
        <f t="shared" si="190"/>
        <v>42299.130162037036</v>
      </c>
      <c r="U3066" s="20">
        <f t="shared" si="191"/>
        <v>42330.290972222225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s">
        <v>8221</v>
      </c>
      <c r="N3067" t="b">
        <v>0</v>
      </c>
      <c r="O3067" t="s">
        <v>8303</v>
      </c>
      <c r="P3067" s="6">
        <f t="shared" si="188"/>
        <v>0.04</v>
      </c>
      <c r="Q3067" s="8">
        <f t="shared" si="189"/>
        <v>5</v>
      </c>
      <c r="R3067" s="11" t="s">
        <v>8317</v>
      </c>
      <c r="S3067" s="12" t="s">
        <v>8357</v>
      </c>
      <c r="T3067" s="20">
        <f t="shared" si="190"/>
        <v>41825.055231481485</v>
      </c>
      <c r="U3067" s="20">
        <f t="shared" si="191"/>
        <v>41850.055231481485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s">
        <v>8221</v>
      </c>
      <c r="N3068" t="b">
        <v>0</v>
      </c>
      <c r="O3068" t="s">
        <v>8303</v>
      </c>
      <c r="P3068" s="6">
        <f t="shared" si="188"/>
        <v>11.985714285714286</v>
      </c>
      <c r="Q3068" s="8">
        <f t="shared" si="189"/>
        <v>2796.6666666666665</v>
      </c>
      <c r="R3068" s="11" t="s">
        <v>8317</v>
      </c>
      <c r="S3068" s="12" t="s">
        <v>8357</v>
      </c>
      <c r="T3068" s="20">
        <f t="shared" si="190"/>
        <v>42531.228437500002</v>
      </c>
      <c r="U3068" s="20">
        <f t="shared" si="191"/>
        <v>42561.228437500002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s">
        <v>8221</v>
      </c>
      <c r="N3069" t="b">
        <v>0</v>
      </c>
      <c r="O3069" t="s">
        <v>8303</v>
      </c>
      <c r="P3069" s="6">
        <f t="shared" si="188"/>
        <v>2.5</v>
      </c>
      <c r="Q3069" s="8">
        <f t="shared" si="189"/>
        <v>200</v>
      </c>
      <c r="R3069" s="11" t="s">
        <v>8317</v>
      </c>
      <c r="S3069" s="12" t="s">
        <v>8357</v>
      </c>
      <c r="T3069" s="20">
        <f t="shared" si="190"/>
        <v>42226.938414351855</v>
      </c>
      <c r="U3069" s="20">
        <f t="shared" si="191"/>
        <v>42256.938414351855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s">
        <v>8221</v>
      </c>
      <c r="N3070" t="b">
        <v>0</v>
      </c>
      <c r="O3070" t="s">
        <v>8303</v>
      </c>
      <c r="P3070" s="6">
        <f t="shared" si="188"/>
        <v>6.9999999999999993E-2</v>
      </c>
      <c r="Q3070" s="8">
        <f t="shared" si="189"/>
        <v>87.5</v>
      </c>
      <c r="R3070" s="11" t="s">
        <v>8317</v>
      </c>
      <c r="S3070" s="12" t="s">
        <v>8357</v>
      </c>
      <c r="T3070" s="20">
        <f t="shared" si="190"/>
        <v>42263.691574074073</v>
      </c>
      <c r="U3070" s="20">
        <f t="shared" si="191"/>
        <v>42293.691574074073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s">
        <v>8221</v>
      </c>
      <c r="N3071" t="b">
        <v>0</v>
      </c>
      <c r="O3071" t="s">
        <v>8303</v>
      </c>
      <c r="P3071" s="6">
        <f t="shared" si="188"/>
        <v>14.099999999999998</v>
      </c>
      <c r="Q3071" s="8">
        <f t="shared" si="189"/>
        <v>20.142857142857142</v>
      </c>
      <c r="R3071" s="11" t="s">
        <v>8317</v>
      </c>
      <c r="S3071" s="12" t="s">
        <v>8357</v>
      </c>
      <c r="T3071" s="20">
        <f t="shared" si="190"/>
        <v>41957.833726851852</v>
      </c>
      <c r="U3071" s="20">
        <f t="shared" si="191"/>
        <v>41987.833726851852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s">
        <v>8221</v>
      </c>
      <c r="N3072" t="b">
        <v>0</v>
      </c>
      <c r="O3072" t="s">
        <v>8303</v>
      </c>
      <c r="P3072" s="6">
        <f t="shared" si="188"/>
        <v>3.34</v>
      </c>
      <c r="Q3072" s="8">
        <f t="shared" si="189"/>
        <v>20.875</v>
      </c>
      <c r="R3072" s="11" t="s">
        <v>8317</v>
      </c>
      <c r="S3072" s="12" t="s">
        <v>8357</v>
      </c>
      <c r="T3072" s="20">
        <f t="shared" si="190"/>
        <v>42690.733437499999</v>
      </c>
      <c r="U3072" s="20">
        <f t="shared" si="191"/>
        <v>42711.733437499999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s">
        <v>8221</v>
      </c>
      <c r="N3073" t="b">
        <v>0</v>
      </c>
      <c r="O3073" t="s">
        <v>8303</v>
      </c>
      <c r="P3073" s="6">
        <f t="shared" si="188"/>
        <v>59.774999999999999</v>
      </c>
      <c r="Q3073" s="8">
        <f t="shared" si="189"/>
        <v>61.307692307692307</v>
      </c>
      <c r="R3073" s="11" t="s">
        <v>8317</v>
      </c>
      <c r="S3073" s="12" t="s">
        <v>8357</v>
      </c>
      <c r="T3073" s="20">
        <f t="shared" si="190"/>
        <v>42097.732418981483</v>
      </c>
      <c r="U3073" s="20">
        <f t="shared" si="191"/>
        <v>42115.249305555553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s">
        <v>8221</v>
      </c>
      <c r="N3074" t="b">
        <v>0</v>
      </c>
      <c r="O3074" t="s">
        <v>8303</v>
      </c>
      <c r="P3074" s="6">
        <f t="shared" si="188"/>
        <v>1.6666666666666666E-2</v>
      </c>
      <c r="Q3074" s="8">
        <f t="shared" si="189"/>
        <v>1</v>
      </c>
      <c r="R3074" s="11" t="s">
        <v>8317</v>
      </c>
      <c r="S3074" s="12" t="s">
        <v>8357</v>
      </c>
      <c r="T3074" s="20">
        <f t="shared" si="190"/>
        <v>42658.690532407403</v>
      </c>
      <c r="U3074" s="20">
        <f t="shared" si="191"/>
        <v>42673.073611111111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s">
        <v>8221</v>
      </c>
      <c r="N3075" t="b">
        <v>0</v>
      </c>
      <c r="O3075" t="s">
        <v>8303</v>
      </c>
      <c r="P3075" s="6">
        <f t="shared" ref="P3075:P3138" si="192">E3075/D3075*100</f>
        <v>2.3035714285714284E-2</v>
      </c>
      <c r="Q3075" s="8">
        <f t="shared" ref="Q3075:Q3138" si="193">IFERROR(E3075/L3075,0)</f>
        <v>92.142857142857139</v>
      </c>
      <c r="R3075" s="11" t="s">
        <v>8317</v>
      </c>
      <c r="S3075" s="12" t="s">
        <v>8357</v>
      </c>
      <c r="T3075" s="20">
        <f t="shared" ref="T3075:T3138" si="194">(((J3075/60)/60)/24)+DATE(1970,1,1)</f>
        <v>42111.684027777781</v>
      </c>
      <c r="U3075" s="20">
        <f t="shared" ref="U3075:U3138" si="195">(((I3075/60)/60)/24)+DATE(1970,1,1)</f>
        <v>42169.804861111115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s">
        <v>8221</v>
      </c>
      <c r="N3076" t="b">
        <v>0</v>
      </c>
      <c r="O3076" t="s">
        <v>8303</v>
      </c>
      <c r="P3076" s="6">
        <f t="shared" si="192"/>
        <v>8.8000000000000009E-2</v>
      </c>
      <c r="Q3076" s="8">
        <f t="shared" si="193"/>
        <v>7.333333333333333</v>
      </c>
      <c r="R3076" s="11" t="s">
        <v>8317</v>
      </c>
      <c r="S3076" s="12" t="s">
        <v>8357</v>
      </c>
      <c r="T3076" s="20">
        <f t="shared" si="194"/>
        <v>42409.571284722217</v>
      </c>
      <c r="U3076" s="20">
        <f t="shared" si="195"/>
        <v>42439.571284722217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s">
        <v>8221</v>
      </c>
      <c r="N3077" t="b">
        <v>0</v>
      </c>
      <c r="O3077" t="s">
        <v>8303</v>
      </c>
      <c r="P3077" s="6">
        <f t="shared" si="192"/>
        <v>8.64</v>
      </c>
      <c r="Q3077" s="8">
        <f t="shared" si="193"/>
        <v>64.8</v>
      </c>
      <c r="R3077" s="11" t="s">
        <v>8317</v>
      </c>
      <c r="S3077" s="12" t="s">
        <v>8357</v>
      </c>
      <c r="T3077" s="20">
        <f t="shared" si="194"/>
        <v>42551.102314814809</v>
      </c>
      <c r="U3077" s="20">
        <f t="shared" si="195"/>
        <v>42601.102314814809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s">
        <v>8221</v>
      </c>
      <c r="N3078" t="b">
        <v>0</v>
      </c>
      <c r="O3078" t="s">
        <v>8303</v>
      </c>
      <c r="P3078" s="6">
        <f t="shared" si="192"/>
        <v>15.06</v>
      </c>
      <c r="Q3078" s="8">
        <f t="shared" si="193"/>
        <v>30.12</v>
      </c>
      <c r="R3078" s="11" t="s">
        <v>8317</v>
      </c>
      <c r="S3078" s="12" t="s">
        <v>8357</v>
      </c>
      <c r="T3078" s="20">
        <f t="shared" si="194"/>
        <v>42226.651886574073</v>
      </c>
      <c r="U3078" s="20">
        <f t="shared" si="195"/>
        <v>42286.651886574073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s">
        <v>8221</v>
      </c>
      <c r="N3079" t="b">
        <v>0</v>
      </c>
      <c r="O3079" t="s">
        <v>8303</v>
      </c>
      <c r="P3079" s="6">
        <f t="shared" si="192"/>
        <v>0.47727272727272729</v>
      </c>
      <c r="Q3079" s="8">
        <f t="shared" si="193"/>
        <v>52.5</v>
      </c>
      <c r="R3079" s="11" t="s">
        <v>8317</v>
      </c>
      <c r="S3079" s="12" t="s">
        <v>8357</v>
      </c>
      <c r="T3079" s="20">
        <f t="shared" si="194"/>
        <v>42766.956921296296</v>
      </c>
      <c r="U3079" s="20">
        <f t="shared" si="195"/>
        <v>42796.956921296296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s">
        <v>8221</v>
      </c>
      <c r="N3080" t="b">
        <v>0</v>
      </c>
      <c r="O3080" t="s">
        <v>8303</v>
      </c>
      <c r="P3080" s="6">
        <f t="shared" si="192"/>
        <v>0.11833333333333333</v>
      </c>
      <c r="Q3080" s="8">
        <f t="shared" si="193"/>
        <v>23.666666666666668</v>
      </c>
      <c r="R3080" s="11" t="s">
        <v>8317</v>
      </c>
      <c r="S3080" s="12" t="s">
        <v>8357</v>
      </c>
      <c r="T3080" s="20">
        <f t="shared" si="194"/>
        <v>42031.138831018514</v>
      </c>
      <c r="U3080" s="20">
        <f t="shared" si="195"/>
        <v>42061.138831018514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s">
        <v>8221</v>
      </c>
      <c r="N3081" t="b">
        <v>0</v>
      </c>
      <c r="O3081" t="s">
        <v>8303</v>
      </c>
      <c r="P3081" s="6">
        <f t="shared" si="192"/>
        <v>0.8417399858735245</v>
      </c>
      <c r="Q3081" s="8">
        <f t="shared" si="193"/>
        <v>415.77777777777777</v>
      </c>
      <c r="R3081" s="11" t="s">
        <v>8317</v>
      </c>
      <c r="S3081" s="12" t="s">
        <v>8357</v>
      </c>
      <c r="T3081" s="20">
        <f t="shared" si="194"/>
        <v>42055.713368055556</v>
      </c>
      <c r="U3081" s="20">
        <f t="shared" si="195"/>
        <v>42085.671701388885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s">
        <v>8221</v>
      </c>
      <c r="N3082" t="b">
        <v>0</v>
      </c>
      <c r="O3082" t="s">
        <v>8303</v>
      </c>
      <c r="P3082" s="6">
        <f t="shared" si="192"/>
        <v>1.8799999999999997E-2</v>
      </c>
      <c r="Q3082" s="8">
        <f t="shared" si="193"/>
        <v>53.714285714285715</v>
      </c>
      <c r="R3082" s="11" t="s">
        <v>8317</v>
      </c>
      <c r="S3082" s="12" t="s">
        <v>8357</v>
      </c>
      <c r="T3082" s="20">
        <f t="shared" si="194"/>
        <v>41940.028287037036</v>
      </c>
      <c r="U3082" s="20">
        <f t="shared" si="195"/>
        <v>42000.0699537037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s">
        <v>8221</v>
      </c>
      <c r="N3083" t="b">
        <v>0</v>
      </c>
      <c r="O3083" t="s">
        <v>8303</v>
      </c>
      <c r="P3083" s="6">
        <f t="shared" si="192"/>
        <v>0.21029999999999999</v>
      </c>
      <c r="Q3083" s="8">
        <f t="shared" si="193"/>
        <v>420.6</v>
      </c>
      <c r="R3083" s="11" t="s">
        <v>8317</v>
      </c>
      <c r="S3083" s="12" t="s">
        <v>8357</v>
      </c>
      <c r="T3083" s="20">
        <f t="shared" si="194"/>
        <v>42237.181608796294</v>
      </c>
      <c r="U3083" s="20">
        <f t="shared" si="195"/>
        <v>42267.181608796294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s">
        <v>8221</v>
      </c>
      <c r="N3084" t="b">
        <v>0</v>
      </c>
      <c r="O3084" t="s">
        <v>8303</v>
      </c>
      <c r="P3084" s="6">
        <f t="shared" si="192"/>
        <v>0</v>
      </c>
      <c r="Q3084" s="8">
        <f t="shared" si="193"/>
        <v>0</v>
      </c>
      <c r="R3084" s="11" t="s">
        <v>8317</v>
      </c>
      <c r="S3084" s="12" t="s">
        <v>8357</v>
      </c>
      <c r="T3084" s="20">
        <f t="shared" si="194"/>
        <v>42293.922986111109</v>
      </c>
      <c r="U3084" s="20">
        <f t="shared" si="195"/>
        <v>42323.96465277778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s">
        <v>8221</v>
      </c>
      <c r="N3085" t="b">
        <v>0</v>
      </c>
      <c r="O3085" t="s">
        <v>8303</v>
      </c>
      <c r="P3085" s="6">
        <f t="shared" si="192"/>
        <v>0.27999999999999997</v>
      </c>
      <c r="Q3085" s="8">
        <f t="shared" si="193"/>
        <v>18.666666666666668</v>
      </c>
      <c r="R3085" s="11" t="s">
        <v>8317</v>
      </c>
      <c r="S3085" s="12" t="s">
        <v>8357</v>
      </c>
      <c r="T3085" s="20">
        <f t="shared" si="194"/>
        <v>41853.563402777778</v>
      </c>
      <c r="U3085" s="20">
        <f t="shared" si="195"/>
        <v>41883.208333333336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s">
        <v>8221</v>
      </c>
      <c r="N3086" t="b">
        <v>0</v>
      </c>
      <c r="O3086" t="s">
        <v>8303</v>
      </c>
      <c r="P3086" s="6">
        <f t="shared" si="192"/>
        <v>11.57920670115792</v>
      </c>
      <c r="Q3086" s="8">
        <f t="shared" si="193"/>
        <v>78.333333333333329</v>
      </c>
      <c r="R3086" s="11" t="s">
        <v>8317</v>
      </c>
      <c r="S3086" s="12" t="s">
        <v>8357</v>
      </c>
      <c r="T3086" s="20">
        <f t="shared" si="194"/>
        <v>42100.723738425921</v>
      </c>
      <c r="U3086" s="20">
        <f t="shared" si="195"/>
        <v>42129.783333333333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s">
        <v>8221</v>
      </c>
      <c r="N3087" t="b">
        <v>0</v>
      </c>
      <c r="O3087" t="s">
        <v>8303</v>
      </c>
      <c r="P3087" s="6">
        <f t="shared" si="192"/>
        <v>2.44</v>
      </c>
      <c r="Q3087" s="8">
        <f t="shared" si="193"/>
        <v>67.777777777777771</v>
      </c>
      <c r="R3087" s="11" t="s">
        <v>8317</v>
      </c>
      <c r="S3087" s="12" t="s">
        <v>8357</v>
      </c>
      <c r="T3087" s="20">
        <f t="shared" si="194"/>
        <v>42246.883784722217</v>
      </c>
      <c r="U3087" s="20">
        <f t="shared" si="195"/>
        <v>42276.883784722217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s">
        <v>8221</v>
      </c>
      <c r="N3088" t="b">
        <v>0</v>
      </c>
      <c r="O3088" t="s">
        <v>8303</v>
      </c>
      <c r="P3088" s="6">
        <f t="shared" si="192"/>
        <v>0.25</v>
      </c>
      <c r="Q3088" s="8">
        <f t="shared" si="193"/>
        <v>16.666666666666668</v>
      </c>
      <c r="R3088" s="11" t="s">
        <v>8317</v>
      </c>
      <c r="S3088" s="12" t="s">
        <v>8357</v>
      </c>
      <c r="T3088" s="20">
        <f t="shared" si="194"/>
        <v>42173.67082175926</v>
      </c>
      <c r="U3088" s="20">
        <f t="shared" si="195"/>
        <v>42233.67082175926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s">
        <v>8221</v>
      </c>
      <c r="N3089" t="b">
        <v>0</v>
      </c>
      <c r="O3089" t="s">
        <v>8303</v>
      </c>
      <c r="P3089" s="6">
        <f t="shared" si="192"/>
        <v>0.625</v>
      </c>
      <c r="Q3089" s="8">
        <f t="shared" si="193"/>
        <v>62.5</v>
      </c>
      <c r="R3089" s="11" t="s">
        <v>8317</v>
      </c>
      <c r="S3089" s="12" t="s">
        <v>8357</v>
      </c>
      <c r="T3089" s="20">
        <f t="shared" si="194"/>
        <v>42665.150347222225</v>
      </c>
      <c r="U3089" s="20">
        <f t="shared" si="195"/>
        <v>42725.192013888889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s">
        <v>8221</v>
      </c>
      <c r="N3090" t="b">
        <v>0</v>
      </c>
      <c r="O3090" t="s">
        <v>8303</v>
      </c>
      <c r="P3090" s="6">
        <f t="shared" si="192"/>
        <v>0.19384615384615383</v>
      </c>
      <c r="Q3090" s="8">
        <f t="shared" si="193"/>
        <v>42</v>
      </c>
      <c r="R3090" s="11" t="s">
        <v>8317</v>
      </c>
      <c r="S3090" s="12" t="s">
        <v>8357</v>
      </c>
      <c r="T3090" s="20">
        <f t="shared" si="194"/>
        <v>41981.57230324074</v>
      </c>
      <c r="U3090" s="20">
        <f t="shared" si="195"/>
        <v>42012.570138888885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s">
        <v>8221</v>
      </c>
      <c r="N3091" t="b">
        <v>0</v>
      </c>
      <c r="O3091" t="s">
        <v>8303</v>
      </c>
      <c r="P3091" s="6">
        <f t="shared" si="192"/>
        <v>23.416</v>
      </c>
      <c r="Q3091" s="8">
        <f t="shared" si="193"/>
        <v>130.0888888888889</v>
      </c>
      <c r="R3091" s="11" t="s">
        <v>8317</v>
      </c>
      <c r="S3091" s="12" t="s">
        <v>8357</v>
      </c>
      <c r="T3091" s="20">
        <f t="shared" si="194"/>
        <v>42528.542627314819</v>
      </c>
      <c r="U3091" s="20">
        <f t="shared" si="195"/>
        <v>42560.082638888889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s">
        <v>8221</v>
      </c>
      <c r="N3092" t="b">
        <v>0</v>
      </c>
      <c r="O3092" t="s">
        <v>8303</v>
      </c>
      <c r="P3092" s="6">
        <f t="shared" si="192"/>
        <v>5.0808888888888886</v>
      </c>
      <c r="Q3092" s="8">
        <f t="shared" si="193"/>
        <v>1270.2222222222222</v>
      </c>
      <c r="R3092" s="11" t="s">
        <v>8317</v>
      </c>
      <c r="S3092" s="12" t="s">
        <v>8357</v>
      </c>
      <c r="T3092" s="20">
        <f t="shared" si="194"/>
        <v>42065.818807870368</v>
      </c>
      <c r="U3092" s="20">
        <f t="shared" si="195"/>
        <v>42125.777141203704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s">
        <v>8221</v>
      </c>
      <c r="N3093" t="b">
        <v>0</v>
      </c>
      <c r="O3093" t="s">
        <v>8303</v>
      </c>
      <c r="P3093" s="6">
        <f t="shared" si="192"/>
        <v>15.920000000000002</v>
      </c>
      <c r="Q3093" s="8">
        <f t="shared" si="193"/>
        <v>88.444444444444443</v>
      </c>
      <c r="R3093" s="11" t="s">
        <v>8317</v>
      </c>
      <c r="S3093" s="12" t="s">
        <v>8357</v>
      </c>
      <c r="T3093" s="20">
        <f t="shared" si="194"/>
        <v>42566.948414351849</v>
      </c>
      <c r="U3093" s="20">
        <f t="shared" si="195"/>
        <v>42596.948414351849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s">
        <v>8221</v>
      </c>
      <c r="N3094" t="b">
        <v>0</v>
      </c>
      <c r="O3094" t="s">
        <v>8303</v>
      </c>
      <c r="P3094" s="6">
        <f t="shared" si="192"/>
        <v>1.1831900000000002</v>
      </c>
      <c r="Q3094" s="8">
        <f t="shared" si="193"/>
        <v>56.342380952380957</v>
      </c>
      <c r="R3094" s="11" t="s">
        <v>8317</v>
      </c>
      <c r="S3094" s="12" t="s">
        <v>8357</v>
      </c>
      <c r="T3094" s="20">
        <f t="shared" si="194"/>
        <v>42255.619351851856</v>
      </c>
      <c r="U3094" s="20">
        <f t="shared" si="195"/>
        <v>42292.916666666672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s">
        <v>8221</v>
      </c>
      <c r="N3095" t="b">
        <v>0</v>
      </c>
      <c r="O3095" t="s">
        <v>8303</v>
      </c>
      <c r="P3095" s="6">
        <f t="shared" si="192"/>
        <v>22.75</v>
      </c>
      <c r="Q3095" s="8">
        <f t="shared" si="193"/>
        <v>53.529411764705884</v>
      </c>
      <c r="R3095" s="11" t="s">
        <v>8317</v>
      </c>
      <c r="S3095" s="12" t="s">
        <v>8357</v>
      </c>
      <c r="T3095" s="20">
        <f t="shared" si="194"/>
        <v>41760.909039351849</v>
      </c>
      <c r="U3095" s="20">
        <f t="shared" si="195"/>
        <v>41791.165972222225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s">
        <v>8221</v>
      </c>
      <c r="N3096" t="b">
        <v>0</v>
      </c>
      <c r="O3096" t="s">
        <v>8303</v>
      </c>
      <c r="P3096" s="6">
        <f t="shared" si="192"/>
        <v>2.5000000000000001E-2</v>
      </c>
      <c r="Q3096" s="8">
        <f t="shared" si="193"/>
        <v>25</v>
      </c>
      <c r="R3096" s="11" t="s">
        <v>8317</v>
      </c>
      <c r="S3096" s="12" t="s">
        <v>8357</v>
      </c>
      <c r="T3096" s="20">
        <f t="shared" si="194"/>
        <v>42207.795787037037</v>
      </c>
      <c r="U3096" s="20">
        <f t="shared" si="195"/>
        <v>42267.795787037037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s">
        <v>8221</v>
      </c>
      <c r="N3097" t="b">
        <v>0</v>
      </c>
      <c r="O3097" t="s">
        <v>8303</v>
      </c>
      <c r="P3097" s="6">
        <f t="shared" si="192"/>
        <v>0.33512064343163539</v>
      </c>
      <c r="Q3097" s="8">
        <f t="shared" si="193"/>
        <v>50</v>
      </c>
      <c r="R3097" s="11" t="s">
        <v>8317</v>
      </c>
      <c r="S3097" s="12" t="s">
        <v>8357</v>
      </c>
      <c r="T3097" s="20">
        <f t="shared" si="194"/>
        <v>42523.025231481486</v>
      </c>
      <c r="U3097" s="20">
        <f t="shared" si="195"/>
        <v>42583.025231481486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s">
        <v>8221</v>
      </c>
      <c r="N3098" t="b">
        <v>0</v>
      </c>
      <c r="O3098" t="s">
        <v>8303</v>
      </c>
      <c r="P3098" s="6">
        <f t="shared" si="192"/>
        <v>3.9750000000000001</v>
      </c>
      <c r="Q3098" s="8">
        <f t="shared" si="193"/>
        <v>56.785714285714285</v>
      </c>
      <c r="R3098" s="11" t="s">
        <v>8317</v>
      </c>
      <c r="S3098" s="12" t="s">
        <v>8357</v>
      </c>
      <c r="T3098" s="20">
        <f t="shared" si="194"/>
        <v>42114.825532407413</v>
      </c>
      <c r="U3098" s="20">
        <f t="shared" si="195"/>
        <v>42144.825532407413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s">
        <v>8221</v>
      </c>
      <c r="N3099" t="b">
        <v>0</v>
      </c>
      <c r="O3099" t="s">
        <v>8303</v>
      </c>
      <c r="P3099" s="6">
        <f t="shared" si="192"/>
        <v>17.150000000000002</v>
      </c>
      <c r="Q3099" s="8">
        <f t="shared" si="193"/>
        <v>40.833333333333336</v>
      </c>
      <c r="R3099" s="11" t="s">
        <v>8317</v>
      </c>
      <c r="S3099" s="12" t="s">
        <v>8357</v>
      </c>
      <c r="T3099" s="20">
        <f t="shared" si="194"/>
        <v>42629.503483796296</v>
      </c>
      <c r="U3099" s="20">
        <f t="shared" si="195"/>
        <v>42650.583333333328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s">
        <v>8221</v>
      </c>
      <c r="N3100" t="b">
        <v>0</v>
      </c>
      <c r="O3100" t="s">
        <v>8303</v>
      </c>
      <c r="P3100" s="6">
        <f t="shared" si="192"/>
        <v>3.6080041046690612</v>
      </c>
      <c r="Q3100" s="8">
        <f t="shared" si="193"/>
        <v>65.111111111111114</v>
      </c>
      <c r="R3100" s="11" t="s">
        <v>8317</v>
      </c>
      <c r="S3100" s="12" t="s">
        <v>8357</v>
      </c>
      <c r="T3100" s="20">
        <f t="shared" si="194"/>
        <v>42359.792233796295</v>
      </c>
      <c r="U3100" s="20">
        <f t="shared" si="195"/>
        <v>42408.01180555555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s">
        <v>8221</v>
      </c>
      <c r="N3101" t="b">
        <v>0</v>
      </c>
      <c r="O3101" t="s">
        <v>8303</v>
      </c>
      <c r="P3101" s="6">
        <f t="shared" si="192"/>
        <v>13.900000000000002</v>
      </c>
      <c r="Q3101" s="8">
        <f t="shared" si="193"/>
        <v>55.6</v>
      </c>
      <c r="R3101" s="11" t="s">
        <v>8317</v>
      </c>
      <c r="S3101" s="12" t="s">
        <v>8357</v>
      </c>
      <c r="T3101" s="20">
        <f t="shared" si="194"/>
        <v>42382.189710648148</v>
      </c>
      <c r="U3101" s="20">
        <f t="shared" si="195"/>
        <v>42412.189710648148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s">
        <v>8221</v>
      </c>
      <c r="N3102" t="b">
        <v>0</v>
      </c>
      <c r="O3102" t="s">
        <v>8303</v>
      </c>
      <c r="P3102" s="6">
        <f t="shared" si="192"/>
        <v>15.225</v>
      </c>
      <c r="Q3102" s="8">
        <f t="shared" si="193"/>
        <v>140.53846153846155</v>
      </c>
      <c r="R3102" s="11" t="s">
        <v>8317</v>
      </c>
      <c r="S3102" s="12" t="s">
        <v>8357</v>
      </c>
      <c r="T3102" s="20">
        <f t="shared" si="194"/>
        <v>41902.622395833336</v>
      </c>
      <c r="U3102" s="20">
        <f t="shared" si="195"/>
        <v>41932.622395833336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s">
        <v>8221</v>
      </c>
      <c r="N3103" t="b">
        <v>0</v>
      </c>
      <c r="O3103" t="s">
        <v>8303</v>
      </c>
      <c r="P3103" s="6">
        <f t="shared" si="192"/>
        <v>12</v>
      </c>
      <c r="Q3103" s="8">
        <f t="shared" si="193"/>
        <v>25</v>
      </c>
      <c r="R3103" s="11" t="s">
        <v>8317</v>
      </c>
      <c r="S3103" s="12" t="s">
        <v>8357</v>
      </c>
      <c r="T3103" s="20">
        <f t="shared" si="194"/>
        <v>42171.383530092593</v>
      </c>
      <c r="U3103" s="20">
        <f t="shared" si="195"/>
        <v>42201.330555555556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s">
        <v>8221</v>
      </c>
      <c r="N3104" t="b">
        <v>0</v>
      </c>
      <c r="O3104" t="s">
        <v>8303</v>
      </c>
      <c r="P3104" s="6">
        <f t="shared" si="192"/>
        <v>39.112499999999997</v>
      </c>
      <c r="Q3104" s="8">
        <f t="shared" si="193"/>
        <v>69.533333333333331</v>
      </c>
      <c r="R3104" s="11" t="s">
        <v>8317</v>
      </c>
      <c r="S3104" s="12" t="s">
        <v>8357</v>
      </c>
      <c r="T3104" s="20">
        <f t="shared" si="194"/>
        <v>42555.340486111112</v>
      </c>
      <c r="U3104" s="20">
        <f t="shared" si="195"/>
        <v>42605.340486111112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s">
        <v>8221</v>
      </c>
      <c r="N3105" t="b">
        <v>0</v>
      </c>
      <c r="O3105" t="s">
        <v>8303</v>
      </c>
      <c r="P3105" s="6">
        <f t="shared" si="192"/>
        <v>0.26829268292682928</v>
      </c>
      <c r="Q3105" s="8">
        <f t="shared" si="193"/>
        <v>5.5</v>
      </c>
      <c r="R3105" s="11" t="s">
        <v>8317</v>
      </c>
      <c r="S3105" s="12" t="s">
        <v>8357</v>
      </c>
      <c r="T3105" s="20">
        <f t="shared" si="194"/>
        <v>42107.156319444446</v>
      </c>
      <c r="U3105" s="20">
        <f t="shared" si="195"/>
        <v>42167.156319444446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s">
        <v>8221</v>
      </c>
      <c r="N3106" t="b">
        <v>0</v>
      </c>
      <c r="O3106" t="s">
        <v>8303</v>
      </c>
      <c r="P3106" s="6">
        <f t="shared" si="192"/>
        <v>29.625</v>
      </c>
      <c r="Q3106" s="8">
        <f t="shared" si="193"/>
        <v>237</v>
      </c>
      <c r="R3106" s="11" t="s">
        <v>8317</v>
      </c>
      <c r="S3106" s="12" t="s">
        <v>8357</v>
      </c>
      <c r="T3106" s="20">
        <f t="shared" si="194"/>
        <v>42006.908692129626</v>
      </c>
      <c r="U3106" s="20">
        <f t="shared" si="195"/>
        <v>42038.083333333328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s">
        <v>8221</v>
      </c>
      <c r="N3107" t="b">
        <v>0</v>
      </c>
      <c r="O3107" t="s">
        <v>8303</v>
      </c>
      <c r="P3107" s="6">
        <f t="shared" si="192"/>
        <v>42.360992301112063</v>
      </c>
      <c r="Q3107" s="8">
        <f t="shared" si="193"/>
        <v>79.870967741935488</v>
      </c>
      <c r="R3107" s="11" t="s">
        <v>8317</v>
      </c>
      <c r="S3107" s="12" t="s">
        <v>8357</v>
      </c>
      <c r="T3107" s="20">
        <f t="shared" si="194"/>
        <v>41876.718935185185</v>
      </c>
      <c r="U3107" s="20">
        <f t="shared" si="195"/>
        <v>41931.208333333336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s">
        <v>8221</v>
      </c>
      <c r="N3108" t="b">
        <v>0</v>
      </c>
      <c r="O3108" t="s">
        <v>8303</v>
      </c>
      <c r="P3108" s="6">
        <f t="shared" si="192"/>
        <v>4.1000000000000005</v>
      </c>
      <c r="Q3108" s="8">
        <f t="shared" si="193"/>
        <v>10.25</v>
      </c>
      <c r="R3108" s="11" t="s">
        <v>8317</v>
      </c>
      <c r="S3108" s="12" t="s">
        <v>8357</v>
      </c>
      <c r="T3108" s="20">
        <f t="shared" si="194"/>
        <v>42241.429120370376</v>
      </c>
      <c r="U3108" s="20">
        <f t="shared" si="195"/>
        <v>42263.916666666672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s">
        <v>8221</v>
      </c>
      <c r="N3109" t="b">
        <v>0</v>
      </c>
      <c r="O3109" t="s">
        <v>8303</v>
      </c>
      <c r="P3109" s="6">
        <f t="shared" si="192"/>
        <v>19.762499999999999</v>
      </c>
      <c r="Q3109" s="8">
        <f t="shared" si="193"/>
        <v>272.58620689655174</v>
      </c>
      <c r="R3109" s="11" t="s">
        <v>8317</v>
      </c>
      <c r="S3109" s="12" t="s">
        <v>8357</v>
      </c>
      <c r="T3109" s="20">
        <f t="shared" si="194"/>
        <v>42128.814247685179</v>
      </c>
      <c r="U3109" s="20">
        <f t="shared" si="195"/>
        <v>42135.814247685179</v>
      </c>
    </row>
    <row r="3110" spans="1:2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s">
        <v>8221</v>
      </c>
      <c r="N3110" t="b">
        <v>0</v>
      </c>
      <c r="O3110" t="s">
        <v>8303</v>
      </c>
      <c r="P3110" s="6">
        <f t="shared" si="192"/>
        <v>5.1999999999999998E-2</v>
      </c>
      <c r="Q3110" s="8">
        <f t="shared" si="193"/>
        <v>13</v>
      </c>
      <c r="R3110" s="11" t="s">
        <v>8317</v>
      </c>
      <c r="S3110" s="12" t="s">
        <v>8357</v>
      </c>
      <c r="T3110" s="20">
        <f t="shared" si="194"/>
        <v>42062.680486111116</v>
      </c>
      <c r="U3110" s="20">
        <f t="shared" si="195"/>
        <v>42122.638819444444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s">
        <v>8221</v>
      </c>
      <c r="N3111" t="b">
        <v>0</v>
      </c>
      <c r="O3111" t="s">
        <v>8303</v>
      </c>
      <c r="P3111" s="6">
        <f t="shared" si="192"/>
        <v>25.030188679245285</v>
      </c>
      <c r="Q3111" s="8">
        <f t="shared" si="193"/>
        <v>58.184210526315788</v>
      </c>
      <c r="R3111" s="11" t="s">
        <v>8317</v>
      </c>
      <c r="S3111" s="12" t="s">
        <v>8357</v>
      </c>
      <c r="T3111" s="20">
        <f t="shared" si="194"/>
        <v>41844.125115740739</v>
      </c>
      <c r="U3111" s="20">
        <f t="shared" si="195"/>
        <v>41879.125115740739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s">
        <v>8221</v>
      </c>
      <c r="N3112" t="b">
        <v>0</v>
      </c>
      <c r="O3112" t="s">
        <v>8303</v>
      </c>
      <c r="P3112" s="6">
        <f t="shared" si="192"/>
        <v>0.04</v>
      </c>
      <c r="Q3112" s="8">
        <f t="shared" si="193"/>
        <v>10</v>
      </c>
      <c r="R3112" s="11" t="s">
        <v>8317</v>
      </c>
      <c r="S3112" s="12" t="s">
        <v>8357</v>
      </c>
      <c r="T3112" s="20">
        <f t="shared" si="194"/>
        <v>42745.031469907408</v>
      </c>
      <c r="U3112" s="20">
        <f t="shared" si="195"/>
        <v>42785.031469907408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s">
        <v>8221</v>
      </c>
      <c r="N3113" t="b">
        <v>0</v>
      </c>
      <c r="O3113" t="s">
        <v>8303</v>
      </c>
      <c r="P3113" s="6">
        <f t="shared" si="192"/>
        <v>26.640000000000004</v>
      </c>
      <c r="Q3113" s="8">
        <f t="shared" si="193"/>
        <v>70.10526315789474</v>
      </c>
      <c r="R3113" s="11" t="s">
        <v>8317</v>
      </c>
      <c r="S3113" s="12" t="s">
        <v>8357</v>
      </c>
      <c r="T3113" s="20">
        <f t="shared" si="194"/>
        <v>41885.595138888886</v>
      </c>
      <c r="U3113" s="20">
        <f t="shared" si="195"/>
        <v>41916.595138888886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s">
        <v>8221</v>
      </c>
      <c r="N3114" t="b">
        <v>0</v>
      </c>
      <c r="O3114" t="s">
        <v>8303</v>
      </c>
      <c r="P3114" s="6">
        <f t="shared" si="192"/>
        <v>4.7363636363636363</v>
      </c>
      <c r="Q3114" s="8">
        <f t="shared" si="193"/>
        <v>57.888888888888886</v>
      </c>
      <c r="R3114" s="11" t="s">
        <v>8317</v>
      </c>
      <c r="S3114" s="12" t="s">
        <v>8357</v>
      </c>
      <c r="T3114" s="20">
        <f t="shared" si="194"/>
        <v>42615.121921296297</v>
      </c>
      <c r="U3114" s="20">
        <f t="shared" si="195"/>
        <v>42675.121921296297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s">
        <v>8221</v>
      </c>
      <c r="N3115" t="b">
        <v>0</v>
      </c>
      <c r="O3115" t="s">
        <v>8303</v>
      </c>
      <c r="P3115" s="6">
        <f t="shared" si="192"/>
        <v>4.2435339894712749</v>
      </c>
      <c r="Q3115" s="8">
        <f t="shared" si="193"/>
        <v>125.27027027027027</v>
      </c>
      <c r="R3115" s="11" t="s">
        <v>8317</v>
      </c>
      <c r="S3115" s="12" t="s">
        <v>8357</v>
      </c>
      <c r="T3115" s="20">
        <f t="shared" si="194"/>
        <v>42081.731273148151</v>
      </c>
      <c r="U3115" s="20">
        <f t="shared" si="195"/>
        <v>42111.731273148151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s">
        <v>8221</v>
      </c>
      <c r="N3116" t="b">
        <v>0</v>
      </c>
      <c r="O3116" t="s">
        <v>8303</v>
      </c>
      <c r="P3116" s="6">
        <f t="shared" si="192"/>
        <v>0</v>
      </c>
      <c r="Q3116" s="8">
        <f t="shared" si="193"/>
        <v>0</v>
      </c>
      <c r="R3116" s="11" t="s">
        <v>8317</v>
      </c>
      <c r="S3116" s="12" t="s">
        <v>8357</v>
      </c>
      <c r="T3116" s="20">
        <f t="shared" si="194"/>
        <v>41843.632523148146</v>
      </c>
      <c r="U3116" s="20">
        <f t="shared" si="195"/>
        <v>41903.632523148146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s">
        <v>8221</v>
      </c>
      <c r="N3117" t="b">
        <v>0</v>
      </c>
      <c r="O3117" t="s">
        <v>8303</v>
      </c>
      <c r="P3117" s="6">
        <f t="shared" si="192"/>
        <v>3</v>
      </c>
      <c r="Q3117" s="8">
        <f t="shared" si="193"/>
        <v>300</v>
      </c>
      <c r="R3117" s="11" t="s">
        <v>8317</v>
      </c>
      <c r="S3117" s="12" t="s">
        <v>8357</v>
      </c>
      <c r="T3117" s="20">
        <f t="shared" si="194"/>
        <v>42496.447071759263</v>
      </c>
      <c r="U3117" s="20">
        <f t="shared" si="195"/>
        <v>42526.447071759263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s">
        <v>8221</v>
      </c>
      <c r="N3118" t="b">
        <v>0</v>
      </c>
      <c r="O3118" t="s">
        <v>8303</v>
      </c>
      <c r="P3118" s="6">
        <f t="shared" si="192"/>
        <v>57.333333333333336</v>
      </c>
      <c r="Q3118" s="8">
        <f t="shared" si="193"/>
        <v>43</v>
      </c>
      <c r="R3118" s="11" t="s">
        <v>8317</v>
      </c>
      <c r="S3118" s="12" t="s">
        <v>8357</v>
      </c>
      <c r="T3118" s="20">
        <f t="shared" si="194"/>
        <v>42081.515335648146</v>
      </c>
      <c r="U3118" s="20">
        <f t="shared" si="195"/>
        <v>42095.515335648146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s">
        <v>8221</v>
      </c>
      <c r="N3119" t="b">
        <v>0</v>
      </c>
      <c r="O3119" t="s">
        <v>8303</v>
      </c>
      <c r="P3119" s="6">
        <f t="shared" si="192"/>
        <v>0.1</v>
      </c>
      <c r="Q3119" s="8">
        <f t="shared" si="193"/>
        <v>1</v>
      </c>
      <c r="R3119" s="11" t="s">
        <v>8317</v>
      </c>
      <c r="S3119" s="12" t="s">
        <v>8357</v>
      </c>
      <c r="T3119" s="20">
        <f t="shared" si="194"/>
        <v>42509.374537037031</v>
      </c>
      <c r="U3119" s="20">
        <f t="shared" si="195"/>
        <v>42517.55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s">
        <v>8221</v>
      </c>
      <c r="N3120" t="b">
        <v>0</v>
      </c>
      <c r="O3120" t="s">
        <v>8303</v>
      </c>
      <c r="P3120" s="6">
        <f t="shared" si="192"/>
        <v>0.31</v>
      </c>
      <c r="Q3120" s="8">
        <f t="shared" si="193"/>
        <v>775</v>
      </c>
      <c r="R3120" s="11" t="s">
        <v>8317</v>
      </c>
      <c r="S3120" s="12" t="s">
        <v>8357</v>
      </c>
      <c r="T3120" s="20">
        <f t="shared" si="194"/>
        <v>42534.649571759262</v>
      </c>
      <c r="U3120" s="20">
        <f t="shared" si="195"/>
        <v>42553.649571759262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s">
        <v>8221</v>
      </c>
      <c r="N3121" t="b">
        <v>0</v>
      </c>
      <c r="O3121" t="s">
        <v>8303</v>
      </c>
      <c r="P3121" s="6">
        <f t="shared" si="192"/>
        <v>0.05</v>
      </c>
      <c r="Q3121" s="8">
        <f t="shared" si="193"/>
        <v>5</v>
      </c>
      <c r="R3121" s="11" t="s">
        <v>8317</v>
      </c>
      <c r="S3121" s="12" t="s">
        <v>8357</v>
      </c>
      <c r="T3121" s="20">
        <f t="shared" si="194"/>
        <v>42060.04550925926</v>
      </c>
      <c r="U3121" s="20">
        <f t="shared" si="195"/>
        <v>42090.003842592589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s">
        <v>8221</v>
      </c>
      <c r="N3122" t="b">
        <v>0</v>
      </c>
      <c r="O3122" t="s">
        <v>8303</v>
      </c>
      <c r="P3122" s="6">
        <f t="shared" si="192"/>
        <v>9.8461538461538465E-3</v>
      </c>
      <c r="Q3122" s="8">
        <f t="shared" si="193"/>
        <v>12.8</v>
      </c>
      <c r="R3122" s="11" t="s">
        <v>8317</v>
      </c>
      <c r="S3122" s="12" t="s">
        <v>8357</v>
      </c>
      <c r="T3122" s="20">
        <f t="shared" si="194"/>
        <v>42435.942083333335</v>
      </c>
      <c r="U3122" s="20">
        <f t="shared" si="195"/>
        <v>42495.900416666671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s">
        <v>8220</v>
      </c>
      <c r="N3123" t="b">
        <v>0</v>
      </c>
      <c r="O3123" t="s">
        <v>8303</v>
      </c>
      <c r="P3123" s="6">
        <f t="shared" si="192"/>
        <v>0.66666666666666674</v>
      </c>
      <c r="Q3123" s="8">
        <f t="shared" si="193"/>
        <v>10</v>
      </c>
      <c r="R3123" s="11" t="s">
        <v>8317</v>
      </c>
      <c r="S3123" s="12" t="s">
        <v>8357</v>
      </c>
      <c r="T3123" s="20">
        <f t="shared" si="194"/>
        <v>41848.679803240739</v>
      </c>
      <c r="U3123" s="20">
        <f t="shared" si="195"/>
        <v>41908.679803240739</v>
      </c>
    </row>
    <row r="3124" spans="1:2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s">
        <v>8220</v>
      </c>
      <c r="N3124" t="b">
        <v>0</v>
      </c>
      <c r="O3124" t="s">
        <v>8303</v>
      </c>
      <c r="P3124" s="6">
        <f t="shared" si="192"/>
        <v>58.291457286432156</v>
      </c>
      <c r="Q3124" s="8">
        <f t="shared" si="193"/>
        <v>58</v>
      </c>
      <c r="R3124" s="11" t="s">
        <v>8317</v>
      </c>
      <c r="S3124" s="12" t="s">
        <v>8357</v>
      </c>
      <c r="T3124" s="20">
        <f t="shared" si="194"/>
        <v>42678.932083333333</v>
      </c>
      <c r="U3124" s="20">
        <f t="shared" si="195"/>
        <v>42683.973750000005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s">
        <v>8220</v>
      </c>
      <c r="N3125" t="b">
        <v>0</v>
      </c>
      <c r="O3125" t="s">
        <v>8303</v>
      </c>
      <c r="P3125" s="6">
        <f t="shared" si="192"/>
        <v>68.153599999999997</v>
      </c>
      <c r="Q3125" s="8">
        <f t="shared" si="193"/>
        <v>244.80459770114942</v>
      </c>
      <c r="R3125" s="11" t="s">
        <v>8317</v>
      </c>
      <c r="S3125" s="12" t="s">
        <v>8357</v>
      </c>
      <c r="T3125" s="20">
        <f t="shared" si="194"/>
        <v>42530.993032407408</v>
      </c>
      <c r="U3125" s="20">
        <f t="shared" si="195"/>
        <v>42560.993032407408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s">
        <v>8220</v>
      </c>
      <c r="N3126" t="b">
        <v>0</v>
      </c>
      <c r="O3126" t="s">
        <v>8303</v>
      </c>
      <c r="P3126" s="6">
        <f t="shared" si="192"/>
        <v>3.2499999999999999E-3</v>
      </c>
      <c r="Q3126" s="8">
        <f t="shared" si="193"/>
        <v>6.5</v>
      </c>
      <c r="R3126" s="11" t="s">
        <v>8317</v>
      </c>
      <c r="S3126" s="12" t="s">
        <v>8357</v>
      </c>
      <c r="T3126" s="20">
        <f t="shared" si="194"/>
        <v>41977.780104166668</v>
      </c>
      <c r="U3126" s="20">
        <f t="shared" si="195"/>
        <v>42037.780104166668</v>
      </c>
    </row>
    <row r="3127" spans="1:2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s">
        <v>8220</v>
      </c>
      <c r="N3127" t="b">
        <v>0</v>
      </c>
      <c r="O3127" t="s">
        <v>8303</v>
      </c>
      <c r="P3127" s="6">
        <f t="shared" si="192"/>
        <v>0</v>
      </c>
      <c r="Q3127" s="8">
        <f t="shared" si="193"/>
        <v>0</v>
      </c>
      <c r="R3127" s="11" t="s">
        <v>8317</v>
      </c>
      <c r="S3127" s="12" t="s">
        <v>8357</v>
      </c>
      <c r="T3127" s="20">
        <f t="shared" si="194"/>
        <v>42346.20685185185</v>
      </c>
      <c r="U3127" s="20">
        <f t="shared" si="195"/>
        <v>42376.20685185185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s">
        <v>8220</v>
      </c>
      <c r="N3128" t="b">
        <v>0</v>
      </c>
      <c r="O3128" t="s">
        <v>8303</v>
      </c>
      <c r="P3128" s="6">
        <f t="shared" si="192"/>
        <v>4.16</v>
      </c>
      <c r="Q3128" s="8">
        <f t="shared" si="193"/>
        <v>61.176470588235297</v>
      </c>
      <c r="R3128" s="11" t="s">
        <v>8317</v>
      </c>
      <c r="S3128" s="12" t="s">
        <v>8357</v>
      </c>
      <c r="T3128" s="20">
        <f t="shared" si="194"/>
        <v>42427.01807870371</v>
      </c>
      <c r="U3128" s="20">
        <f t="shared" si="195"/>
        <v>42456.976412037038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s">
        <v>8220</v>
      </c>
      <c r="N3129" t="b">
        <v>0</v>
      </c>
      <c r="O3129" t="s">
        <v>8303</v>
      </c>
      <c r="P3129" s="6">
        <f t="shared" si="192"/>
        <v>0</v>
      </c>
      <c r="Q3129" s="8">
        <f t="shared" si="193"/>
        <v>0</v>
      </c>
      <c r="R3129" s="11" t="s">
        <v>8317</v>
      </c>
      <c r="S3129" s="12" t="s">
        <v>8357</v>
      </c>
      <c r="T3129" s="20">
        <f t="shared" si="194"/>
        <v>42034.856817129628</v>
      </c>
      <c r="U3129" s="20">
        <f t="shared" si="195"/>
        <v>42064.856817129628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s">
        <v>8222</v>
      </c>
      <c r="N3130" t="b">
        <v>0</v>
      </c>
      <c r="O3130" t="s">
        <v>8271</v>
      </c>
      <c r="P3130" s="6">
        <f t="shared" si="192"/>
        <v>108.60666666666667</v>
      </c>
      <c r="Q3130" s="8">
        <f t="shared" si="193"/>
        <v>139.23931623931625</v>
      </c>
      <c r="R3130" s="11" t="s">
        <v>8317</v>
      </c>
      <c r="S3130" s="12" t="s">
        <v>8318</v>
      </c>
      <c r="T3130" s="20">
        <f t="shared" si="194"/>
        <v>42780.825706018513</v>
      </c>
      <c r="U3130" s="20">
        <f t="shared" si="195"/>
        <v>42810.784039351856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s">
        <v>8222</v>
      </c>
      <c r="N3131" t="b">
        <v>0</v>
      </c>
      <c r="O3131" t="s">
        <v>8271</v>
      </c>
      <c r="P3131" s="6">
        <f t="shared" si="192"/>
        <v>0.8</v>
      </c>
      <c r="Q3131" s="8">
        <f t="shared" si="193"/>
        <v>10</v>
      </c>
      <c r="R3131" s="11" t="s">
        <v>8317</v>
      </c>
      <c r="S3131" s="12" t="s">
        <v>8318</v>
      </c>
      <c r="T3131" s="20">
        <f t="shared" si="194"/>
        <v>42803.842812499999</v>
      </c>
      <c r="U3131" s="20">
        <f t="shared" si="195"/>
        <v>42843.801145833335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s">
        <v>8222</v>
      </c>
      <c r="N3132" t="b">
        <v>0</v>
      </c>
      <c r="O3132" t="s">
        <v>8271</v>
      </c>
      <c r="P3132" s="6">
        <f t="shared" si="192"/>
        <v>3.75</v>
      </c>
      <c r="Q3132" s="8">
        <f t="shared" si="193"/>
        <v>93.75</v>
      </c>
      <c r="R3132" s="11" t="s">
        <v>8317</v>
      </c>
      <c r="S3132" s="12" t="s">
        <v>8318</v>
      </c>
      <c r="T3132" s="20">
        <f t="shared" si="194"/>
        <v>42808.640231481477</v>
      </c>
      <c r="U3132" s="20">
        <f t="shared" si="195"/>
        <v>42839.207638888889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s">
        <v>8222</v>
      </c>
      <c r="N3133" t="b">
        <v>0</v>
      </c>
      <c r="O3133" t="s">
        <v>8271</v>
      </c>
      <c r="P3133" s="6">
        <f t="shared" si="192"/>
        <v>15.731707317073171</v>
      </c>
      <c r="Q3133" s="8">
        <f t="shared" si="193"/>
        <v>53.75</v>
      </c>
      <c r="R3133" s="11" t="s">
        <v>8317</v>
      </c>
      <c r="S3133" s="12" t="s">
        <v>8318</v>
      </c>
      <c r="T3133" s="20">
        <f t="shared" si="194"/>
        <v>42803.579224537039</v>
      </c>
      <c r="U3133" s="20">
        <f t="shared" si="195"/>
        <v>42833.537557870368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s">
        <v>8222</v>
      </c>
      <c r="N3134" t="b">
        <v>0</v>
      </c>
      <c r="O3134" t="s">
        <v>8271</v>
      </c>
      <c r="P3134" s="6">
        <f t="shared" si="192"/>
        <v>3.3333333333333333E-2</v>
      </c>
      <c r="Q3134" s="8">
        <f t="shared" si="193"/>
        <v>10</v>
      </c>
      <c r="R3134" s="11" t="s">
        <v>8317</v>
      </c>
      <c r="S3134" s="12" t="s">
        <v>8318</v>
      </c>
      <c r="T3134" s="20">
        <f t="shared" si="194"/>
        <v>42786.350231481483</v>
      </c>
      <c r="U3134" s="20">
        <f t="shared" si="195"/>
        <v>42846.308564814812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s">
        <v>8222</v>
      </c>
      <c r="N3135" t="b">
        <v>0</v>
      </c>
      <c r="O3135" t="s">
        <v>8271</v>
      </c>
      <c r="P3135" s="6">
        <f t="shared" si="192"/>
        <v>108</v>
      </c>
      <c r="Q3135" s="8">
        <f t="shared" si="193"/>
        <v>33.75</v>
      </c>
      <c r="R3135" s="11" t="s">
        <v>8317</v>
      </c>
      <c r="S3135" s="12" t="s">
        <v>8318</v>
      </c>
      <c r="T3135" s="20">
        <f t="shared" si="194"/>
        <v>42788.565208333333</v>
      </c>
      <c r="U3135" s="20">
        <f t="shared" si="195"/>
        <v>42818.523541666669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s">
        <v>8222</v>
      </c>
      <c r="N3136" t="b">
        <v>0</v>
      </c>
      <c r="O3136" t="s">
        <v>8271</v>
      </c>
      <c r="P3136" s="6">
        <f t="shared" si="192"/>
        <v>22.5</v>
      </c>
      <c r="Q3136" s="8">
        <f t="shared" si="193"/>
        <v>18.75</v>
      </c>
      <c r="R3136" s="11" t="s">
        <v>8317</v>
      </c>
      <c r="S3136" s="12" t="s">
        <v>8318</v>
      </c>
      <c r="T3136" s="20">
        <f t="shared" si="194"/>
        <v>42800.720127314817</v>
      </c>
      <c r="U3136" s="20">
        <f t="shared" si="195"/>
        <v>42821.678460648152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s">
        <v>8222</v>
      </c>
      <c r="N3137" t="b">
        <v>0</v>
      </c>
      <c r="O3137" t="s">
        <v>8271</v>
      </c>
      <c r="P3137" s="6">
        <f t="shared" si="192"/>
        <v>20.849420849420849</v>
      </c>
      <c r="Q3137" s="8">
        <f t="shared" si="193"/>
        <v>23.142857142857142</v>
      </c>
      <c r="R3137" s="11" t="s">
        <v>8317</v>
      </c>
      <c r="S3137" s="12" t="s">
        <v>8318</v>
      </c>
      <c r="T3137" s="20">
        <f t="shared" si="194"/>
        <v>42807.151863425926</v>
      </c>
      <c r="U3137" s="20">
        <f t="shared" si="195"/>
        <v>42829.151863425926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s">
        <v>8222</v>
      </c>
      <c r="N3138" t="b">
        <v>0</v>
      </c>
      <c r="O3138" t="s">
        <v>8271</v>
      </c>
      <c r="P3138" s="6">
        <f t="shared" si="192"/>
        <v>127.8</v>
      </c>
      <c r="Q3138" s="8">
        <f t="shared" si="193"/>
        <v>29.045454545454547</v>
      </c>
      <c r="R3138" s="11" t="s">
        <v>8317</v>
      </c>
      <c r="S3138" s="12" t="s">
        <v>8318</v>
      </c>
      <c r="T3138" s="20">
        <f t="shared" si="194"/>
        <v>42789.462430555555</v>
      </c>
      <c r="U3138" s="20">
        <f t="shared" si="195"/>
        <v>42825.957638888889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s">
        <v>8222</v>
      </c>
      <c r="N3139" t="b">
        <v>0</v>
      </c>
      <c r="O3139" t="s">
        <v>8271</v>
      </c>
      <c r="P3139" s="6">
        <f t="shared" ref="P3139:P3202" si="196">E3139/D3139*100</f>
        <v>3.3333333333333335</v>
      </c>
      <c r="Q3139" s="8">
        <f t="shared" ref="Q3139:Q3202" si="197">IFERROR(E3139/L3139,0)</f>
        <v>50</v>
      </c>
      <c r="R3139" s="11" t="s">
        <v>8317</v>
      </c>
      <c r="S3139" s="12" t="s">
        <v>8318</v>
      </c>
      <c r="T3139" s="20">
        <f t="shared" ref="T3139:T3202" si="198">(((J3139/60)/60)/24)+DATE(1970,1,1)</f>
        <v>42807.885057870371</v>
      </c>
      <c r="U3139" s="20">
        <f t="shared" ref="U3139:U3202" si="199">(((I3139/60)/60)/24)+DATE(1970,1,1)</f>
        <v>42858.8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s">
        <v>8222</v>
      </c>
      <c r="N3140" t="b">
        <v>0</v>
      </c>
      <c r="O3140" t="s">
        <v>8271</v>
      </c>
      <c r="P3140" s="6">
        <f t="shared" si="196"/>
        <v>0</v>
      </c>
      <c r="Q3140" s="8">
        <f t="shared" si="197"/>
        <v>0</v>
      </c>
      <c r="R3140" s="11" t="s">
        <v>8317</v>
      </c>
      <c r="S3140" s="12" t="s">
        <v>8318</v>
      </c>
      <c r="T3140" s="20">
        <f t="shared" si="198"/>
        <v>42809.645914351851</v>
      </c>
      <c r="U3140" s="20">
        <f t="shared" si="199"/>
        <v>42828.645914351851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s">
        <v>8222</v>
      </c>
      <c r="N3141" t="b">
        <v>0</v>
      </c>
      <c r="O3141" t="s">
        <v>8271</v>
      </c>
      <c r="P3141" s="6">
        <f t="shared" si="196"/>
        <v>5.4</v>
      </c>
      <c r="Q3141" s="8">
        <f t="shared" si="197"/>
        <v>450</v>
      </c>
      <c r="R3141" s="11" t="s">
        <v>8317</v>
      </c>
      <c r="S3141" s="12" t="s">
        <v>8318</v>
      </c>
      <c r="T3141" s="20">
        <f t="shared" si="198"/>
        <v>42785.270370370374</v>
      </c>
      <c r="U3141" s="20">
        <f t="shared" si="199"/>
        <v>42819.189583333333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s">
        <v>8222</v>
      </c>
      <c r="N3142" t="b">
        <v>0</v>
      </c>
      <c r="O3142" t="s">
        <v>8271</v>
      </c>
      <c r="P3142" s="6">
        <f t="shared" si="196"/>
        <v>0.96</v>
      </c>
      <c r="Q3142" s="8">
        <f t="shared" si="197"/>
        <v>24</v>
      </c>
      <c r="R3142" s="11" t="s">
        <v>8317</v>
      </c>
      <c r="S3142" s="12" t="s">
        <v>8318</v>
      </c>
      <c r="T3142" s="20">
        <f t="shared" si="198"/>
        <v>42802.718784722223</v>
      </c>
      <c r="U3142" s="20">
        <f t="shared" si="199"/>
        <v>42832.677118055552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s">
        <v>8222</v>
      </c>
      <c r="N3143" t="b">
        <v>0</v>
      </c>
      <c r="O3143" t="s">
        <v>8271</v>
      </c>
      <c r="P3143" s="6">
        <f t="shared" si="196"/>
        <v>51.6</v>
      </c>
      <c r="Q3143" s="8">
        <f t="shared" si="197"/>
        <v>32.25</v>
      </c>
      <c r="R3143" s="11" t="s">
        <v>8317</v>
      </c>
      <c r="S3143" s="12" t="s">
        <v>8318</v>
      </c>
      <c r="T3143" s="20">
        <f t="shared" si="198"/>
        <v>42800.753333333334</v>
      </c>
      <c r="U3143" s="20">
        <f t="shared" si="199"/>
        <v>42841.833333333328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s">
        <v>8222</v>
      </c>
      <c r="N3144" t="b">
        <v>0</v>
      </c>
      <c r="O3144" t="s">
        <v>8271</v>
      </c>
      <c r="P3144" s="6">
        <f t="shared" si="196"/>
        <v>1.6363636363636365</v>
      </c>
      <c r="Q3144" s="8">
        <f t="shared" si="197"/>
        <v>15</v>
      </c>
      <c r="R3144" s="11" t="s">
        <v>8317</v>
      </c>
      <c r="S3144" s="12" t="s">
        <v>8318</v>
      </c>
      <c r="T3144" s="20">
        <f t="shared" si="198"/>
        <v>42783.513182870374</v>
      </c>
      <c r="U3144" s="20">
        <f t="shared" si="199"/>
        <v>42813.471516203703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s">
        <v>8222</v>
      </c>
      <c r="N3145" t="b">
        <v>0</v>
      </c>
      <c r="O3145" t="s">
        <v>8271</v>
      </c>
      <c r="P3145" s="6">
        <f t="shared" si="196"/>
        <v>0</v>
      </c>
      <c r="Q3145" s="8">
        <f t="shared" si="197"/>
        <v>0</v>
      </c>
      <c r="R3145" s="11" t="s">
        <v>8317</v>
      </c>
      <c r="S3145" s="12" t="s">
        <v>8318</v>
      </c>
      <c r="T3145" s="20">
        <f t="shared" si="198"/>
        <v>42808.358287037037</v>
      </c>
      <c r="U3145" s="20">
        <f t="shared" si="199"/>
        <v>42834.358287037037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s">
        <v>8222</v>
      </c>
      <c r="N3146" t="b">
        <v>0</v>
      </c>
      <c r="O3146" t="s">
        <v>8271</v>
      </c>
      <c r="P3146" s="6">
        <f t="shared" si="196"/>
        <v>75.400000000000006</v>
      </c>
      <c r="Q3146" s="8">
        <f t="shared" si="197"/>
        <v>251.33333333333334</v>
      </c>
      <c r="R3146" s="11" t="s">
        <v>8317</v>
      </c>
      <c r="S3146" s="12" t="s">
        <v>8318</v>
      </c>
      <c r="T3146" s="20">
        <f t="shared" si="198"/>
        <v>42796.538275462968</v>
      </c>
      <c r="U3146" s="20">
        <f t="shared" si="199"/>
        <v>42813.25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s">
        <v>8222</v>
      </c>
      <c r="N3147" t="b">
        <v>0</v>
      </c>
      <c r="O3147" t="s">
        <v>8271</v>
      </c>
      <c r="P3147" s="6">
        <f t="shared" si="196"/>
        <v>0</v>
      </c>
      <c r="Q3147" s="8">
        <f t="shared" si="197"/>
        <v>0</v>
      </c>
      <c r="R3147" s="11" t="s">
        <v>8317</v>
      </c>
      <c r="S3147" s="12" t="s">
        <v>8318</v>
      </c>
      <c r="T3147" s="20">
        <f t="shared" si="198"/>
        <v>42762.040902777779</v>
      </c>
      <c r="U3147" s="20">
        <f t="shared" si="199"/>
        <v>42821.999236111107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s">
        <v>8222</v>
      </c>
      <c r="N3148" t="b">
        <v>0</v>
      </c>
      <c r="O3148" t="s">
        <v>8271</v>
      </c>
      <c r="P3148" s="6">
        <f t="shared" si="196"/>
        <v>10.5</v>
      </c>
      <c r="Q3148" s="8">
        <f t="shared" si="197"/>
        <v>437.5</v>
      </c>
      <c r="R3148" s="11" t="s">
        <v>8317</v>
      </c>
      <c r="S3148" s="12" t="s">
        <v>8318</v>
      </c>
      <c r="T3148" s="20">
        <f t="shared" si="198"/>
        <v>42796.682476851856</v>
      </c>
      <c r="U3148" s="20">
        <f t="shared" si="199"/>
        <v>42841.640810185185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s">
        <v>8219</v>
      </c>
      <c r="N3149" t="b">
        <v>1</v>
      </c>
      <c r="O3149" t="s">
        <v>8271</v>
      </c>
      <c r="P3149" s="6">
        <f t="shared" si="196"/>
        <v>117.52499999999999</v>
      </c>
      <c r="Q3149" s="8">
        <f t="shared" si="197"/>
        <v>110.35211267605634</v>
      </c>
      <c r="R3149" s="11" t="s">
        <v>8317</v>
      </c>
      <c r="S3149" s="12" t="s">
        <v>8318</v>
      </c>
      <c r="T3149" s="20">
        <f t="shared" si="198"/>
        <v>41909.969386574077</v>
      </c>
      <c r="U3149" s="20">
        <f t="shared" si="199"/>
        <v>41950.011053240742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s">
        <v>8219</v>
      </c>
      <c r="N3150" t="b">
        <v>1</v>
      </c>
      <c r="O3150" t="s">
        <v>8271</v>
      </c>
      <c r="P3150" s="6">
        <f t="shared" si="196"/>
        <v>131.16666666666669</v>
      </c>
      <c r="Q3150" s="8">
        <f t="shared" si="197"/>
        <v>41.421052631578945</v>
      </c>
      <c r="R3150" s="11" t="s">
        <v>8317</v>
      </c>
      <c r="S3150" s="12" t="s">
        <v>8318</v>
      </c>
      <c r="T3150" s="20">
        <f t="shared" si="198"/>
        <v>41891.665324074071</v>
      </c>
      <c r="U3150" s="20">
        <f t="shared" si="199"/>
        <v>41913.166666666664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s">
        <v>8219</v>
      </c>
      <c r="N3151" t="b">
        <v>1</v>
      </c>
      <c r="O3151" t="s">
        <v>8271</v>
      </c>
      <c r="P3151" s="6">
        <f t="shared" si="196"/>
        <v>104</v>
      </c>
      <c r="Q3151" s="8">
        <f t="shared" si="197"/>
        <v>52</v>
      </c>
      <c r="R3151" s="11" t="s">
        <v>8317</v>
      </c>
      <c r="S3151" s="12" t="s">
        <v>8318</v>
      </c>
      <c r="T3151" s="20">
        <f t="shared" si="198"/>
        <v>41226.017361111109</v>
      </c>
      <c r="U3151" s="20">
        <f t="shared" si="199"/>
        <v>41250.083333333336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s">
        <v>8219</v>
      </c>
      <c r="N3152" t="b">
        <v>1</v>
      </c>
      <c r="O3152" t="s">
        <v>8271</v>
      </c>
      <c r="P3152" s="6">
        <f t="shared" si="196"/>
        <v>101</v>
      </c>
      <c r="Q3152" s="8">
        <f t="shared" si="197"/>
        <v>33.990384615384613</v>
      </c>
      <c r="R3152" s="11" t="s">
        <v>8317</v>
      </c>
      <c r="S3152" s="12" t="s">
        <v>8318</v>
      </c>
      <c r="T3152" s="20">
        <f t="shared" si="198"/>
        <v>40478.263923611114</v>
      </c>
      <c r="U3152" s="20">
        <f t="shared" si="199"/>
        <v>40568.166666666664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s">
        <v>8219</v>
      </c>
      <c r="N3153" t="b">
        <v>1</v>
      </c>
      <c r="O3153" t="s">
        <v>8271</v>
      </c>
      <c r="P3153" s="6">
        <f t="shared" si="196"/>
        <v>100.4</v>
      </c>
      <c r="Q3153" s="8">
        <f t="shared" si="197"/>
        <v>103.35294117647059</v>
      </c>
      <c r="R3153" s="11" t="s">
        <v>8317</v>
      </c>
      <c r="S3153" s="12" t="s">
        <v>8318</v>
      </c>
      <c r="T3153" s="20">
        <f t="shared" si="198"/>
        <v>41862.83997685185</v>
      </c>
      <c r="U3153" s="20">
        <f t="shared" si="199"/>
        <v>41892.83997685185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s">
        <v>8219</v>
      </c>
      <c r="N3154" t="b">
        <v>1</v>
      </c>
      <c r="O3154" t="s">
        <v>8271</v>
      </c>
      <c r="P3154" s="6">
        <f t="shared" si="196"/>
        <v>105.95454545454545</v>
      </c>
      <c r="Q3154" s="8">
        <f t="shared" si="197"/>
        <v>34.791044776119406</v>
      </c>
      <c r="R3154" s="11" t="s">
        <v>8317</v>
      </c>
      <c r="S3154" s="12" t="s">
        <v>8318</v>
      </c>
      <c r="T3154" s="20">
        <f t="shared" si="198"/>
        <v>41550.867673611108</v>
      </c>
      <c r="U3154" s="20">
        <f t="shared" si="199"/>
        <v>41580.867673611108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s">
        <v>8219</v>
      </c>
      <c r="N3155" t="b">
        <v>1</v>
      </c>
      <c r="O3155" t="s">
        <v>8271</v>
      </c>
      <c r="P3155" s="6">
        <f t="shared" si="196"/>
        <v>335.58333333333337</v>
      </c>
      <c r="Q3155" s="8">
        <f t="shared" si="197"/>
        <v>41.773858921161825</v>
      </c>
      <c r="R3155" s="11" t="s">
        <v>8317</v>
      </c>
      <c r="S3155" s="12" t="s">
        <v>8318</v>
      </c>
      <c r="T3155" s="20">
        <f t="shared" si="198"/>
        <v>40633.154363425929</v>
      </c>
      <c r="U3155" s="20">
        <f t="shared" si="199"/>
        <v>40664.207638888889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s">
        <v>8219</v>
      </c>
      <c r="N3156" t="b">
        <v>1</v>
      </c>
      <c r="O3156" t="s">
        <v>8271</v>
      </c>
      <c r="P3156" s="6">
        <f t="shared" si="196"/>
        <v>112.92857142857142</v>
      </c>
      <c r="Q3156" s="8">
        <f t="shared" si="197"/>
        <v>64.268292682926827</v>
      </c>
      <c r="R3156" s="11" t="s">
        <v>8317</v>
      </c>
      <c r="S3156" s="12" t="s">
        <v>8318</v>
      </c>
      <c r="T3156" s="20">
        <f t="shared" si="198"/>
        <v>40970.875671296293</v>
      </c>
      <c r="U3156" s="20">
        <f t="shared" si="199"/>
        <v>41000.834004629629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s">
        <v>8219</v>
      </c>
      <c r="N3157" t="b">
        <v>1</v>
      </c>
      <c r="O3157" t="s">
        <v>8271</v>
      </c>
      <c r="P3157" s="6">
        <f t="shared" si="196"/>
        <v>188.50460000000001</v>
      </c>
      <c r="Q3157" s="8">
        <f t="shared" si="197"/>
        <v>31.209370860927152</v>
      </c>
      <c r="R3157" s="11" t="s">
        <v>8317</v>
      </c>
      <c r="S3157" s="12" t="s">
        <v>8318</v>
      </c>
      <c r="T3157" s="20">
        <f t="shared" si="198"/>
        <v>41233.499131944445</v>
      </c>
      <c r="U3157" s="20">
        <f t="shared" si="199"/>
        <v>41263.499131944445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s">
        <v>8219</v>
      </c>
      <c r="N3158" t="b">
        <v>1</v>
      </c>
      <c r="O3158" t="s">
        <v>8271</v>
      </c>
      <c r="P3158" s="6">
        <f t="shared" si="196"/>
        <v>101.81818181818181</v>
      </c>
      <c r="Q3158" s="8">
        <f t="shared" si="197"/>
        <v>62.921348314606739</v>
      </c>
      <c r="R3158" s="11" t="s">
        <v>8317</v>
      </c>
      <c r="S3158" s="12" t="s">
        <v>8318</v>
      </c>
      <c r="T3158" s="20">
        <f t="shared" si="198"/>
        <v>41026.953055555554</v>
      </c>
      <c r="U3158" s="20">
        <f t="shared" si="199"/>
        <v>41061.953055555554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s">
        <v>8219</v>
      </c>
      <c r="N3159" t="b">
        <v>1</v>
      </c>
      <c r="O3159" t="s">
        <v>8271</v>
      </c>
      <c r="P3159" s="6">
        <f t="shared" si="196"/>
        <v>101</v>
      </c>
      <c r="Q3159" s="8">
        <f t="shared" si="197"/>
        <v>98.536585365853654</v>
      </c>
      <c r="R3159" s="11" t="s">
        <v>8317</v>
      </c>
      <c r="S3159" s="12" t="s">
        <v>8318</v>
      </c>
      <c r="T3159" s="20">
        <f t="shared" si="198"/>
        <v>41829.788252314815</v>
      </c>
      <c r="U3159" s="20">
        <f t="shared" si="199"/>
        <v>41839.208333333336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s">
        <v>8219</v>
      </c>
      <c r="N3160" t="b">
        <v>1</v>
      </c>
      <c r="O3160" t="s">
        <v>8271</v>
      </c>
      <c r="P3160" s="6">
        <f t="shared" si="196"/>
        <v>113.99999999999999</v>
      </c>
      <c r="Q3160" s="8">
        <f t="shared" si="197"/>
        <v>82.608695652173907</v>
      </c>
      <c r="R3160" s="11" t="s">
        <v>8317</v>
      </c>
      <c r="S3160" s="12" t="s">
        <v>8318</v>
      </c>
      <c r="T3160" s="20">
        <f t="shared" si="198"/>
        <v>41447.839722222219</v>
      </c>
      <c r="U3160" s="20">
        <f t="shared" si="199"/>
        <v>41477.839722222219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s">
        <v>8219</v>
      </c>
      <c r="N3161" t="b">
        <v>1</v>
      </c>
      <c r="O3161" t="s">
        <v>8271</v>
      </c>
      <c r="P3161" s="6">
        <f t="shared" si="196"/>
        <v>133.48133333333334</v>
      </c>
      <c r="Q3161" s="8">
        <f t="shared" si="197"/>
        <v>38.504230769230773</v>
      </c>
      <c r="R3161" s="11" t="s">
        <v>8317</v>
      </c>
      <c r="S3161" s="12" t="s">
        <v>8318</v>
      </c>
      <c r="T3161" s="20">
        <f t="shared" si="198"/>
        <v>40884.066678240742</v>
      </c>
      <c r="U3161" s="20">
        <f t="shared" si="199"/>
        <v>40926.958333333336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s">
        <v>8219</v>
      </c>
      <c r="N3162" t="b">
        <v>1</v>
      </c>
      <c r="O3162" t="s">
        <v>8271</v>
      </c>
      <c r="P3162" s="6">
        <f t="shared" si="196"/>
        <v>101.53333333333335</v>
      </c>
      <c r="Q3162" s="8">
        <f t="shared" si="197"/>
        <v>80.15789473684211</v>
      </c>
      <c r="R3162" s="11" t="s">
        <v>8317</v>
      </c>
      <c r="S3162" s="12" t="s">
        <v>8318</v>
      </c>
      <c r="T3162" s="20">
        <f t="shared" si="198"/>
        <v>41841.26489583333</v>
      </c>
      <c r="U3162" s="20">
        <f t="shared" si="199"/>
        <v>41864.207638888889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s">
        <v>8219</v>
      </c>
      <c r="N3163" t="b">
        <v>1</v>
      </c>
      <c r="O3163" t="s">
        <v>8271</v>
      </c>
      <c r="P3163" s="6">
        <f t="shared" si="196"/>
        <v>105.1</v>
      </c>
      <c r="Q3163" s="8">
        <f t="shared" si="197"/>
        <v>28.405405405405407</v>
      </c>
      <c r="R3163" s="11" t="s">
        <v>8317</v>
      </c>
      <c r="S3163" s="12" t="s">
        <v>8318</v>
      </c>
      <c r="T3163" s="20">
        <f t="shared" si="198"/>
        <v>41897.536134259259</v>
      </c>
      <c r="U3163" s="20">
        <f t="shared" si="199"/>
        <v>41927.536134259259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s">
        <v>8219</v>
      </c>
      <c r="N3164" t="b">
        <v>1</v>
      </c>
      <c r="O3164" t="s">
        <v>8271</v>
      </c>
      <c r="P3164" s="6">
        <f t="shared" si="196"/>
        <v>127.15</v>
      </c>
      <c r="Q3164" s="8">
        <f t="shared" si="197"/>
        <v>80.730158730158735</v>
      </c>
      <c r="R3164" s="11" t="s">
        <v>8317</v>
      </c>
      <c r="S3164" s="12" t="s">
        <v>8318</v>
      </c>
      <c r="T3164" s="20">
        <f t="shared" si="198"/>
        <v>41799.685902777775</v>
      </c>
      <c r="U3164" s="20">
        <f t="shared" si="199"/>
        <v>41827.083333333336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s">
        <v>8219</v>
      </c>
      <c r="N3165" t="b">
        <v>1</v>
      </c>
      <c r="O3165" t="s">
        <v>8271</v>
      </c>
      <c r="P3165" s="6">
        <f t="shared" si="196"/>
        <v>111.15384615384616</v>
      </c>
      <c r="Q3165" s="8">
        <f t="shared" si="197"/>
        <v>200.69444444444446</v>
      </c>
      <c r="R3165" s="11" t="s">
        <v>8317</v>
      </c>
      <c r="S3165" s="12" t="s">
        <v>8318</v>
      </c>
      <c r="T3165" s="20">
        <f t="shared" si="198"/>
        <v>41775.753761574073</v>
      </c>
      <c r="U3165" s="20">
        <f t="shared" si="199"/>
        <v>41805.753761574073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s">
        <v>8219</v>
      </c>
      <c r="N3166" t="b">
        <v>1</v>
      </c>
      <c r="O3166" t="s">
        <v>8271</v>
      </c>
      <c r="P3166" s="6">
        <f t="shared" si="196"/>
        <v>106.76</v>
      </c>
      <c r="Q3166" s="8">
        <f t="shared" si="197"/>
        <v>37.591549295774648</v>
      </c>
      <c r="R3166" s="11" t="s">
        <v>8317</v>
      </c>
      <c r="S3166" s="12" t="s">
        <v>8318</v>
      </c>
      <c r="T3166" s="20">
        <f t="shared" si="198"/>
        <v>41766.80572916667</v>
      </c>
      <c r="U3166" s="20">
        <f t="shared" si="199"/>
        <v>41799.80572916667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s">
        <v>8219</v>
      </c>
      <c r="N3167" t="b">
        <v>1</v>
      </c>
      <c r="O3167" t="s">
        <v>8271</v>
      </c>
      <c r="P3167" s="6">
        <f t="shared" si="196"/>
        <v>162.66666666666666</v>
      </c>
      <c r="Q3167" s="8">
        <f t="shared" si="197"/>
        <v>58.095238095238095</v>
      </c>
      <c r="R3167" s="11" t="s">
        <v>8317</v>
      </c>
      <c r="S3167" s="12" t="s">
        <v>8318</v>
      </c>
      <c r="T3167" s="20">
        <f t="shared" si="198"/>
        <v>40644.159259259257</v>
      </c>
      <c r="U3167" s="20">
        <f t="shared" si="199"/>
        <v>40666.165972222225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s">
        <v>8219</v>
      </c>
      <c r="N3168" t="b">
        <v>1</v>
      </c>
      <c r="O3168" t="s">
        <v>8271</v>
      </c>
      <c r="P3168" s="6">
        <f t="shared" si="196"/>
        <v>160.22808571428573</v>
      </c>
      <c r="Q3168" s="8">
        <f t="shared" si="197"/>
        <v>60.300892473118282</v>
      </c>
      <c r="R3168" s="11" t="s">
        <v>8317</v>
      </c>
      <c r="S3168" s="12" t="s">
        <v>8318</v>
      </c>
      <c r="T3168" s="20">
        <f t="shared" si="198"/>
        <v>41940.69158564815</v>
      </c>
      <c r="U3168" s="20">
        <f t="shared" si="199"/>
        <v>41969.332638888889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s">
        <v>8219</v>
      </c>
      <c r="N3169" t="b">
        <v>1</v>
      </c>
      <c r="O3169" t="s">
        <v>8271</v>
      </c>
      <c r="P3169" s="6">
        <f t="shared" si="196"/>
        <v>116.16666666666666</v>
      </c>
      <c r="Q3169" s="8">
        <f t="shared" si="197"/>
        <v>63.363636363636367</v>
      </c>
      <c r="R3169" s="11" t="s">
        <v>8317</v>
      </c>
      <c r="S3169" s="12" t="s">
        <v>8318</v>
      </c>
      <c r="T3169" s="20">
        <f t="shared" si="198"/>
        <v>41839.175706018519</v>
      </c>
      <c r="U3169" s="20">
        <f t="shared" si="199"/>
        <v>41853.175706018519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s">
        <v>8219</v>
      </c>
      <c r="N3170" t="b">
        <v>1</v>
      </c>
      <c r="O3170" t="s">
        <v>8271</v>
      </c>
      <c r="P3170" s="6">
        <f t="shared" si="196"/>
        <v>124.2</v>
      </c>
      <c r="Q3170" s="8">
        <f t="shared" si="197"/>
        <v>50.901639344262293</v>
      </c>
      <c r="R3170" s="11" t="s">
        <v>8317</v>
      </c>
      <c r="S3170" s="12" t="s">
        <v>8318</v>
      </c>
      <c r="T3170" s="20">
        <f t="shared" si="198"/>
        <v>41772.105937500004</v>
      </c>
      <c r="U3170" s="20">
        <f t="shared" si="199"/>
        <v>41803.916666666664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s">
        <v>8219</v>
      </c>
      <c r="N3171" t="b">
        <v>1</v>
      </c>
      <c r="O3171" t="s">
        <v>8271</v>
      </c>
      <c r="P3171" s="6">
        <f t="shared" si="196"/>
        <v>103.01249999999999</v>
      </c>
      <c r="Q3171" s="8">
        <f t="shared" si="197"/>
        <v>100.5</v>
      </c>
      <c r="R3171" s="11" t="s">
        <v>8317</v>
      </c>
      <c r="S3171" s="12" t="s">
        <v>8318</v>
      </c>
      <c r="T3171" s="20">
        <f t="shared" si="198"/>
        <v>41591.737974537034</v>
      </c>
      <c r="U3171" s="20">
        <f t="shared" si="199"/>
        <v>41621.207638888889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s">
        <v>8219</v>
      </c>
      <c r="N3172" t="b">
        <v>1</v>
      </c>
      <c r="O3172" t="s">
        <v>8271</v>
      </c>
      <c r="P3172" s="6">
        <f t="shared" si="196"/>
        <v>112.25</v>
      </c>
      <c r="Q3172" s="8">
        <f t="shared" si="197"/>
        <v>31.619718309859156</v>
      </c>
      <c r="R3172" s="11" t="s">
        <v>8317</v>
      </c>
      <c r="S3172" s="12" t="s">
        <v>8318</v>
      </c>
      <c r="T3172" s="20">
        <f t="shared" si="198"/>
        <v>41789.080370370371</v>
      </c>
      <c r="U3172" s="20">
        <f t="shared" si="199"/>
        <v>41822.166666666664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s">
        <v>8219</v>
      </c>
      <c r="N3173" t="b">
        <v>1</v>
      </c>
      <c r="O3173" t="s">
        <v>8271</v>
      </c>
      <c r="P3173" s="6">
        <f t="shared" si="196"/>
        <v>108.8142857142857</v>
      </c>
      <c r="Q3173" s="8">
        <f t="shared" si="197"/>
        <v>65.102564102564102</v>
      </c>
      <c r="R3173" s="11" t="s">
        <v>8317</v>
      </c>
      <c r="S3173" s="12" t="s">
        <v>8318</v>
      </c>
      <c r="T3173" s="20">
        <f t="shared" si="198"/>
        <v>42466.608310185184</v>
      </c>
      <c r="U3173" s="20">
        <f t="shared" si="199"/>
        <v>42496.608310185184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s">
        <v>8219</v>
      </c>
      <c r="N3174" t="b">
        <v>1</v>
      </c>
      <c r="O3174" t="s">
        <v>8271</v>
      </c>
      <c r="P3174" s="6">
        <f t="shared" si="196"/>
        <v>114.99999999999999</v>
      </c>
      <c r="Q3174" s="8">
        <f t="shared" si="197"/>
        <v>79.310344827586206</v>
      </c>
      <c r="R3174" s="11" t="s">
        <v>8317</v>
      </c>
      <c r="S3174" s="12" t="s">
        <v>8318</v>
      </c>
      <c r="T3174" s="20">
        <f t="shared" si="198"/>
        <v>40923.729953703703</v>
      </c>
      <c r="U3174" s="20">
        <f t="shared" si="199"/>
        <v>40953.729953703703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s">
        <v>8219</v>
      </c>
      <c r="N3175" t="b">
        <v>1</v>
      </c>
      <c r="O3175" t="s">
        <v>8271</v>
      </c>
      <c r="P3175" s="6">
        <f t="shared" si="196"/>
        <v>103</v>
      </c>
      <c r="Q3175" s="8">
        <f t="shared" si="197"/>
        <v>139.18918918918919</v>
      </c>
      <c r="R3175" s="11" t="s">
        <v>8317</v>
      </c>
      <c r="S3175" s="12" t="s">
        <v>8318</v>
      </c>
      <c r="T3175" s="20">
        <f t="shared" si="198"/>
        <v>41878.878379629627</v>
      </c>
      <c r="U3175" s="20">
        <f t="shared" si="199"/>
        <v>41908.878379629627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s">
        <v>8219</v>
      </c>
      <c r="N3176" t="b">
        <v>1</v>
      </c>
      <c r="O3176" t="s">
        <v>8271</v>
      </c>
      <c r="P3176" s="6">
        <f t="shared" si="196"/>
        <v>101.13333333333334</v>
      </c>
      <c r="Q3176" s="8">
        <f t="shared" si="197"/>
        <v>131.91304347826087</v>
      </c>
      <c r="R3176" s="11" t="s">
        <v>8317</v>
      </c>
      <c r="S3176" s="12" t="s">
        <v>8318</v>
      </c>
      <c r="T3176" s="20">
        <f t="shared" si="198"/>
        <v>41862.864675925928</v>
      </c>
      <c r="U3176" s="20">
        <f t="shared" si="199"/>
        <v>41876.864675925928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s">
        <v>8219</v>
      </c>
      <c r="N3177" t="b">
        <v>1</v>
      </c>
      <c r="O3177" t="s">
        <v>8271</v>
      </c>
      <c r="P3177" s="6">
        <f t="shared" si="196"/>
        <v>109.55999999999999</v>
      </c>
      <c r="Q3177" s="8">
        <f t="shared" si="197"/>
        <v>91.3</v>
      </c>
      <c r="R3177" s="11" t="s">
        <v>8317</v>
      </c>
      <c r="S3177" s="12" t="s">
        <v>8318</v>
      </c>
      <c r="T3177" s="20">
        <f t="shared" si="198"/>
        <v>40531.886886574073</v>
      </c>
      <c r="U3177" s="20">
        <f t="shared" si="199"/>
        <v>40591.886886574073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s">
        <v>8219</v>
      </c>
      <c r="N3178" t="b">
        <v>1</v>
      </c>
      <c r="O3178" t="s">
        <v>8271</v>
      </c>
      <c r="P3178" s="6">
        <f t="shared" si="196"/>
        <v>114.8421052631579</v>
      </c>
      <c r="Q3178" s="8">
        <f t="shared" si="197"/>
        <v>39.672727272727272</v>
      </c>
      <c r="R3178" s="11" t="s">
        <v>8317</v>
      </c>
      <c r="S3178" s="12" t="s">
        <v>8318</v>
      </c>
      <c r="T3178" s="20">
        <f t="shared" si="198"/>
        <v>41477.930914351848</v>
      </c>
      <c r="U3178" s="20">
        <f t="shared" si="199"/>
        <v>41504.625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s">
        <v>8219</v>
      </c>
      <c r="N3179" t="b">
        <v>1</v>
      </c>
      <c r="O3179" t="s">
        <v>8271</v>
      </c>
      <c r="P3179" s="6">
        <f t="shared" si="196"/>
        <v>117.39999999999999</v>
      </c>
      <c r="Q3179" s="8">
        <f t="shared" si="197"/>
        <v>57.549019607843135</v>
      </c>
      <c r="R3179" s="11" t="s">
        <v>8317</v>
      </c>
      <c r="S3179" s="12" t="s">
        <v>8318</v>
      </c>
      <c r="T3179" s="20">
        <f t="shared" si="198"/>
        <v>41781.666770833333</v>
      </c>
      <c r="U3179" s="20">
        <f t="shared" si="199"/>
        <v>41811.666770833333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s">
        <v>8219</v>
      </c>
      <c r="N3180" t="b">
        <v>1</v>
      </c>
      <c r="O3180" t="s">
        <v>8271</v>
      </c>
      <c r="P3180" s="6">
        <f t="shared" si="196"/>
        <v>171.73333333333335</v>
      </c>
      <c r="Q3180" s="8">
        <f t="shared" si="197"/>
        <v>33.025641025641029</v>
      </c>
      <c r="R3180" s="11" t="s">
        <v>8317</v>
      </c>
      <c r="S3180" s="12" t="s">
        <v>8318</v>
      </c>
      <c r="T3180" s="20">
        <f t="shared" si="198"/>
        <v>41806.605034722219</v>
      </c>
      <c r="U3180" s="20">
        <f t="shared" si="199"/>
        <v>41836.605034722219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s">
        <v>8219</v>
      </c>
      <c r="N3181" t="b">
        <v>1</v>
      </c>
      <c r="O3181" t="s">
        <v>8271</v>
      </c>
      <c r="P3181" s="6">
        <f t="shared" si="196"/>
        <v>114.16238095238094</v>
      </c>
      <c r="Q3181" s="8">
        <f t="shared" si="197"/>
        <v>77.335806451612896</v>
      </c>
      <c r="R3181" s="11" t="s">
        <v>8317</v>
      </c>
      <c r="S3181" s="12" t="s">
        <v>8318</v>
      </c>
      <c r="T3181" s="20">
        <f t="shared" si="198"/>
        <v>41375.702210648145</v>
      </c>
      <c r="U3181" s="20">
        <f t="shared" si="199"/>
        <v>41400.702210648145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s">
        <v>8219</v>
      </c>
      <c r="N3182" t="b">
        <v>1</v>
      </c>
      <c r="O3182" t="s">
        <v>8271</v>
      </c>
      <c r="P3182" s="6">
        <f t="shared" si="196"/>
        <v>119.75</v>
      </c>
      <c r="Q3182" s="8">
        <f t="shared" si="197"/>
        <v>31.933333333333334</v>
      </c>
      <c r="R3182" s="11" t="s">
        <v>8317</v>
      </c>
      <c r="S3182" s="12" t="s">
        <v>8318</v>
      </c>
      <c r="T3182" s="20">
        <f t="shared" si="198"/>
        <v>41780.412604166668</v>
      </c>
      <c r="U3182" s="20">
        <f t="shared" si="199"/>
        <v>41810.412604166668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s">
        <v>8219</v>
      </c>
      <c r="N3183" t="b">
        <v>1</v>
      </c>
      <c r="O3183" t="s">
        <v>8271</v>
      </c>
      <c r="P3183" s="6">
        <f t="shared" si="196"/>
        <v>109.00000000000001</v>
      </c>
      <c r="Q3183" s="8">
        <f t="shared" si="197"/>
        <v>36.333333333333336</v>
      </c>
      <c r="R3183" s="11" t="s">
        <v>8317</v>
      </c>
      <c r="S3183" s="12" t="s">
        <v>8318</v>
      </c>
      <c r="T3183" s="20">
        <f t="shared" si="198"/>
        <v>41779.310034722221</v>
      </c>
      <c r="U3183" s="20">
        <f t="shared" si="199"/>
        <v>41805.666666666664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s">
        <v>8219</v>
      </c>
      <c r="N3184" t="b">
        <v>1</v>
      </c>
      <c r="O3184" t="s">
        <v>8271</v>
      </c>
      <c r="P3184" s="6">
        <f t="shared" si="196"/>
        <v>100.88571428571429</v>
      </c>
      <c r="Q3184" s="8">
        <f t="shared" si="197"/>
        <v>46.768211920529801</v>
      </c>
      <c r="R3184" s="11" t="s">
        <v>8317</v>
      </c>
      <c r="S3184" s="12" t="s">
        <v>8318</v>
      </c>
      <c r="T3184" s="20">
        <f t="shared" si="198"/>
        <v>40883.949317129627</v>
      </c>
      <c r="U3184" s="20">
        <f t="shared" si="199"/>
        <v>40939.708333333336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s">
        <v>8219</v>
      </c>
      <c r="N3185" t="b">
        <v>1</v>
      </c>
      <c r="O3185" t="s">
        <v>8271</v>
      </c>
      <c r="P3185" s="6">
        <f t="shared" si="196"/>
        <v>109.00000000000001</v>
      </c>
      <c r="Q3185" s="8">
        <f t="shared" si="197"/>
        <v>40.073529411764703</v>
      </c>
      <c r="R3185" s="11" t="s">
        <v>8317</v>
      </c>
      <c r="S3185" s="12" t="s">
        <v>8318</v>
      </c>
      <c r="T3185" s="20">
        <f t="shared" si="198"/>
        <v>41491.79478009259</v>
      </c>
      <c r="U3185" s="20">
        <f t="shared" si="199"/>
        <v>41509.79478009259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s">
        <v>8219</v>
      </c>
      <c r="N3186" t="b">
        <v>1</v>
      </c>
      <c r="O3186" t="s">
        <v>8271</v>
      </c>
      <c r="P3186" s="6">
        <f t="shared" si="196"/>
        <v>107.20930232558139</v>
      </c>
      <c r="Q3186" s="8">
        <f t="shared" si="197"/>
        <v>100.21739130434783</v>
      </c>
      <c r="R3186" s="11" t="s">
        <v>8317</v>
      </c>
      <c r="S3186" s="12" t="s">
        <v>8318</v>
      </c>
      <c r="T3186" s="20">
        <f t="shared" si="198"/>
        <v>41791.993414351848</v>
      </c>
      <c r="U3186" s="20">
        <f t="shared" si="199"/>
        <v>41821.993414351848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s">
        <v>8219</v>
      </c>
      <c r="N3187" t="b">
        <v>1</v>
      </c>
      <c r="O3187" t="s">
        <v>8271</v>
      </c>
      <c r="P3187" s="6">
        <f t="shared" si="196"/>
        <v>100</v>
      </c>
      <c r="Q3187" s="8">
        <f t="shared" si="197"/>
        <v>41.666666666666664</v>
      </c>
      <c r="R3187" s="11" t="s">
        <v>8317</v>
      </c>
      <c r="S3187" s="12" t="s">
        <v>8318</v>
      </c>
      <c r="T3187" s="20">
        <f t="shared" si="198"/>
        <v>41829.977326388893</v>
      </c>
      <c r="U3187" s="20">
        <f t="shared" si="199"/>
        <v>41836.977326388893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s">
        <v>8219</v>
      </c>
      <c r="N3188" t="b">
        <v>1</v>
      </c>
      <c r="O3188" t="s">
        <v>8271</v>
      </c>
      <c r="P3188" s="6">
        <f t="shared" si="196"/>
        <v>102.18750000000001</v>
      </c>
      <c r="Q3188" s="8">
        <f t="shared" si="197"/>
        <v>46.714285714285715</v>
      </c>
      <c r="R3188" s="11" t="s">
        <v>8317</v>
      </c>
      <c r="S3188" s="12" t="s">
        <v>8318</v>
      </c>
      <c r="T3188" s="20">
        <f t="shared" si="198"/>
        <v>41868.924050925925</v>
      </c>
      <c r="U3188" s="20">
        <f t="shared" si="199"/>
        <v>41898.875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s">
        <v>8219</v>
      </c>
      <c r="N3189" t="b">
        <v>1</v>
      </c>
      <c r="O3189" t="s">
        <v>8271</v>
      </c>
      <c r="P3189" s="6">
        <f t="shared" si="196"/>
        <v>116.29333333333334</v>
      </c>
      <c r="Q3189" s="8">
        <f t="shared" si="197"/>
        <v>71.491803278688522</v>
      </c>
      <c r="R3189" s="11" t="s">
        <v>8317</v>
      </c>
      <c r="S3189" s="12" t="s">
        <v>8318</v>
      </c>
      <c r="T3189" s="20">
        <f t="shared" si="198"/>
        <v>41835.666354166664</v>
      </c>
      <c r="U3189" s="20">
        <f t="shared" si="199"/>
        <v>41855.666354166664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s">
        <v>8221</v>
      </c>
      <c r="N3190" t="b">
        <v>0</v>
      </c>
      <c r="O3190" t="s">
        <v>8305</v>
      </c>
      <c r="P3190" s="6">
        <f t="shared" si="196"/>
        <v>65</v>
      </c>
      <c r="Q3190" s="8">
        <f t="shared" si="197"/>
        <v>14.444444444444445</v>
      </c>
      <c r="R3190" s="11" t="s">
        <v>8317</v>
      </c>
      <c r="S3190" s="12" t="s">
        <v>8359</v>
      </c>
      <c r="T3190" s="20">
        <f t="shared" si="198"/>
        <v>42144.415532407409</v>
      </c>
      <c r="U3190" s="20">
        <f t="shared" si="199"/>
        <v>42165.415532407409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s">
        <v>8221</v>
      </c>
      <c r="N3191" t="b">
        <v>0</v>
      </c>
      <c r="O3191" t="s">
        <v>8305</v>
      </c>
      <c r="P3191" s="6">
        <f t="shared" si="196"/>
        <v>12.327272727272726</v>
      </c>
      <c r="Q3191" s="8">
        <f t="shared" si="197"/>
        <v>356.84210526315792</v>
      </c>
      <c r="R3191" s="11" t="s">
        <v>8317</v>
      </c>
      <c r="S3191" s="12" t="s">
        <v>8359</v>
      </c>
      <c r="T3191" s="20">
        <f t="shared" si="198"/>
        <v>42118.346435185187</v>
      </c>
      <c r="U3191" s="20">
        <f t="shared" si="199"/>
        <v>42148.346435185187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s">
        <v>8221</v>
      </c>
      <c r="N3192" t="b">
        <v>0</v>
      </c>
      <c r="O3192" t="s">
        <v>8305</v>
      </c>
      <c r="P3192" s="6">
        <f t="shared" si="196"/>
        <v>0</v>
      </c>
      <c r="Q3192" s="8">
        <f t="shared" si="197"/>
        <v>0</v>
      </c>
      <c r="R3192" s="11" t="s">
        <v>8317</v>
      </c>
      <c r="S3192" s="12" t="s">
        <v>8359</v>
      </c>
      <c r="T3192" s="20">
        <f t="shared" si="198"/>
        <v>42683.151331018518</v>
      </c>
      <c r="U3192" s="20">
        <f t="shared" si="199"/>
        <v>42713.192997685182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s">
        <v>8221</v>
      </c>
      <c r="N3193" t="b">
        <v>0</v>
      </c>
      <c r="O3193" t="s">
        <v>8305</v>
      </c>
      <c r="P3193" s="6">
        <f t="shared" si="196"/>
        <v>4.0266666666666664</v>
      </c>
      <c r="Q3193" s="8">
        <f t="shared" si="197"/>
        <v>37.75</v>
      </c>
      <c r="R3193" s="11" t="s">
        <v>8317</v>
      </c>
      <c r="S3193" s="12" t="s">
        <v>8359</v>
      </c>
      <c r="T3193" s="20">
        <f t="shared" si="198"/>
        <v>42538.755428240736</v>
      </c>
      <c r="U3193" s="20">
        <f t="shared" si="199"/>
        <v>42598.755428240736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s">
        <v>8221</v>
      </c>
      <c r="N3194" t="b">
        <v>0</v>
      </c>
      <c r="O3194" t="s">
        <v>8305</v>
      </c>
      <c r="P3194" s="6">
        <f t="shared" si="196"/>
        <v>1.02</v>
      </c>
      <c r="Q3194" s="8">
        <f t="shared" si="197"/>
        <v>12.75</v>
      </c>
      <c r="R3194" s="11" t="s">
        <v>8317</v>
      </c>
      <c r="S3194" s="12" t="s">
        <v>8359</v>
      </c>
      <c r="T3194" s="20">
        <f t="shared" si="198"/>
        <v>42018.94049768518</v>
      </c>
      <c r="U3194" s="20">
        <f t="shared" si="199"/>
        <v>42063.916666666672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s">
        <v>8221</v>
      </c>
      <c r="N3195" t="b">
        <v>0</v>
      </c>
      <c r="O3195" t="s">
        <v>8305</v>
      </c>
      <c r="P3195" s="6">
        <f t="shared" si="196"/>
        <v>11.74</v>
      </c>
      <c r="Q3195" s="8">
        <f t="shared" si="197"/>
        <v>24.458333333333332</v>
      </c>
      <c r="R3195" s="11" t="s">
        <v>8317</v>
      </c>
      <c r="S3195" s="12" t="s">
        <v>8359</v>
      </c>
      <c r="T3195" s="20">
        <f t="shared" si="198"/>
        <v>42010.968240740738</v>
      </c>
      <c r="U3195" s="20">
        <f t="shared" si="199"/>
        <v>42055.968240740738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s">
        <v>8221</v>
      </c>
      <c r="N3196" t="b">
        <v>0</v>
      </c>
      <c r="O3196" t="s">
        <v>8305</v>
      </c>
      <c r="P3196" s="6">
        <f t="shared" si="196"/>
        <v>0</v>
      </c>
      <c r="Q3196" s="8">
        <f t="shared" si="197"/>
        <v>0</v>
      </c>
      <c r="R3196" s="11" t="s">
        <v>8317</v>
      </c>
      <c r="S3196" s="12" t="s">
        <v>8359</v>
      </c>
      <c r="T3196" s="20">
        <f t="shared" si="198"/>
        <v>42182.062476851846</v>
      </c>
      <c r="U3196" s="20">
        <f t="shared" si="199"/>
        <v>42212.062476851846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s">
        <v>8221</v>
      </c>
      <c r="N3197" t="b">
        <v>0</v>
      </c>
      <c r="O3197" t="s">
        <v>8305</v>
      </c>
      <c r="P3197" s="6">
        <f t="shared" si="196"/>
        <v>59.142857142857139</v>
      </c>
      <c r="Q3197" s="8">
        <f t="shared" si="197"/>
        <v>53.07692307692308</v>
      </c>
      <c r="R3197" s="11" t="s">
        <v>8317</v>
      </c>
      <c r="S3197" s="12" t="s">
        <v>8359</v>
      </c>
      <c r="T3197" s="20">
        <f t="shared" si="198"/>
        <v>42017.594236111108</v>
      </c>
      <c r="U3197" s="20">
        <f t="shared" si="199"/>
        <v>42047.594236111108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s">
        <v>8221</v>
      </c>
      <c r="N3198" t="b">
        <v>0</v>
      </c>
      <c r="O3198" t="s">
        <v>8305</v>
      </c>
      <c r="P3198" s="6">
        <f t="shared" si="196"/>
        <v>0.06</v>
      </c>
      <c r="Q3198" s="8">
        <f t="shared" si="197"/>
        <v>300</v>
      </c>
      <c r="R3198" s="11" t="s">
        <v>8317</v>
      </c>
      <c r="S3198" s="12" t="s">
        <v>8359</v>
      </c>
      <c r="T3198" s="20">
        <f t="shared" si="198"/>
        <v>42157.598090277781</v>
      </c>
      <c r="U3198" s="20">
        <f t="shared" si="199"/>
        <v>42217.583333333328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s">
        <v>8221</v>
      </c>
      <c r="N3199" t="b">
        <v>0</v>
      </c>
      <c r="O3199" t="s">
        <v>8305</v>
      </c>
      <c r="P3199" s="6">
        <f t="shared" si="196"/>
        <v>11.450000000000001</v>
      </c>
      <c r="Q3199" s="8">
        <f t="shared" si="197"/>
        <v>286.25</v>
      </c>
      <c r="R3199" s="11" t="s">
        <v>8317</v>
      </c>
      <c r="S3199" s="12" t="s">
        <v>8359</v>
      </c>
      <c r="T3199" s="20">
        <f t="shared" si="198"/>
        <v>42009.493263888886</v>
      </c>
      <c r="U3199" s="20">
        <f t="shared" si="199"/>
        <v>42039.493263888886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s">
        <v>8221</v>
      </c>
      <c r="N3200" t="b">
        <v>0</v>
      </c>
      <c r="O3200" t="s">
        <v>8305</v>
      </c>
      <c r="P3200" s="6">
        <f t="shared" si="196"/>
        <v>0.36666666666666664</v>
      </c>
      <c r="Q3200" s="8">
        <f t="shared" si="197"/>
        <v>36.666666666666664</v>
      </c>
      <c r="R3200" s="11" t="s">
        <v>8317</v>
      </c>
      <c r="S3200" s="12" t="s">
        <v>8359</v>
      </c>
      <c r="T3200" s="20">
        <f t="shared" si="198"/>
        <v>42013.424502314811</v>
      </c>
      <c r="U3200" s="20">
        <f t="shared" si="199"/>
        <v>42051.424502314811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s">
        <v>8221</v>
      </c>
      <c r="N3201" t="b">
        <v>0</v>
      </c>
      <c r="O3201" t="s">
        <v>8305</v>
      </c>
      <c r="P3201" s="6">
        <f t="shared" si="196"/>
        <v>52.16</v>
      </c>
      <c r="Q3201" s="8">
        <f t="shared" si="197"/>
        <v>49.20754716981132</v>
      </c>
      <c r="R3201" s="11" t="s">
        <v>8317</v>
      </c>
      <c r="S3201" s="12" t="s">
        <v>8359</v>
      </c>
      <c r="T3201" s="20">
        <f t="shared" si="198"/>
        <v>41858.761782407404</v>
      </c>
      <c r="U3201" s="20">
        <f t="shared" si="199"/>
        <v>41888.875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s">
        <v>8221</v>
      </c>
      <c r="N3202" t="b">
        <v>0</v>
      </c>
      <c r="O3202" t="s">
        <v>8305</v>
      </c>
      <c r="P3202" s="6">
        <f t="shared" si="196"/>
        <v>2E-3</v>
      </c>
      <c r="Q3202" s="8">
        <f t="shared" si="197"/>
        <v>1</v>
      </c>
      <c r="R3202" s="11" t="s">
        <v>8317</v>
      </c>
      <c r="S3202" s="12" t="s">
        <v>8359</v>
      </c>
      <c r="T3202" s="20">
        <f t="shared" si="198"/>
        <v>42460.320613425924</v>
      </c>
      <c r="U3202" s="20">
        <f t="shared" si="199"/>
        <v>42490.231944444444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s">
        <v>8221</v>
      </c>
      <c r="N3203" t="b">
        <v>0</v>
      </c>
      <c r="O3203" t="s">
        <v>8305</v>
      </c>
      <c r="P3203" s="6">
        <f t="shared" ref="P3203:P3266" si="200">E3203/D3203*100</f>
        <v>1.25</v>
      </c>
      <c r="Q3203" s="8">
        <f t="shared" ref="Q3203:Q3266" si="201">IFERROR(E3203/L3203,0)</f>
        <v>12.5</v>
      </c>
      <c r="R3203" s="11" t="s">
        <v>8317</v>
      </c>
      <c r="S3203" s="12" t="s">
        <v>8359</v>
      </c>
      <c r="T3203" s="20">
        <f t="shared" ref="T3203:T3266" si="202">(((J3203/60)/60)/24)+DATE(1970,1,1)</f>
        <v>41861.767094907409</v>
      </c>
      <c r="U3203" s="20">
        <f t="shared" ref="U3203:U3266" si="203">(((I3203/60)/60)/24)+DATE(1970,1,1)</f>
        <v>41882.767094907409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s">
        <v>8221</v>
      </c>
      <c r="N3204" t="b">
        <v>0</v>
      </c>
      <c r="O3204" t="s">
        <v>8305</v>
      </c>
      <c r="P3204" s="6">
        <f t="shared" si="200"/>
        <v>54.52</v>
      </c>
      <c r="Q3204" s="8">
        <f t="shared" si="201"/>
        <v>109.04</v>
      </c>
      <c r="R3204" s="11" t="s">
        <v>8317</v>
      </c>
      <c r="S3204" s="12" t="s">
        <v>8359</v>
      </c>
      <c r="T3204" s="20">
        <f t="shared" si="202"/>
        <v>42293.853541666671</v>
      </c>
      <c r="U3204" s="20">
        <f t="shared" si="203"/>
        <v>42352.249305555553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s">
        <v>8221</v>
      </c>
      <c r="N3205" t="b">
        <v>0</v>
      </c>
      <c r="O3205" t="s">
        <v>8305</v>
      </c>
      <c r="P3205" s="6">
        <f t="shared" si="200"/>
        <v>25</v>
      </c>
      <c r="Q3205" s="8">
        <f t="shared" si="201"/>
        <v>41.666666666666664</v>
      </c>
      <c r="R3205" s="11" t="s">
        <v>8317</v>
      </c>
      <c r="S3205" s="12" t="s">
        <v>8359</v>
      </c>
      <c r="T3205" s="20">
        <f t="shared" si="202"/>
        <v>42242.988680555558</v>
      </c>
      <c r="U3205" s="20">
        <f t="shared" si="203"/>
        <v>42272.988680555558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s">
        <v>8221</v>
      </c>
      <c r="N3206" t="b">
        <v>0</v>
      </c>
      <c r="O3206" t="s">
        <v>8305</v>
      </c>
      <c r="P3206" s="6">
        <f t="shared" si="200"/>
        <v>0</v>
      </c>
      <c r="Q3206" s="8">
        <f t="shared" si="201"/>
        <v>0</v>
      </c>
      <c r="R3206" s="11" t="s">
        <v>8317</v>
      </c>
      <c r="S3206" s="12" t="s">
        <v>8359</v>
      </c>
      <c r="T3206" s="20">
        <f t="shared" si="202"/>
        <v>42172.686099537037</v>
      </c>
      <c r="U3206" s="20">
        <f t="shared" si="203"/>
        <v>42202.676388888889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s">
        <v>8221</v>
      </c>
      <c r="N3207" t="b">
        <v>0</v>
      </c>
      <c r="O3207" t="s">
        <v>8305</v>
      </c>
      <c r="P3207" s="6">
        <f t="shared" si="200"/>
        <v>3.4125000000000001</v>
      </c>
      <c r="Q3207" s="8">
        <f t="shared" si="201"/>
        <v>22.75</v>
      </c>
      <c r="R3207" s="11" t="s">
        <v>8317</v>
      </c>
      <c r="S3207" s="12" t="s">
        <v>8359</v>
      </c>
      <c r="T3207" s="20">
        <f t="shared" si="202"/>
        <v>42095.374675925923</v>
      </c>
      <c r="U3207" s="20">
        <f t="shared" si="203"/>
        <v>42125.374675925923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s">
        <v>8221</v>
      </c>
      <c r="N3208" t="b">
        <v>0</v>
      </c>
      <c r="O3208" t="s">
        <v>8305</v>
      </c>
      <c r="P3208" s="6">
        <f t="shared" si="200"/>
        <v>0</v>
      </c>
      <c r="Q3208" s="8">
        <f t="shared" si="201"/>
        <v>0</v>
      </c>
      <c r="R3208" s="11" t="s">
        <v>8317</v>
      </c>
      <c r="S3208" s="12" t="s">
        <v>8359</v>
      </c>
      <c r="T3208" s="20">
        <f t="shared" si="202"/>
        <v>42236.276053240741</v>
      </c>
      <c r="U3208" s="20">
        <f t="shared" si="203"/>
        <v>42266.276053240741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s">
        <v>8221</v>
      </c>
      <c r="N3209" t="b">
        <v>0</v>
      </c>
      <c r="O3209" t="s">
        <v>8305</v>
      </c>
      <c r="P3209" s="6">
        <f t="shared" si="200"/>
        <v>46.36363636363636</v>
      </c>
      <c r="Q3209" s="8">
        <f t="shared" si="201"/>
        <v>70.833333333333329</v>
      </c>
      <c r="R3209" s="11" t="s">
        <v>8317</v>
      </c>
      <c r="S3209" s="12" t="s">
        <v>8359</v>
      </c>
      <c r="T3209" s="20">
        <f t="shared" si="202"/>
        <v>42057.277858796297</v>
      </c>
      <c r="U3209" s="20">
        <f t="shared" si="203"/>
        <v>42117.236192129625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s">
        <v>8219</v>
      </c>
      <c r="N3210" t="b">
        <v>1</v>
      </c>
      <c r="O3210" t="s">
        <v>8271</v>
      </c>
      <c r="P3210" s="6">
        <f t="shared" si="200"/>
        <v>103.49999999999999</v>
      </c>
      <c r="Q3210" s="8">
        <f t="shared" si="201"/>
        <v>63.109756097560975</v>
      </c>
      <c r="R3210" s="11" t="s">
        <v>8317</v>
      </c>
      <c r="S3210" s="12" t="s">
        <v>8318</v>
      </c>
      <c r="T3210" s="20">
        <f t="shared" si="202"/>
        <v>41827.605057870373</v>
      </c>
      <c r="U3210" s="20">
        <f t="shared" si="203"/>
        <v>41848.605057870373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s">
        <v>8219</v>
      </c>
      <c r="N3211" t="b">
        <v>1</v>
      </c>
      <c r="O3211" t="s">
        <v>8271</v>
      </c>
      <c r="P3211" s="6">
        <f t="shared" si="200"/>
        <v>119.32315789473684</v>
      </c>
      <c r="Q3211" s="8">
        <f t="shared" si="201"/>
        <v>50.157964601769912</v>
      </c>
      <c r="R3211" s="11" t="s">
        <v>8317</v>
      </c>
      <c r="S3211" s="12" t="s">
        <v>8318</v>
      </c>
      <c r="T3211" s="20">
        <f t="shared" si="202"/>
        <v>41778.637245370373</v>
      </c>
      <c r="U3211" s="20">
        <f t="shared" si="203"/>
        <v>41810.958333333336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s">
        <v>8219</v>
      </c>
      <c r="N3212" t="b">
        <v>1</v>
      </c>
      <c r="O3212" t="s">
        <v>8271</v>
      </c>
      <c r="P3212" s="6">
        <f t="shared" si="200"/>
        <v>125.76666666666667</v>
      </c>
      <c r="Q3212" s="8">
        <f t="shared" si="201"/>
        <v>62.883333333333333</v>
      </c>
      <c r="R3212" s="11" t="s">
        <v>8317</v>
      </c>
      <c r="S3212" s="12" t="s">
        <v>8318</v>
      </c>
      <c r="T3212" s="20">
        <f t="shared" si="202"/>
        <v>41013.936562499999</v>
      </c>
      <c r="U3212" s="20">
        <f t="shared" si="203"/>
        <v>41061.165972222225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s">
        <v>8219</v>
      </c>
      <c r="N3213" t="b">
        <v>1</v>
      </c>
      <c r="O3213" t="s">
        <v>8271</v>
      </c>
      <c r="P3213" s="6">
        <f t="shared" si="200"/>
        <v>119.74347826086958</v>
      </c>
      <c r="Q3213" s="8">
        <f t="shared" si="201"/>
        <v>85.531055900621112</v>
      </c>
      <c r="R3213" s="11" t="s">
        <v>8317</v>
      </c>
      <c r="S3213" s="12" t="s">
        <v>8318</v>
      </c>
      <c r="T3213" s="20">
        <f t="shared" si="202"/>
        <v>41834.586574074077</v>
      </c>
      <c r="U3213" s="20">
        <f t="shared" si="203"/>
        <v>41866.083333333336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s">
        <v>8219</v>
      </c>
      <c r="N3214" t="b">
        <v>1</v>
      </c>
      <c r="O3214" t="s">
        <v>8271</v>
      </c>
      <c r="P3214" s="6">
        <f t="shared" si="200"/>
        <v>126.25</v>
      </c>
      <c r="Q3214" s="8">
        <f t="shared" si="201"/>
        <v>53.723404255319146</v>
      </c>
      <c r="R3214" s="11" t="s">
        <v>8317</v>
      </c>
      <c r="S3214" s="12" t="s">
        <v>8318</v>
      </c>
      <c r="T3214" s="20">
        <f t="shared" si="202"/>
        <v>41829.795729166668</v>
      </c>
      <c r="U3214" s="20">
        <f t="shared" si="203"/>
        <v>41859.795729166668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s">
        <v>8219</v>
      </c>
      <c r="N3215" t="b">
        <v>1</v>
      </c>
      <c r="O3215" t="s">
        <v>8271</v>
      </c>
      <c r="P3215" s="6">
        <f t="shared" si="200"/>
        <v>100.11666666666667</v>
      </c>
      <c r="Q3215" s="8">
        <f t="shared" si="201"/>
        <v>127.80851063829788</v>
      </c>
      <c r="R3215" s="11" t="s">
        <v>8317</v>
      </c>
      <c r="S3215" s="12" t="s">
        <v>8318</v>
      </c>
      <c r="T3215" s="20">
        <f t="shared" si="202"/>
        <v>42171.763414351852</v>
      </c>
      <c r="U3215" s="20">
        <f t="shared" si="203"/>
        <v>42211.763414351852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s">
        <v>8219</v>
      </c>
      <c r="N3216" t="b">
        <v>1</v>
      </c>
      <c r="O3216" t="s">
        <v>8271</v>
      </c>
      <c r="P3216" s="6">
        <f t="shared" si="200"/>
        <v>102.13333333333334</v>
      </c>
      <c r="Q3216" s="8">
        <f t="shared" si="201"/>
        <v>106.57391304347826</v>
      </c>
      <c r="R3216" s="11" t="s">
        <v>8317</v>
      </c>
      <c r="S3216" s="12" t="s">
        <v>8318</v>
      </c>
      <c r="T3216" s="20">
        <f t="shared" si="202"/>
        <v>42337.792511574073</v>
      </c>
      <c r="U3216" s="20">
        <f t="shared" si="203"/>
        <v>42374.996527777781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s">
        <v>8219</v>
      </c>
      <c r="N3217" t="b">
        <v>1</v>
      </c>
      <c r="O3217" t="s">
        <v>8271</v>
      </c>
      <c r="P3217" s="6">
        <f t="shared" si="200"/>
        <v>100.35142857142858</v>
      </c>
      <c r="Q3217" s="8">
        <f t="shared" si="201"/>
        <v>262.11194029850748</v>
      </c>
      <c r="R3217" s="11" t="s">
        <v>8317</v>
      </c>
      <c r="S3217" s="12" t="s">
        <v>8318</v>
      </c>
      <c r="T3217" s="20">
        <f t="shared" si="202"/>
        <v>42219.665173611109</v>
      </c>
      <c r="U3217" s="20">
        <f t="shared" si="203"/>
        <v>42257.165972222225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s">
        <v>8219</v>
      </c>
      <c r="N3218" t="b">
        <v>1</v>
      </c>
      <c r="O3218" t="s">
        <v>8271</v>
      </c>
      <c r="P3218" s="6">
        <f t="shared" si="200"/>
        <v>100.05</v>
      </c>
      <c r="Q3218" s="8">
        <f t="shared" si="201"/>
        <v>57.171428571428571</v>
      </c>
      <c r="R3218" s="11" t="s">
        <v>8317</v>
      </c>
      <c r="S3218" s="12" t="s">
        <v>8318</v>
      </c>
      <c r="T3218" s="20">
        <f t="shared" si="202"/>
        <v>42165.462627314817</v>
      </c>
      <c r="U3218" s="20">
        <f t="shared" si="203"/>
        <v>42196.604166666672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s">
        <v>8219</v>
      </c>
      <c r="N3219" t="b">
        <v>1</v>
      </c>
      <c r="O3219" t="s">
        <v>8271</v>
      </c>
      <c r="P3219" s="6">
        <f t="shared" si="200"/>
        <v>116.02222222222223</v>
      </c>
      <c r="Q3219" s="8">
        <f t="shared" si="201"/>
        <v>50.20192307692308</v>
      </c>
      <c r="R3219" s="11" t="s">
        <v>8317</v>
      </c>
      <c r="S3219" s="12" t="s">
        <v>8318</v>
      </c>
      <c r="T3219" s="20">
        <f t="shared" si="202"/>
        <v>42648.546111111107</v>
      </c>
      <c r="U3219" s="20">
        <f t="shared" si="203"/>
        <v>42678.546111111107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s">
        <v>8219</v>
      </c>
      <c r="N3220" t="b">
        <v>1</v>
      </c>
      <c r="O3220" t="s">
        <v>8271</v>
      </c>
      <c r="P3220" s="6">
        <f t="shared" si="200"/>
        <v>102.1</v>
      </c>
      <c r="Q3220" s="8">
        <f t="shared" si="201"/>
        <v>66.586956521739125</v>
      </c>
      <c r="R3220" s="11" t="s">
        <v>8317</v>
      </c>
      <c r="S3220" s="12" t="s">
        <v>8318</v>
      </c>
      <c r="T3220" s="20">
        <f t="shared" si="202"/>
        <v>41971.002152777779</v>
      </c>
      <c r="U3220" s="20">
        <f t="shared" si="203"/>
        <v>42004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s">
        <v>8219</v>
      </c>
      <c r="N3221" t="b">
        <v>1</v>
      </c>
      <c r="O3221" t="s">
        <v>8271</v>
      </c>
      <c r="P3221" s="6">
        <f t="shared" si="200"/>
        <v>100.11000000000001</v>
      </c>
      <c r="Q3221" s="8">
        <f t="shared" si="201"/>
        <v>168.25210084033614</v>
      </c>
      <c r="R3221" s="11" t="s">
        <v>8317</v>
      </c>
      <c r="S3221" s="12" t="s">
        <v>8318</v>
      </c>
      <c r="T3221" s="20">
        <f t="shared" si="202"/>
        <v>42050.983182870375</v>
      </c>
      <c r="U3221" s="20">
        <f t="shared" si="203"/>
        <v>42085.941516203704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s">
        <v>8219</v>
      </c>
      <c r="N3222" t="b">
        <v>1</v>
      </c>
      <c r="O3222" t="s">
        <v>8271</v>
      </c>
      <c r="P3222" s="6">
        <f t="shared" si="200"/>
        <v>100.84</v>
      </c>
      <c r="Q3222" s="8">
        <f t="shared" si="201"/>
        <v>256.37288135593218</v>
      </c>
      <c r="R3222" s="11" t="s">
        <v>8317</v>
      </c>
      <c r="S3222" s="12" t="s">
        <v>8318</v>
      </c>
      <c r="T3222" s="20">
        <f t="shared" si="202"/>
        <v>42772.833379629628</v>
      </c>
      <c r="U3222" s="20">
        <f t="shared" si="203"/>
        <v>42806.875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s">
        <v>8219</v>
      </c>
      <c r="N3223" t="b">
        <v>1</v>
      </c>
      <c r="O3223" t="s">
        <v>8271</v>
      </c>
      <c r="P3223" s="6">
        <f t="shared" si="200"/>
        <v>103.42499999999998</v>
      </c>
      <c r="Q3223" s="8">
        <f t="shared" si="201"/>
        <v>36.610619469026545</v>
      </c>
      <c r="R3223" s="11" t="s">
        <v>8317</v>
      </c>
      <c r="S3223" s="12" t="s">
        <v>8318</v>
      </c>
      <c r="T3223" s="20">
        <f t="shared" si="202"/>
        <v>42155.696793981479</v>
      </c>
      <c r="U3223" s="20">
        <f t="shared" si="203"/>
        <v>42190.696793981479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s">
        <v>8219</v>
      </c>
      <c r="N3224" t="b">
        <v>1</v>
      </c>
      <c r="O3224" t="s">
        <v>8271</v>
      </c>
      <c r="P3224" s="6">
        <f t="shared" si="200"/>
        <v>124.8</v>
      </c>
      <c r="Q3224" s="8">
        <f t="shared" si="201"/>
        <v>37.142857142857146</v>
      </c>
      <c r="R3224" s="11" t="s">
        <v>8317</v>
      </c>
      <c r="S3224" s="12" t="s">
        <v>8318</v>
      </c>
      <c r="T3224" s="20">
        <f t="shared" si="202"/>
        <v>42270.582141203704</v>
      </c>
      <c r="U3224" s="20">
        <f t="shared" si="203"/>
        <v>42301.895138888889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s">
        <v>8219</v>
      </c>
      <c r="N3225" t="b">
        <v>1</v>
      </c>
      <c r="O3225" t="s">
        <v>8271</v>
      </c>
      <c r="P3225" s="6">
        <f t="shared" si="200"/>
        <v>109.51612903225806</v>
      </c>
      <c r="Q3225" s="8">
        <f t="shared" si="201"/>
        <v>45.878378378378379</v>
      </c>
      <c r="R3225" s="11" t="s">
        <v>8317</v>
      </c>
      <c r="S3225" s="12" t="s">
        <v>8318</v>
      </c>
      <c r="T3225" s="20">
        <f t="shared" si="202"/>
        <v>42206.835370370376</v>
      </c>
      <c r="U3225" s="20">
        <f t="shared" si="203"/>
        <v>42236.835370370376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s">
        <v>8219</v>
      </c>
      <c r="N3226" t="b">
        <v>1</v>
      </c>
      <c r="O3226" t="s">
        <v>8271</v>
      </c>
      <c r="P3226" s="6">
        <f t="shared" si="200"/>
        <v>102.03333333333333</v>
      </c>
      <c r="Q3226" s="8">
        <f t="shared" si="201"/>
        <v>141.71296296296296</v>
      </c>
      <c r="R3226" s="11" t="s">
        <v>8317</v>
      </c>
      <c r="S3226" s="12" t="s">
        <v>8318</v>
      </c>
      <c r="T3226" s="20">
        <f t="shared" si="202"/>
        <v>42697.850844907407</v>
      </c>
      <c r="U3226" s="20">
        <f t="shared" si="203"/>
        <v>42745.208333333328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s">
        <v>8219</v>
      </c>
      <c r="N3227" t="b">
        <v>1</v>
      </c>
      <c r="O3227" t="s">
        <v>8271</v>
      </c>
      <c r="P3227" s="6">
        <f t="shared" si="200"/>
        <v>102.35000000000001</v>
      </c>
      <c r="Q3227" s="8">
        <f t="shared" si="201"/>
        <v>52.487179487179489</v>
      </c>
      <c r="R3227" s="11" t="s">
        <v>8317</v>
      </c>
      <c r="S3227" s="12" t="s">
        <v>8318</v>
      </c>
      <c r="T3227" s="20">
        <f t="shared" si="202"/>
        <v>42503.559467592597</v>
      </c>
      <c r="U3227" s="20">
        <f t="shared" si="203"/>
        <v>42524.875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s">
        <v>8219</v>
      </c>
      <c r="N3228" t="b">
        <v>1</v>
      </c>
      <c r="O3228" t="s">
        <v>8271</v>
      </c>
      <c r="P3228" s="6">
        <f t="shared" si="200"/>
        <v>104.16666666666667</v>
      </c>
      <c r="Q3228" s="8">
        <f t="shared" si="201"/>
        <v>59.523809523809526</v>
      </c>
      <c r="R3228" s="11" t="s">
        <v>8317</v>
      </c>
      <c r="S3228" s="12" t="s">
        <v>8318</v>
      </c>
      <c r="T3228" s="20">
        <f t="shared" si="202"/>
        <v>42277.583472222221</v>
      </c>
      <c r="U3228" s="20">
        <f t="shared" si="203"/>
        <v>42307.583472222221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s">
        <v>8219</v>
      </c>
      <c r="N3229" t="b">
        <v>1</v>
      </c>
      <c r="O3229" t="s">
        <v>8271</v>
      </c>
      <c r="P3229" s="6">
        <f t="shared" si="200"/>
        <v>125</v>
      </c>
      <c r="Q3229" s="8">
        <f t="shared" si="201"/>
        <v>50</v>
      </c>
      <c r="R3229" s="11" t="s">
        <v>8317</v>
      </c>
      <c r="S3229" s="12" t="s">
        <v>8318</v>
      </c>
      <c r="T3229" s="20">
        <f t="shared" si="202"/>
        <v>42722.882361111115</v>
      </c>
      <c r="U3229" s="20">
        <f t="shared" si="203"/>
        <v>42752.882361111115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s">
        <v>8219</v>
      </c>
      <c r="N3230" t="b">
        <v>1</v>
      </c>
      <c r="O3230" t="s">
        <v>8271</v>
      </c>
      <c r="P3230" s="6">
        <f t="shared" si="200"/>
        <v>102.34285714285714</v>
      </c>
      <c r="Q3230" s="8">
        <f t="shared" si="201"/>
        <v>193.62162162162161</v>
      </c>
      <c r="R3230" s="11" t="s">
        <v>8317</v>
      </c>
      <c r="S3230" s="12" t="s">
        <v>8318</v>
      </c>
      <c r="T3230" s="20">
        <f t="shared" si="202"/>
        <v>42323.70930555556</v>
      </c>
      <c r="U3230" s="20">
        <f t="shared" si="203"/>
        <v>42355.207638888889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s">
        <v>8219</v>
      </c>
      <c r="N3231" t="b">
        <v>1</v>
      </c>
      <c r="O3231" t="s">
        <v>8271</v>
      </c>
      <c r="P3231" s="6">
        <f t="shared" si="200"/>
        <v>107.86500000000001</v>
      </c>
      <c r="Q3231" s="8">
        <f t="shared" si="201"/>
        <v>106.79702970297029</v>
      </c>
      <c r="R3231" s="11" t="s">
        <v>8317</v>
      </c>
      <c r="S3231" s="12" t="s">
        <v>8318</v>
      </c>
      <c r="T3231" s="20">
        <f t="shared" si="202"/>
        <v>41933.291643518518</v>
      </c>
      <c r="U3231" s="20">
        <f t="shared" si="203"/>
        <v>41963.333310185189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s">
        <v>8219</v>
      </c>
      <c r="N3232" t="b">
        <v>1</v>
      </c>
      <c r="O3232" t="s">
        <v>8271</v>
      </c>
      <c r="P3232" s="6">
        <f t="shared" si="200"/>
        <v>109.88461538461539</v>
      </c>
      <c r="Q3232" s="8">
        <f t="shared" si="201"/>
        <v>77.21621621621621</v>
      </c>
      <c r="R3232" s="11" t="s">
        <v>8317</v>
      </c>
      <c r="S3232" s="12" t="s">
        <v>8318</v>
      </c>
      <c r="T3232" s="20">
        <f t="shared" si="202"/>
        <v>41898.168125000004</v>
      </c>
      <c r="U3232" s="20">
        <f t="shared" si="203"/>
        <v>41913.165972222225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s">
        <v>8219</v>
      </c>
      <c r="N3233" t="b">
        <v>1</v>
      </c>
      <c r="O3233" t="s">
        <v>8271</v>
      </c>
      <c r="P3233" s="6">
        <f t="shared" si="200"/>
        <v>161</v>
      </c>
      <c r="Q3233" s="8">
        <f t="shared" si="201"/>
        <v>57.5</v>
      </c>
      <c r="R3233" s="11" t="s">
        <v>8317</v>
      </c>
      <c r="S3233" s="12" t="s">
        <v>8318</v>
      </c>
      <c r="T3233" s="20">
        <f t="shared" si="202"/>
        <v>42446.943831018521</v>
      </c>
      <c r="U3233" s="20">
        <f t="shared" si="203"/>
        <v>42476.943831018521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s">
        <v>8219</v>
      </c>
      <c r="N3234" t="b">
        <v>1</v>
      </c>
      <c r="O3234" t="s">
        <v>8271</v>
      </c>
      <c r="P3234" s="6">
        <f t="shared" si="200"/>
        <v>131.20000000000002</v>
      </c>
      <c r="Q3234" s="8">
        <f t="shared" si="201"/>
        <v>50.46153846153846</v>
      </c>
      <c r="R3234" s="11" t="s">
        <v>8317</v>
      </c>
      <c r="S3234" s="12" t="s">
        <v>8318</v>
      </c>
      <c r="T3234" s="20">
        <f t="shared" si="202"/>
        <v>42463.81385416667</v>
      </c>
      <c r="U3234" s="20">
        <f t="shared" si="203"/>
        <v>42494.165972222225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s">
        <v>8219</v>
      </c>
      <c r="N3235" t="b">
        <v>1</v>
      </c>
      <c r="O3235" t="s">
        <v>8271</v>
      </c>
      <c r="P3235" s="6">
        <f t="shared" si="200"/>
        <v>118.8</v>
      </c>
      <c r="Q3235" s="8">
        <f t="shared" si="201"/>
        <v>97.377049180327873</v>
      </c>
      <c r="R3235" s="11" t="s">
        <v>8317</v>
      </c>
      <c r="S3235" s="12" t="s">
        <v>8318</v>
      </c>
      <c r="T3235" s="20">
        <f t="shared" si="202"/>
        <v>42766.805034722223</v>
      </c>
      <c r="U3235" s="20">
        <f t="shared" si="203"/>
        <v>42796.805034722223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s">
        <v>8219</v>
      </c>
      <c r="N3236" t="b">
        <v>1</v>
      </c>
      <c r="O3236" t="s">
        <v>8271</v>
      </c>
      <c r="P3236" s="6">
        <f t="shared" si="200"/>
        <v>100.39275000000001</v>
      </c>
      <c r="Q3236" s="8">
        <f t="shared" si="201"/>
        <v>34.91921739130435</v>
      </c>
      <c r="R3236" s="11" t="s">
        <v>8317</v>
      </c>
      <c r="S3236" s="12" t="s">
        <v>8318</v>
      </c>
      <c r="T3236" s="20">
        <f t="shared" si="202"/>
        <v>42734.789444444439</v>
      </c>
      <c r="U3236" s="20">
        <f t="shared" si="203"/>
        <v>42767.979861111111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s">
        <v>8219</v>
      </c>
      <c r="N3237" t="b">
        <v>1</v>
      </c>
      <c r="O3237" t="s">
        <v>8271</v>
      </c>
      <c r="P3237" s="6">
        <f t="shared" si="200"/>
        <v>103.20666666666666</v>
      </c>
      <c r="Q3237" s="8">
        <f t="shared" si="201"/>
        <v>85.530386740331494</v>
      </c>
      <c r="R3237" s="11" t="s">
        <v>8317</v>
      </c>
      <c r="S3237" s="12" t="s">
        <v>8318</v>
      </c>
      <c r="T3237" s="20">
        <f t="shared" si="202"/>
        <v>42522.347812499997</v>
      </c>
      <c r="U3237" s="20">
        <f t="shared" si="203"/>
        <v>42552.347812499997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s">
        <v>8219</v>
      </c>
      <c r="N3238" t="b">
        <v>1</v>
      </c>
      <c r="O3238" t="s">
        <v>8271</v>
      </c>
      <c r="P3238" s="6">
        <f t="shared" si="200"/>
        <v>100.6</v>
      </c>
      <c r="Q3238" s="8">
        <f t="shared" si="201"/>
        <v>182.90909090909091</v>
      </c>
      <c r="R3238" s="11" t="s">
        <v>8317</v>
      </c>
      <c r="S3238" s="12" t="s">
        <v>8318</v>
      </c>
      <c r="T3238" s="20">
        <f t="shared" si="202"/>
        <v>42702.917048611111</v>
      </c>
      <c r="U3238" s="20">
        <f t="shared" si="203"/>
        <v>42732.917048611111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s">
        <v>8219</v>
      </c>
      <c r="N3239" t="b">
        <v>1</v>
      </c>
      <c r="O3239" t="s">
        <v>8271</v>
      </c>
      <c r="P3239" s="6">
        <f t="shared" si="200"/>
        <v>100.78754285714287</v>
      </c>
      <c r="Q3239" s="8">
        <f t="shared" si="201"/>
        <v>131.13620817843866</v>
      </c>
      <c r="R3239" s="11" t="s">
        <v>8317</v>
      </c>
      <c r="S3239" s="12" t="s">
        <v>8318</v>
      </c>
      <c r="T3239" s="20">
        <f t="shared" si="202"/>
        <v>42252.474351851852</v>
      </c>
      <c r="U3239" s="20">
        <f t="shared" si="203"/>
        <v>42276.165972222225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s">
        <v>8219</v>
      </c>
      <c r="N3240" t="b">
        <v>1</v>
      </c>
      <c r="O3240" t="s">
        <v>8271</v>
      </c>
      <c r="P3240" s="6">
        <f t="shared" si="200"/>
        <v>112.32142857142857</v>
      </c>
      <c r="Q3240" s="8">
        <f t="shared" si="201"/>
        <v>39.810126582278478</v>
      </c>
      <c r="R3240" s="11" t="s">
        <v>8317</v>
      </c>
      <c r="S3240" s="12" t="s">
        <v>8318</v>
      </c>
      <c r="T3240" s="20">
        <f t="shared" si="202"/>
        <v>42156.510393518518</v>
      </c>
      <c r="U3240" s="20">
        <f t="shared" si="203"/>
        <v>42186.510393518518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s">
        <v>8219</v>
      </c>
      <c r="N3241" t="b">
        <v>1</v>
      </c>
      <c r="O3241" t="s">
        <v>8271</v>
      </c>
      <c r="P3241" s="6">
        <f t="shared" si="200"/>
        <v>105.91914022517912</v>
      </c>
      <c r="Q3241" s="8">
        <f t="shared" si="201"/>
        <v>59.701730769230764</v>
      </c>
      <c r="R3241" s="11" t="s">
        <v>8317</v>
      </c>
      <c r="S3241" s="12" t="s">
        <v>8318</v>
      </c>
      <c r="T3241" s="20">
        <f t="shared" si="202"/>
        <v>42278.089039351849</v>
      </c>
      <c r="U3241" s="20">
        <f t="shared" si="203"/>
        <v>42302.999305555553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s">
        <v>8219</v>
      </c>
      <c r="N3242" t="b">
        <v>1</v>
      </c>
      <c r="O3242" t="s">
        <v>8271</v>
      </c>
      <c r="P3242" s="6">
        <f t="shared" si="200"/>
        <v>100.56666666666668</v>
      </c>
      <c r="Q3242" s="8">
        <f t="shared" si="201"/>
        <v>88.735294117647058</v>
      </c>
      <c r="R3242" s="11" t="s">
        <v>8317</v>
      </c>
      <c r="S3242" s="12" t="s">
        <v>8318</v>
      </c>
      <c r="T3242" s="20">
        <f t="shared" si="202"/>
        <v>42754.693842592591</v>
      </c>
      <c r="U3242" s="20">
        <f t="shared" si="203"/>
        <v>42782.958333333328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s">
        <v>8219</v>
      </c>
      <c r="N3243" t="b">
        <v>1</v>
      </c>
      <c r="O3243" t="s">
        <v>8271</v>
      </c>
      <c r="P3243" s="6">
        <f t="shared" si="200"/>
        <v>115.30588235294117</v>
      </c>
      <c r="Q3243" s="8">
        <f t="shared" si="201"/>
        <v>58.688622754491021</v>
      </c>
      <c r="R3243" s="11" t="s">
        <v>8317</v>
      </c>
      <c r="S3243" s="12" t="s">
        <v>8318</v>
      </c>
      <c r="T3243" s="20">
        <f t="shared" si="202"/>
        <v>41893.324884259258</v>
      </c>
      <c r="U3243" s="20">
        <f t="shared" si="203"/>
        <v>41926.290972222225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s">
        <v>8219</v>
      </c>
      <c r="N3244" t="b">
        <v>1</v>
      </c>
      <c r="O3244" t="s">
        <v>8271</v>
      </c>
      <c r="P3244" s="6">
        <f t="shared" si="200"/>
        <v>127.30419999999999</v>
      </c>
      <c r="Q3244" s="8">
        <f t="shared" si="201"/>
        <v>69.56513661202186</v>
      </c>
      <c r="R3244" s="11" t="s">
        <v>8317</v>
      </c>
      <c r="S3244" s="12" t="s">
        <v>8318</v>
      </c>
      <c r="T3244" s="20">
        <f t="shared" si="202"/>
        <v>41871.755694444444</v>
      </c>
      <c r="U3244" s="20">
        <f t="shared" si="203"/>
        <v>41901.755694444444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s">
        <v>8219</v>
      </c>
      <c r="N3245" t="b">
        <v>1</v>
      </c>
      <c r="O3245" t="s">
        <v>8271</v>
      </c>
      <c r="P3245" s="6">
        <f t="shared" si="200"/>
        <v>102.83750000000001</v>
      </c>
      <c r="Q3245" s="8">
        <f t="shared" si="201"/>
        <v>115.87323943661971</v>
      </c>
      <c r="R3245" s="11" t="s">
        <v>8317</v>
      </c>
      <c r="S3245" s="12" t="s">
        <v>8318</v>
      </c>
      <c r="T3245" s="20">
        <f t="shared" si="202"/>
        <v>42262.096782407403</v>
      </c>
      <c r="U3245" s="20">
        <f t="shared" si="203"/>
        <v>42286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s">
        <v>8219</v>
      </c>
      <c r="N3246" t="b">
        <v>1</v>
      </c>
      <c r="O3246" t="s">
        <v>8271</v>
      </c>
      <c r="P3246" s="6">
        <f t="shared" si="200"/>
        <v>102.9375</v>
      </c>
      <c r="Q3246" s="8">
        <f t="shared" si="201"/>
        <v>23.869565217391305</v>
      </c>
      <c r="R3246" s="11" t="s">
        <v>8317</v>
      </c>
      <c r="S3246" s="12" t="s">
        <v>8318</v>
      </c>
      <c r="T3246" s="20">
        <f t="shared" si="202"/>
        <v>42675.694236111114</v>
      </c>
      <c r="U3246" s="20">
        <f t="shared" si="203"/>
        <v>42705.735902777778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s">
        <v>8219</v>
      </c>
      <c r="N3247" t="b">
        <v>1</v>
      </c>
      <c r="O3247" t="s">
        <v>8271</v>
      </c>
      <c r="P3247" s="6">
        <f t="shared" si="200"/>
        <v>104.3047619047619</v>
      </c>
      <c r="Q3247" s="8">
        <f t="shared" si="201"/>
        <v>81.125925925925927</v>
      </c>
      <c r="R3247" s="11" t="s">
        <v>8317</v>
      </c>
      <c r="S3247" s="12" t="s">
        <v>8318</v>
      </c>
      <c r="T3247" s="20">
        <f t="shared" si="202"/>
        <v>42135.60020833333</v>
      </c>
      <c r="U3247" s="20">
        <f t="shared" si="203"/>
        <v>42167.083333333328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s">
        <v>8219</v>
      </c>
      <c r="N3248" t="b">
        <v>1</v>
      </c>
      <c r="O3248" t="s">
        <v>8271</v>
      </c>
      <c r="P3248" s="6">
        <f t="shared" si="200"/>
        <v>111.22000000000001</v>
      </c>
      <c r="Q3248" s="8">
        <f t="shared" si="201"/>
        <v>57.626943005181346</v>
      </c>
      <c r="R3248" s="11" t="s">
        <v>8317</v>
      </c>
      <c r="S3248" s="12" t="s">
        <v>8318</v>
      </c>
      <c r="T3248" s="20">
        <f t="shared" si="202"/>
        <v>42230.472222222219</v>
      </c>
      <c r="U3248" s="20">
        <f t="shared" si="203"/>
        <v>42259.165972222225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s">
        <v>8219</v>
      </c>
      <c r="N3249" t="b">
        <v>1</v>
      </c>
      <c r="O3249" t="s">
        <v>8271</v>
      </c>
      <c r="P3249" s="6">
        <f t="shared" si="200"/>
        <v>105.86</v>
      </c>
      <c r="Q3249" s="8">
        <f t="shared" si="201"/>
        <v>46.429824561403507</v>
      </c>
      <c r="R3249" s="11" t="s">
        <v>8317</v>
      </c>
      <c r="S3249" s="12" t="s">
        <v>8318</v>
      </c>
      <c r="T3249" s="20">
        <f t="shared" si="202"/>
        <v>42167.434166666666</v>
      </c>
      <c r="U3249" s="20">
        <f t="shared" si="203"/>
        <v>42197.434166666666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s">
        <v>8219</v>
      </c>
      <c r="N3250" t="b">
        <v>1</v>
      </c>
      <c r="O3250" t="s">
        <v>8271</v>
      </c>
      <c r="P3250" s="6">
        <f t="shared" si="200"/>
        <v>100.79166666666666</v>
      </c>
      <c r="Q3250" s="8">
        <f t="shared" si="201"/>
        <v>60.475000000000001</v>
      </c>
      <c r="R3250" s="11" t="s">
        <v>8317</v>
      </c>
      <c r="S3250" s="12" t="s">
        <v>8318</v>
      </c>
      <c r="T3250" s="20">
        <f t="shared" si="202"/>
        <v>42068.888391203705</v>
      </c>
      <c r="U3250" s="20">
        <f t="shared" si="203"/>
        <v>42098.846724537041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s">
        <v>8219</v>
      </c>
      <c r="N3251" t="b">
        <v>1</v>
      </c>
      <c r="O3251" t="s">
        <v>8271</v>
      </c>
      <c r="P3251" s="6">
        <f t="shared" si="200"/>
        <v>104.92727272727274</v>
      </c>
      <c r="Q3251" s="8">
        <f t="shared" si="201"/>
        <v>65.579545454545453</v>
      </c>
      <c r="R3251" s="11" t="s">
        <v>8317</v>
      </c>
      <c r="S3251" s="12" t="s">
        <v>8318</v>
      </c>
      <c r="T3251" s="20">
        <f t="shared" si="202"/>
        <v>42145.746689814812</v>
      </c>
      <c r="U3251" s="20">
        <f t="shared" si="203"/>
        <v>42175.746689814812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s">
        <v>8219</v>
      </c>
      <c r="N3252" t="b">
        <v>1</v>
      </c>
      <c r="O3252" t="s">
        <v>8271</v>
      </c>
      <c r="P3252" s="6">
        <f t="shared" si="200"/>
        <v>101.55199999999999</v>
      </c>
      <c r="Q3252" s="8">
        <f t="shared" si="201"/>
        <v>119.1924882629108</v>
      </c>
      <c r="R3252" s="11" t="s">
        <v>8317</v>
      </c>
      <c r="S3252" s="12" t="s">
        <v>8318</v>
      </c>
      <c r="T3252" s="20">
        <f t="shared" si="202"/>
        <v>41918.742175925923</v>
      </c>
      <c r="U3252" s="20">
        <f t="shared" si="203"/>
        <v>41948.783842592595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s">
        <v>8219</v>
      </c>
      <c r="N3253" t="b">
        <v>1</v>
      </c>
      <c r="O3253" t="s">
        <v>8271</v>
      </c>
      <c r="P3253" s="6">
        <f t="shared" si="200"/>
        <v>110.73333333333333</v>
      </c>
      <c r="Q3253" s="8">
        <f t="shared" si="201"/>
        <v>83.05</v>
      </c>
      <c r="R3253" s="11" t="s">
        <v>8317</v>
      </c>
      <c r="S3253" s="12" t="s">
        <v>8318</v>
      </c>
      <c r="T3253" s="20">
        <f t="shared" si="202"/>
        <v>42146.731087962966</v>
      </c>
      <c r="U3253" s="20">
        <f t="shared" si="203"/>
        <v>42176.731087962966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s">
        <v>8219</v>
      </c>
      <c r="N3254" t="b">
        <v>1</v>
      </c>
      <c r="O3254" t="s">
        <v>8271</v>
      </c>
      <c r="P3254" s="6">
        <f t="shared" si="200"/>
        <v>127.82222222222221</v>
      </c>
      <c r="Q3254" s="8">
        <f t="shared" si="201"/>
        <v>57.52</v>
      </c>
      <c r="R3254" s="11" t="s">
        <v>8317</v>
      </c>
      <c r="S3254" s="12" t="s">
        <v>8318</v>
      </c>
      <c r="T3254" s="20">
        <f t="shared" si="202"/>
        <v>42590.472685185188</v>
      </c>
      <c r="U3254" s="20">
        <f t="shared" si="203"/>
        <v>42620.472685185188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s">
        <v>8219</v>
      </c>
      <c r="N3255" t="b">
        <v>1</v>
      </c>
      <c r="O3255" t="s">
        <v>8271</v>
      </c>
      <c r="P3255" s="6">
        <f t="shared" si="200"/>
        <v>101.82500000000002</v>
      </c>
      <c r="Q3255" s="8">
        <f t="shared" si="201"/>
        <v>177.08695652173913</v>
      </c>
      <c r="R3255" s="11" t="s">
        <v>8317</v>
      </c>
      <c r="S3255" s="12" t="s">
        <v>8318</v>
      </c>
      <c r="T3255" s="20">
        <f t="shared" si="202"/>
        <v>42602.576712962968</v>
      </c>
      <c r="U3255" s="20">
        <f t="shared" si="203"/>
        <v>42621.15625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s">
        <v>8219</v>
      </c>
      <c r="N3256" t="b">
        <v>1</v>
      </c>
      <c r="O3256" t="s">
        <v>8271</v>
      </c>
      <c r="P3256" s="6">
        <f t="shared" si="200"/>
        <v>101.25769230769231</v>
      </c>
      <c r="Q3256" s="8">
        <f t="shared" si="201"/>
        <v>70.771505376344081</v>
      </c>
      <c r="R3256" s="11" t="s">
        <v>8317</v>
      </c>
      <c r="S3256" s="12" t="s">
        <v>8318</v>
      </c>
      <c r="T3256" s="20">
        <f t="shared" si="202"/>
        <v>42059.085752314815</v>
      </c>
      <c r="U3256" s="20">
        <f t="shared" si="203"/>
        <v>42089.044085648144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s">
        <v>8219</v>
      </c>
      <c r="N3257" t="b">
        <v>1</v>
      </c>
      <c r="O3257" t="s">
        <v>8271</v>
      </c>
      <c r="P3257" s="6">
        <f t="shared" si="200"/>
        <v>175</v>
      </c>
      <c r="Q3257" s="8">
        <f t="shared" si="201"/>
        <v>29.166666666666668</v>
      </c>
      <c r="R3257" s="11" t="s">
        <v>8317</v>
      </c>
      <c r="S3257" s="12" t="s">
        <v>8318</v>
      </c>
      <c r="T3257" s="20">
        <f t="shared" si="202"/>
        <v>41889.768229166664</v>
      </c>
      <c r="U3257" s="20">
        <f t="shared" si="203"/>
        <v>41919.768229166664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s">
        <v>8219</v>
      </c>
      <c r="N3258" t="b">
        <v>1</v>
      </c>
      <c r="O3258" t="s">
        <v>8271</v>
      </c>
      <c r="P3258" s="6">
        <f t="shared" si="200"/>
        <v>128.06</v>
      </c>
      <c r="Q3258" s="8">
        <f t="shared" si="201"/>
        <v>72.76136363636364</v>
      </c>
      <c r="R3258" s="11" t="s">
        <v>8317</v>
      </c>
      <c r="S3258" s="12" t="s">
        <v>8318</v>
      </c>
      <c r="T3258" s="20">
        <f t="shared" si="202"/>
        <v>42144.573807870373</v>
      </c>
      <c r="U3258" s="20">
        <f t="shared" si="203"/>
        <v>42166.165972222225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s">
        <v>8219</v>
      </c>
      <c r="N3259" t="b">
        <v>1</v>
      </c>
      <c r="O3259" t="s">
        <v>8271</v>
      </c>
      <c r="P3259" s="6">
        <f t="shared" si="200"/>
        <v>106.29949999999999</v>
      </c>
      <c r="Q3259" s="8">
        <f t="shared" si="201"/>
        <v>51.853414634146333</v>
      </c>
      <c r="R3259" s="11" t="s">
        <v>8317</v>
      </c>
      <c r="S3259" s="12" t="s">
        <v>8318</v>
      </c>
      <c r="T3259" s="20">
        <f t="shared" si="202"/>
        <v>42758.559629629628</v>
      </c>
      <c r="U3259" s="20">
        <f t="shared" si="203"/>
        <v>42788.559629629628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s">
        <v>8219</v>
      </c>
      <c r="N3260" t="b">
        <v>1</v>
      </c>
      <c r="O3260" t="s">
        <v>8271</v>
      </c>
      <c r="P3260" s="6">
        <f t="shared" si="200"/>
        <v>105.21428571428571</v>
      </c>
      <c r="Q3260" s="8">
        <f t="shared" si="201"/>
        <v>98.2</v>
      </c>
      <c r="R3260" s="11" t="s">
        <v>8317</v>
      </c>
      <c r="S3260" s="12" t="s">
        <v>8318</v>
      </c>
      <c r="T3260" s="20">
        <f t="shared" si="202"/>
        <v>41982.887280092589</v>
      </c>
      <c r="U3260" s="20">
        <f t="shared" si="203"/>
        <v>42012.887280092589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s">
        <v>8219</v>
      </c>
      <c r="N3261" t="b">
        <v>1</v>
      </c>
      <c r="O3261" t="s">
        <v>8271</v>
      </c>
      <c r="P3261" s="6">
        <f t="shared" si="200"/>
        <v>106.16782608695652</v>
      </c>
      <c r="Q3261" s="8">
        <f t="shared" si="201"/>
        <v>251.7381443298969</v>
      </c>
      <c r="R3261" s="11" t="s">
        <v>8317</v>
      </c>
      <c r="S3261" s="12" t="s">
        <v>8318</v>
      </c>
      <c r="T3261" s="20">
        <f t="shared" si="202"/>
        <v>42614.760937500003</v>
      </c>
      <c r="U3261" s="20">
        <f t="shared" si="203"/>
        <v>42644.165972222225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s">
        <v>8219</v>
      </c>
      <c r="N3262" t="b">
        <v>1</v>
      </c>
      <c r="O3262" t="s">
        <v>8271</v>
      </c>
      <c r="P3262" s="6">
        <f t="shared" si="200"/>
        <v>109.24000000000001</v>
      </c>
      <c r="Q3262" s="8">
        <f t="shared" si="201"/>
        <v>74.821917808219183</v>
      </c>
      <c r="R3262" s="11" t="s">
        <v>8317</v>
      </c>
      <c r="S3262" s="12" t="s">
        <v>8318</v>
      </c>
      <c r="T3262" s="20">
        <f t="shared" si="202"/>
        <v>42303.672662037032</v>
      </c>
      <c r="U3262" s="20">
        <f t="shared" si="203"/>
        <v>42338.714328703703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s">
        <v>8219</v>
      </c>
      <c r="N3263" t="b">
        <v>1</v>
      </c>
      <c r="O3263" t="s">
        <v>8271</v>
      </c>
      <c r="P3263" s="6">
        <f t="shared" si="200"/>
        <v>100.45454545454547</v>
      </c>
      <c r="Q3263" s="8">
        <f t="shared" si="201"/>
        <v>67.65306122448979</v>
      </c>
      <c r="R3263" s="11" t="s">
        <v>8317</v>
      </c>
      <c r="S3263" s="12" t="s">
        <v>8318</v>
      </c>
      <c r="T3263" s="20">
        <f t="shared" si="202"/>
        <v>42171.725416666668</v>
      </c>
      <c r="U3263" s="20">
        <f t="shared" si="203"/>
        <v>42201.725416666668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s">
        <v>8219</v>
      </c>
      <c r="N3264" t="b">
        <v>1</v>
      </c>
      <c r="O3264" t="s">
        <v>8271</v>
      </c>
      <c r="P3264" s="6">
        <f t="shared" si="200"/>
        <v>103.04098360655738</v>
      </c>
      <c r="Q3264" s="8">
        <f t="shared" si="201"/>
        <v>93.81343283582089</v>
      </c>
      <c r="R3264" s="11" t="s">
        <v>8317</v>
      </c>
      <c r="S3264" s="12" t="s">
        <v>8318</v>
      </c>
      <c r="T3264" s="20">
        <f t="shared" si="202"/>
        <v>41964.315532407403</v>
      </c>
      <c r="U3264" s="20">
        <f t="shared" si="203"/>
        <v>41995.166666666672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s">
        <v>8219</v>
      </c>
      <c r="N3265" t="b">
        <v>1</v>
      </c>
      <c r="O3265" t="s">
        <v>8271</v>
      </c>
      <c r="P3265" s="6">
        <f t="shared" si="200"/>
        <v>112.1664</v>
      </c>
      <c r="Q3265" s="8">
        <f t="shared" si="201"/>
        <v>41.237647058823526</v>
      </c>
      <c r="R3265" s="11" t="s">
        <v>8317</v>
      </c>
      <c r="S3265" s="12" t="s">
        <v>8318</v>
      </c>
      <c r="T3265" s="20">
        <f t="shared" si="202"/>
        <v>42284.516064814816</v>
      </c>
      <c r="U3265" s="20">
        <f t="shared" si="203"/>
        <v>42307.875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s">
        <v>8219</v>
      </c>
      <c r="N3266" t="b">
        <v>1</v>
      </c>
      <c r="O3266" t="s">
        <v>8271</v>
      </c>
      <c r="P3266" s="6">
        <f t="shared" si="200"/>
        <v>103</v>
      </c>
      <c r="Q3266" s="8">
        <f t="shared" si="201"/>
        <v>52.551020408163268</v>
      </c>
      <c r="R3266" s="11" t="s">
        <v>8317</v>
      </c>
      <c r="S3266" s="12" t="s">
        <v>8318</v>
      </c>
      <c r="T3266" s="20">
        <f t="shared" si="202"/>
        <v>42016.800208333334</v>
      </c>
      <c r="U3266" s="20">
        <f t="shared" si="203"/>
        <v>42032.916666666672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s">
        <v>8219</v>
      </c>
      <c r="N3267" t="b">
        <v>1</v>
      </c>
      <c r="O3267" t="s">
        <v>8271</v>
      </c>
      <c r="P3267" s="6">
        <f t="shared" ref="P3267:P3330" si="204">E3267/D3267*100</f>
        <v>164</v>
      </c>
      <c r="Q3267" s="8">
        <f t="shared" ref="Q3267:Q3330" si="205">IFERROR(E3267/L3267,0)</f>
        <v>70.285714285714292</v>
      </c>
      <c r="R3267" s="11" t="s">
        <v>8317</v>
      </c>
      <c r="S3267" s="12" t="s">
        <v>8318</v>
      </c>
      <c r="T3267" s="20">
        <f t="shared" ref="T3267:T3330" si="206">(((J3267/60)/60)/24)+DATE(1970,1,1)</f>
        <v>42311.711979166663</v>
      </c>
      <c r="U3267" s="20">
        <f t="shared" ref="U3267:U3330" si="207">(((I3267/60)/60)/24)+DATE(1970,1,1)</f>
        <v>42341.708333333328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s">
        <v>8219</v>
      </c>
      <c r="N3268" t="b">
        <v>1</v>
      </c>
      <c r="O3268" t="s">
        <v>8271</v>
      </c>
      <c r="P3268" s="6">
        <f t="shared" si="204"/>
        <v>131.28333333333333</v>
      </c>
      <c r="Q3268" s="8">
        <f t="shared" si="205"/>
        <v>48.325153374233132</v>
      </c>
      <c r="R3268" s="11" t="s">
        <v>8317</v>
      </c>
      <c r="S3268" s="12" t="s">
        <v>8318</v>
      </c>
      <c r="T3268" s="20">
        <f t="shared" si="206"/>
        <v>42136.536134259266</v>
      </c>
      <c r="U3268" s="20">
        <f t="shared" si="207"/>
        <v>42167.875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s">
        <v>8219</v>
      </c>
      <c r="N3269" t="b">
        <v>1</v>
      </c>
      <c r="O3269" t="s">
        <v>8271</v>
      </c>
      <c r="P3269" s="6">
        <f t="shared" si="204"/>
        <v>102.1</v>
      </c>
      <c r="Q3269" s="8">
        <f t="shared" si="205"/>
        <v>53.177083333333336</v>
      </c>
      <c r="R3269" s="11" t="s">
        <v>8317</v>
      </c>
      <c r="S3269" s="12" t="s">
        <v>8318</v>
      </c>
      <c r="T3269" s="20">
        <f t="shared" si="206"/>
        <v>42172.757638888885</v>
      </c>
      <c r="U3269" s="20">
        <f t="shared" si="207"/>
        <v>42202.757638888885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s">
        <v>8219</v>
      </c>
      <c r="N3270" t="b">
        <v>1</v>
      </c>
      <c r="O3270" t="s">
        <v>8271</v>
      </c>
      <c r="P3270" s="6">
        <f t="shared" si="204"/>
        <v>128</v>
      </c>
      <c r="Q3270" s="8">
        <f t="shared" si="205"/>
        <v>60.952380952380949</v>
      </c>
      <c r="R3270" s="11" t="s">
        <v>8317</v>
      </c>
      <c r="S3270" s="12" t="s">
        <v>8318</v>
      </c>
      <c r="T3270" s="20">
        <f t="shared" si="206"/>
        <v>42590.90425925926</v>
      </c>
      <c r="U3270" s="20">
        <f t="shared" si="207"/>
        <v>42606.90425925926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s">
        <v>8219</v>
      </c>
      <c r="N3271" t="b">
        <v>1</v>
      </c>
      <c r="O3271" t="s">
        <v>8271</v>
      </c>
      <c r="P3271" s="6">
        <f t="shared" si="204"/>
        <v>101.49999999999999</v>
      </c>
      <c r="Q3271" s="8">
        <f t="shared" si="205"/>
        <v>116</v>
      </c>
      <c r="R3271" s="11" t="s">
        <v>8317</v>
      </c>
      <c r="S3271" s="12" t="s">
        <v>8318</v>
      </c>
      <c r="T3271" s="20">
        <f t="shared" si="206"/>
        <v>42137.395798611105</v>
      </c>
      <c r="U3271" s="20">
        <f t="shared" si="207"/>
        <v>42171.458333333328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s">
        <v>8219</v>
      </c>
      <c r="N3272" t="b">
        <v>1</v>
      </c>
      <c r="O3272" t="s">
        <v>8271</v>
      </c>
      <c r="P3272" s="6">
        <f t="shared" si="204"/>
        <v>101.66666666666666</v>
      </c>
      <c r="Q3272" s="8">
        <f t="shared" si="205"/>
        <v>61</v>
      </c>
      <c r="R3272" s="11" t="s">
        <v>8317</v>
      </c>
      <c r="S3272" s="12" t="s">
        <v>8318</v>
      </c>
      <c r="T3272" s="20">
        <f t="shared" si="206"/>
        <v>42167.533159722225</v>
      </c>
      <c r="U3272" s="20">
        <f t="shared" si="207"/>
        <v>42197.533159722225</v>
      </c>
    </row>
    <row r="3273" spans="1:2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s">
        <v>8219</v>
      </c>
      <c r="N3273" t="b">
        <v>1</v>
      </c>
      <c r="O3273" t="s">
        <v>8271</v>
      </c>
      <c r="P3273" s="6">
        <f t="shared" si="204"/>
        <v>130</v>
      </c>
      <c r="Q3273" s="8">
        <f t="shared" si="205"/>
        <v>38.235294117647058</v>
      </c>
      <c r="R3273" s="11" t="s">
        <v>8317</v>
      </c>
      <c r="S3273" s="12" t="s">
        <v>8318</v>
      </c>
      <c r="T3273" s="20">
        <f t="shared" si="206"/>
        <v>41915.437210648146</v>
      </c>
      <c r="U3273" s="20">
        <f t="shared" si="207"/>
        <v>41945.478877314818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s">
        <v>8219</v>
      </c>
      <c r="N3274" t="b">
        <v>1</v>
      </c>
      <c r="O3274" t="s">
        <v>8271</v>
      </c>
      <c r="P3274" s="6">
        <f t="shared" si="204"/>
        <v>154.43</v>
      </c>
      <c r="Q3274" s="8">
        <f t="shared" si="205"/>
        <v>106.50344827586207</v>
      </c>
      <c r="R3274" s="11" t="s">
        <v>8317</v>
      </c>
      <c r="S3274" s="12" t="s">
        <v>8318</v>
      </c>
      <c r="T3274" s="20">
        <f t="shared" si="206"/>
        <v>42284.500104166669</v>
      </c>
      <c r="U3274" s="20">
        <f t="shared" si="207"/>
        <v>42314.541770833333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s">
        <v>8219</v>
      </c>
      <c r="N3275" t="b">
        <v>1</v>
      </c>
      <c r="O3275" t="s">
        <v>8271</v>
      </c>
      <c r="P3275" s="6">
        <f t="shared" si="204"/>
        <v>107.4</v>
      </c>
      <c r="Q3275" s="8">
        <f t="shared" si="205"/>
        <v>204.57142857142858</v>
      </c>
      <c r="R3275" s="11" t="s">
        <v>8317</v>
      </c>
      <c r="S3275" s="12" t="s">
        <v>8318</v>
      </c>
      <c r="T3275" s="20">
        <f t="shared" si="206"/>
        <v>42611.801412037035</v>
      </c>
      <c r="U3275" s="20">
        <f t="shared" si="207"/>
        <v>42627.791666666672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s">
        <v>8219</v>
      </c>
      <c r="N3276" t="b">
        <v>1</v>
      </c>
      <c r="O3276" t="s">
        <v>8271</v>
      </c>
      <c r="P3276" s="6">
        <f t="shared" si="204"/>
        <v>101.32258064516128</v>
      </c>
      <c r="Q3276" s="8">
        <f t="shared" si="205"/>
        <v>54.912587412587413</v>
      </c>
      <c r="R3276" s="11" t="s">
        <v>8317</v>
      </c>
      <c r="S3276" s="12" t="s">
        <v>8318</v>
      </c>
      <c r="T3276" s="20">
        <f t="shared" si="206"/>
        <v>42400.704537037032</v>
      </c>
      <c r="U3276" s="20">
        <f t="shared" si="207"/>
        <v>42444.875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s">
        <v>8219</v>
      </c>
      <c r="N3277" t="b">
        <v>1</v>
      </c>
      <c r="O3277" t="s">
        <v>8271</v>
      </c>
      <c r="P3277" s="6">
        <f t="shared" si="204"/>
        <v>100.27777777777777</v>
      </c>
      <c r="Q3277" s="8">
        <f t="shared" si="205"/>
        <v>150.41666666666666</v>
      </c>
      <c r="R3277" s="11" t="s">
        <v>8317</v>
      </c>
      <c r="S3277" s="12" t="s">
        <v>8318</v>
      </c>
      <c r="T3277" s="20">
        <f t="shared" si="206"/>
        <v>42017.88045138889</v>
      </c>
      <c r="U3277" s="20">
        <f t="shared" si="207"/>
        <v>42044.1875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s">
        <v>8219</v>
      </c>
      <c r="N3278" t="b">
        <v>1</v>
      </c>
      <c r="O3278" t="s">
        <v>8271</v>
      </c>
      <c r="P3278" s="6">
        <f t="shared" si="204"/>
        <v>116.84444444444443</v>
      </c>
      <c r="Q3278" s="8">
        <f t="shared" si="205"/>
        <v>52.58</v>
      </c>
      <c r="R3278" s="11" t="s">
        <v>8317</v>
      </c>
      <c r="S3278" s="12" t="s">
        <v>8318</v>
      </c>
      <c r="T3278" s="20">
        <f t="shared" si="206"/>
        <v>42426.949988425928</v>
      </c>
      <c r="U3278" s="20">
        <f t="shared" si="207"/>
        <v>42461.165972222225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s">
        <v>8219</v>
      </c>
      <c r="N3279" t="b">
        <v>1</v>
      </c>
      <c r="O3279" t="s">
        <v>8271</v>
      </c>
      <c r="P3279" s="6">
        <f t="shared" si="204"/>
        <v>108.60000000000001</v>
      </c>
      <c r="Q3279" s="8">
        <f t="shared" si="205"/>
        <v>54.3</v>
      </c>
      <c r="R3279" s="11" t="s">
        <v>8317</v>
      </c>
      <c r="S3279" s="12" t="s">
        <v>8318</v>
      </c>
      <c r="T3279" s="20">
        <f t="shared" si="206"/>
        <v>41931.682939814818</v>
      </c>
      <c r="U3279" s="20">
        <f t="shared" si="207"/>
        <v>41961.724606481483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s">
        <v>8219</v>
      </c>
      <c r="N3280" t="b">
        <v>1</v>
      </c>
      <c r="O3280" t="s">
        <v>8271</v>
      </c>
      <c r="P3280" s="6">
        <f t="shared" si="204"/>
        <v>103.4</v>
      </c>
      <c r="Q3280" s="8">
        <f t="shared" si="205"/>
        <v>76.029411764705884</v>
      </c>
      <c r="R3280" s="11" t="s">
        <v>8317</v>
      </c>
      <c r="S3280" s="12" t="s">
        <v>8318</v>
      </c>
      <c r="T3280" s="20">
        <f t="shared" si="206"/>
        <v>42124.848414351851</v>
      </c>
      <c r="U3280" s="20">
        <f t="shared" si="207"/>
        <v>42154.848414351851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s">
        <v>8219</v>
      </c>
      <c r="N3281" t="b">
        <v>1</v>
      </c>
      <c r="O3281" t="s">
        <v>8271</v>
      </c>
      <c r="P3281" s="6">
        <f t="shared" si="204"/>
        <v>114.27586206896552</v>
      </c>
      <c r="Q3281" s="8">
        <f t="shared" si="205"/>
        <v>105.2063492063492</v>
      </c>
      <c r="R3281" s="11" t="s">
        <v>8317</v>
      </c>
      <c r="S3281" s="12" t="s">
        <v>8318</v>
      </c>
      <c r="T3281" s="20">
        <f t="shared" si="206"/>
        <v>42431.102534722217</v>
      </c>
      <c r="U3281" s="20">
        <f t="shared" si="207"/>
        <v>42461.06086805556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s">
        <v>8219</v>
      </c>
      <c r="N3282" t="b">
        <v>1</v>
      </c>
      <c r="O3282" t="s">
        <v>8271</v>
      </c>
      <c r="P3282" s="6">
        <f t="shared" si="204"/>
        <v>103</v>
      </c>
      <c r="Q3282" s="8">
        <f t="shared" si="205"/>
        <v>68.666666666666671</v>
      </c>
      <c r="R3282" s="11" t="s">
        <v>8317</v>
      </c>
      <c r="S3282" s="12" t="s">
        <v>8318</v>
      </c>
      <c r="T3282" s="20">
        <f t="shared" si="206"/>
        <v>42121.756921296299</v>
      </c>
      <c r="U3282" s="20">
        <f t="shared" si="207"/>
        <v>42156.208333333328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s">
        <v>8219</v>
      </c>
      <c r="N3283" t="b">
        <v>1</v>
      </c>
      <c r="O3283" t="s">
        <v>8271</v>
      </c>
      <c r="P3283" s="6">
        <f t="shared" si="204"/>
        <v>121.6</v>
      </c>
      <c r="Q3283" s="8">
        <f t="shared" si="205"/>
        <v>129.36170212765958</v>
      </c>
      <c r="R3283" s="11" t="s">
        <v>8317</v>
      </c>
      <c r="S3283" s="12" t="s">
        <v>8318</v>
      </c>
      <c r="T3283" s="20">
        <f t="shared" si="206"/>
        <v>42219.019733796296</v>
      </c>
      <c r="U3283" s="20">
        <f t="shared" si="207"/>
        <v>42249.019733796296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s">
        <v>8219</v>
      </c>
      <c r="N3284" t="b">
        <v>1</v>
      </c>
      <c r="O3284" t="s">
        <v>8271</v>
      </c>
      <c r="P3284" s="6">
        <f t="shared" si="204"/>
        <v>102.6467741935484</v>
      </c>
      <c r="Q3284" s="8">
        <f t="shared" si="205"/>
        <v>134.26371308016877</v>
      </c>
      <c r="R3284" s="11" t="s">
        <v>8317</v>
      </c>
      <c r="S3284" s="12" t="s">
        <v>8318</v>
      </c>
      <c r="T3284" s="20">
        <f t="shared" si="206"/>
        <v>42445.19430555556</v>
      </c>
      <c r="U3284" s="20">
        <f t="shared" si="207"/>
        <v>42489.19430555556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s">
        <v>8219</v>
      </c>
      <c r="N3285" t="b">
        <v>1</v>
      </c>
      <c r="O3285" t="s">
        <v>8271</v>
      </c>
      <c r="P3285" s="6">
        <f t="shared" si="204"/>
        <v>104.75000000000001</v>
      </c>
      <c r="Q3285" s="8">
        <f t="shared" si="205"/>
        <v>17.829787234042552</v>
      </c>
      <c r="R3285" s="11" t="s">
        <v>8317</v>
      </c>
      <c r="S3285" s="12" t="s">
        <v>8318</v>
      </c>
      <c r="T3285" s="20">
        <f t="shared" si="206"/>
        <v>42379.74418981481</v>
      </c>
      <c r="U3285" s="20">
        <f t="shared" si="207"/>
        <v>42410.875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s">
        <v>8219</v>
      </c>
      <c r="N3286" t="b">
        <v>1</v>
      </c>
      <c r="O3286" t="s">
        <v>8271</v>
      </c>
      <c r="P3286" s="6">
        <f t="shared" si="204"/>
        <v>101.6</v>
      </c>
      <c r="Q3286" s="8">
        <f t="shared" si="205"/>
        <v>203.2</v>
      </c>
      <c r="R3286" s="11" t="s">
        <v>8317</v>
      </c>
      <c r="S3286" s="12" t="s">
        <v>8318</v>
      </c>
      <c r="T3286" s="20">
        <f t="shared" si="206"/>
        <v>42380.884872685187</v>
      </c>
      <c r="U3286" s="20">
        <f t="shared" si="207"/>
        <v>42398.249305555553</v>
      </c>
    </row>
    <row r="3287" spans="1:2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s">
        <v>8219</v>
      </c>
      <c r="N3287" t="b">
        <v>1</v>
      </c>
      <c r="O3287" t="s">
        <v>8271</v>
      </c>
      <c r="P3287" s="6">
        <f t="shared" si="204"/>
        <v>112.10242048409683</v>
      </c>
      <c r="Q3287" s="8">
        <f t="shared" si="205"/>
        <v>69.18518518518519</v>
      </c>
      <c r="R3287" s="11" t="s">
        <v>8317</v>
      </c>
      <c r="S3287" s="12" t="s">
        <v>8318</v>
      </c>
      <c r="T3287" s="20">
        <f t="shared" si="206"/>
        <v>42762.942430555559</v>
      </c>
      <c r="U3287" s="20">
        <f t="shared" si="207"/>
        <v>42794.208333333328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s">
        <v>8219</v>
      </c>
      <c r="N3288" t="b">
        <v>1</v>
      </c>
      <c r="O3288" t="s">
        <v>8271</v>
      </c>
      <c r="P3288" s="6">
        <f t="shared" si="204"/>
        <v>101.76666666666667</v>
      </c>
      <c r="Q3288" s="8">
        <f t="shared" si="205"/>
        <v>125.12295081967213</v>
      </c>
      <c r="R3288" s="11" t="s">
        <v>8317</v>
      </c>
      <c r="S3288" s="12" t="s">
        <v>8318</v>
      </c>
      <c r="T3288" s="20">
        <f t="shared" si="206"/>
        <v>42567.840069444443</v>
      </c>
      <c r="U3288" s="20">
        <f t="shared" si="207"/>
        <v>42597.840069444443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s">
        <v>8219</v>
      </c>
      <c r="N3289" t="b">
        <v>1</v>
      </c>
      <c r="O3289" t="s">
        <v>8271</v>
      </c>
      <c r="P3289" s="6">
        <f t="shared" si="204"/>
        <v>100</v>
      </c>
      <c r="Q3289" s="8">
        <f t="shared" si="205"/>
        <v>73.529411764705884</v>
      </c>
      <c r="R3289" s="11" t="s">
        <v>8317</v>
      </c>
      <c r="S3289" s="12" t="s">
        <v>8318</v>
      </c>
      <c r="T3289" s="20">
        <f t="shared" si="206"/>
        <v>42311.750324074077</v>
      </c>
      <c r="U3289" s="20">
        <f t="shared" si="207"/>
        <v>42336.750324074077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s">
        <v>8219</v>
      </c>
      <c r="N3290" t="b">
        <v>1</v>
      </c>
      <c r="O3290" t="s">
        <v>8271</v>
      </c>
      <c r="P3290" s="6">
        <f t="shared" si="204"/>
        <v>100.26489999999998</v>
      </c>
      <c r="Q3290" s="8">
        <f t="shared" si="205"/>
        <v>48.437149758454105</v>
      </c>
      <c r="R3290" s="11" t="s">
        <v>8317</v>
      </c>
      <c r="S3290" s="12" t="s">
        <v>8318</v>
      </c>
      <c r="T3290" s="20">
        <f t="shared" si="206"/>
        <v>42505.774479166663</v>
      </c>
      <c r="U3290" s="20">
        <f t="shared" si="207"/>
        <v>42541.958333333328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s">
        <v>8219</v>
      </c>
      <c r="N3291" t="b">
        <v>1</v>
      </c>
      <c r="O3291" t="s">
        <v>8271</v>
      </c>
      <c r="P3291" s="6">
        <f t="shared" si="204"/>
        <v>133.04200000000003</v>
      </c>
      <c r="Q3291" s="8">
        <f t="shared" si="205"/>
        <v>26.608400000000003</v>
      </c>
      <c r="R3291" s="11" t="s">
        <v>8317</v>
      </c>
      <c r="S3291" s="12" t="s">
        <v>8318</v>
      </c>
      <c r="T3291" s="20">
        <f t="shared" si="206"/>
        <v>42758.368078703701</v>
      </c>
      <c r="U3291" s="20">
        <f t="shared" si="207"/>
        <v>42786.368078703701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s">
        <v>8219</v>
      </c>
      <c r="N3292" t="b">
        <v>1</v>
      </c>
      <c r="O3292" t="s">
        <v>8271</v>
      </c>
      <c r="P3292" s="6">
        <f t="shared" si="204"/>
        <v>121.2</v>
      </c>
      <c r="Q3292" s="8">
        <f t="shared" si="205"/>
        <v>33.666666666666664</v>
      </c>
      <c r="R3292" s="11" t="s">
        <v>8317</v>
      </c>
      <c r="S3292" s="12" t="s">
        <v>8318</v>
      </c>
      <c r="T3292" s="20">
        <f t="shared" si="206"/>
        <v>42775.51494212963</v>
      </c>
      <c r="U3292" s="20">
        <f t="shared" si="207"/>
        <v>42805.51494212963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s">
        <v>8219</v>
      </c>
      <c r="N3293" t="b">
        <v>1</v>
      </c>
      <c r="O3293" t="s">
        <v>8271</v>
      </c>
      <c r="P3293" s="6">
        <f t="shared" si="204"/>
        <v>113.99999999999999</v>
      </c>
      <c r="Q3293" s="8">
        <f t="shared" si="205"/>
        <v>40.714285714285715</v>
      </c>
      <c r="R3293" s="11" t="s">
        <v>8317</v>
      </c>
      <c r="S3293" s="12" t="s">
        <v>8318</v>
      </c>
      <c r="T3293" s="20">
        <f t="shared" si="206"/>
        <v>42232.702546296292</v>
      </c>
      <c r="U3293" s="20">
        <f t="shared" si="207"/>
        <v>42264.165972222225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s">
        <v>8219</v>
      </c>
      <c r="N3294" t="b">
        <v>1</v>
      </c>
      <c r="O3294" t="s">
        <v>8271</v>
      </c>
      <c r="P3294" s="6">
        <f t="shared" si="204"/>
        <v>286.13861386138615</v>
      </c>
      <c r="Q3294" s="8">
        <f t="shared" si="205"/>
        <v>19.266666666666666</v>
      </c>
      <c r="R3294" s="11" t="s">
        <v>8317</v>
      </c>
      <c r="S3294" s="12" t="s">
        <v>8318</v>
      </c>
      <c r="T3294" s="20">
        <f t="shared" si="206"/>
        <v>42282.770231481481</v>
      </c>
      <c r="U3294" s="20">
        <f t="shared" si="207"/>
        <v>42342.811898148153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s">
        <v>8219</v>
      </c>
      <c r="N3295" t="b">
        <v>1</v>
      </c>
      <c r="O3295" t="s">
        <v>8271</v>
      </c>
      <c r="P3295" s="6">
        <f t="shared" si="204"/>
        <v>170.44444444444446</v>
      </c>
      <c r="Q3295" s="8">
        <f t="shared" si="205"/>
        <v>84.285714285714292</v>
      </c>
      <c r="R3295" s="11" t="s">
        <v>8317</v>
      </c>
      <c r="S3295" s="12" t="s">
        <v>8318</v>
      </c>
      <c r="T3295" s="20">
        <f t="shared" si="206"/>
        <v>42768.425370370373</v>
      </c>
      <c r="U3295" s="20">
        <f t="shared" si="207"/>
        <v>42798.425370370373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s">
        <v>8219</v>
      </c>
      <c r="N3296" t="b">
        <v>1</v>
      </c>
      <c r="O3296" t="s">
        <v>8271</v>
      </c>
      <c r="P3296" s="6">
        <f t="shared" si="204"/>
        <v>118.33333333333333</v>
      </c>
      <c r="Q3296" s="8">
        <f t="shared" si="205"/>
        <v>29.583333333333332</v>
      </c>
      <c r="R3296" s="11" t="s">
        <v>8317</v>
      </c>
      <c r="S3296" s="12" t="s">
        <v>8318</v>
      </c>
      <c r="T3296" s="20">
        <f t="shared" si="206"/>
        <v>42141.541134259256</v>
      </c>
      <c r="U3296" s="20">
        <f t="shared" si="207"/>
        <v>42171.541134259256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s">
        <v>8219</v>
      </c>
      <c r="N3297" t="b">
        <v>1</v>
      </c>
      <c r="O3297" t="s">
        <v>8271</v>
      </c>
      <c r="P3297" s="6">
        <f t="shared" si="204"/>
        <v>102.85857142857142</v>
      </c>
      <c r="Q3297" s="8">
        <f t="shared" si="205"/>
        <v>26.667037037037037</v>
      </c>
      <c r="R3297" s="11" t="s">
        <v>8317</v>
      </c>
      <c r="S3297" s="12" t="s">
        <v>8318</v>
      </c>
      <c r="T3297" s="20">
        <f t="shared" si="206"/>
        <v>42609.442465277782</v>
      </c>
      <c r="U3297" s="20">
        <f t="shared" si="207"/>
        <v>42639.442465277782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s">
        <v>8219</v>
      </c>
      <c r="N3298" t="b">
        <v>1</v>
      </c>
      <c r="O3298" t="s">
        <v>8271</v>
      </c>
      <c r="P3298" s="6">
        <f t="shared" si="204"/>
        <v>144.06666666666666</v>
      </c>
      <c r="Q3298" s="8">
        <f t="shared" si="205"/>
        <v>45.978723404255319</v>
      </c>
      <c r="R3298" s="11" t="s">
        <v>8317</v>
      </c>
      <c r="S3298" s="12" t="s">
        <v>8318</v>
      </c>
      <c r="T3298" s="20">
        <f t="shared" si="206"/>
        <v>42309.756620370375</v>
      </c>
      <c r="U3298" s="20">
        <f t="shared" si="207"/>
        <v>42330.916666666672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s">
        <v>8219</v>
      </c>
      <c r="N3299" t="b">
        <v>1</v>
      </c>
      <c r="O3299" t="s">
        <v>8271</v>
      </c>
      <c r="P3299" s="6">
        <f t="shared" si="204"/>
        <v>100.07272727272726</v>
      </c>
      <c r="Q3299" s="8">
        <f t="shared" si="205"/>
        <v>125.09090909090909</v>
      </c>
      <c r="R3299" s="11" t="s">
        <v>8317</v>
      </c>
      <c r="S3299" s="12" t="s">
        <v>8318</v>
      </c>
      <c r="T3299" s="20">
        <f t="shared" si="206"/>
        <v>42193.771481481483</v>
      </c>
      <c r="U3299" s="20">
        <f t="shared" si="207"/>
        <v>42212.957638888889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s">
        <v>8219</v>
      </c>
      <c r="N3300" t="b">
        <v>1</v>
      </c>
      <c r="O3300" t="s">
        <v>8271</v>
      </c>
      <c r="P3300" s="6">
        <f t="shared" si="204"/>
        <v>101.73</v>
      </c>
      <c r="Q3300" s="8">
        <f t="shared" si="205"/>
        <v>141.29166666666666</v>
      </c>
      <c r="R3300" s="11" t="s">
        <v>8317</v>
      </c>
      <c r="S3300" s="12" t="s">
        <v>8318</v>
      </c>
      <c r="T3300" s="20">
        <f t="shared" si="206"/>
        <v>42239.957962962959</v>
      </c>
      <c r="U3300" s="20">
        <f t="shared" si="207"/>
        <v>42260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s">
        <v>8219</v>
      </c>
      <c r="N3301" t="b">
        <v>1</v>
      </c>
      <c r="O3301" t="s">
        <v>8271</v>
      </c>
      <c r="P3301" s="6">
        <f t="shared" si="204"/>
        <v>116.19999999999999</v>
      </c>
      <c r="Q3301" s="8">
        <f t="shared" si="205"/>
        <v>55.333333333333336</v>
      </c>
      <c r="R3301" s="11" t="s">
        <v>8317</v>
      </c>
      <c r="S3301" s="12" t="s">
        <v>8318</v>
      </c>
      <c r="T3301" s="20">
        <f t="shared" si="206"/>
        <v>42261.917395833334</v>
      </c>
      <c r="U3301" s="20">
        <f t="shared" si="207"/>
        <v>42291.917395833334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s">
        <v>8219</v>
      </c>
      <c r="N3302" t="b">
        <v>1</v>
      </c>
      <c r="O3302" t="s">
        <v>8271</v>
      </c>
      <c r="P3302" s="6">
        <f t="shared" si="204"/>
        <v>136.16666666666666</v>
      </c>
      <c r="Q3302" s="8">
        <f t="shared" si="205"/>
        <v>46.420454545454547</v>
      </c>
      <c r="R3302" s="11" t="s">
        <v>8317</v>
      </c>
      <c r="S3302" s="12" t="s">
        <v>8318</v>
      </c>
      <c r="T3302" s="20">
        <f t="shared" si="206"/>
        <v>42102.743773148148</v>
      </c>
      <c r="U3302" s="20">
        <f t="shared" si="207"/>
        <v>42123.743773148148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s">
        <v>8219</v>
      </c>
      <c r="N3303" t="b">
        <v>1</v>
      </c>
      <c r="O3303" t="s">
        <v>8271</v>
      </c>
      <c r="P3303" s="6">
        <f t="shared" si="204"/>
        <v>133.46666666666667</v>
      </c>
      <c r="Q3303" s="8">
        <f t="shared" si="205"/>
        <v>57.2</v>
      </c>
      <c r="R3303" s="11" t="s">
        <v>8317</v>
      </c>
      <c r="S3303" s="12" t="s">
        <v>8318</v>
      </c>
      <c r="T3303" s="20">
        <f t="shared" si="206"/>
        <v>42538.73583333334</v>
      </c>
      <c r="U3303" s="20">
        <f t="shared" si="207"/>
        <v>42583.290972222225</v>
      </c>
    </row>
    <row r="3304" spans="1:2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s">
        <v>8219</v>
      </c>
      <c r="N3304" t="b">
        <v>1</v>
      </c>
      <c r="O3304" t="s">
        <v>8271</v>
      </c>
      <c r="P3304" s="6">
        <f t="shared" si="204"/>
        <v>103.39285714285715</v>
      </c>
      <c r="Q3304" s="8">
        <f t="shared" si="205"/>
        <v>173.7</v>
      </c>
      <c r="R3304" s="11" t="s">
        <v>8317</v>
      </c>
      <c r="S3304" s="12" t="s">
        <v>8318</v>
      </c>
      <c r="T3304" s="20">
        <f t="shared" si="206"/>
        <v>42681.35157407407</v>
      </c>
      <c r="U3304" s="20">
        <f t="shared" si="207"/>
        <v>42711.35157407407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s">
        <v>8219</v>
      </c>
      <c r="N3305" t="b">
        <v>1</v>
      </c>
      <c r="O3305" t="s">
        <v>8271</v>
      </c>
      <c r="P3305" s="6">
        <f t="shared" si="204"/>
        <v>115.88888888888889</v>
      </c>
      <c r="Q3305" s="8">
        <f t="shared" si="205"/>
        <v>59.6</v>
      </c>
      <c r="R3305" s="11" t="s">
        <v>8317</v>
      </c>
      <c r="S3305" s="12" t="s">
        <v>8318</v>
      </c>
      <c r="T3305" s="20">
        <f t="shared" si="206"/>
        <v>42056.65143518518</v>
      </c>
      <c r="U3305" s="20">
        <f t="shared" si="207"/>
        <v>42091.609768518523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s">
        <v>8219</v>
      </c>
      <c r="N3306" t="b">
        <v>1</v>
      </c>
      <c r="O3306" t="s">
        <v>8271</v>
      </c>
      <c r="P3306" s="6">
        <f t="shared" si="204"/>
        <v>104.51666666666665</v>
      </c>
      <c r="Q3306" s="8">
        <f t="shared" si="205"/>
        <v>89.585714285714289</v>
      </c>
      <c r="R3306" s="11" t="s">
        <v>8317</v>
      </c>
      <c r="S3306" s="12" t="s">
        <v>8318</v>
      </c>
      <c r="T3306" s="20">
        <f t="shared" si="206"/>
        <v>42696.624444444446</v>
      </c>
      <c r="U3306" s="20">
        <f t="shared" si="207"/>
        <v>42726.624444444446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s">
        <v>8219</v>
      </c>
      <c r="N3307" t="b">
        <v>1</v>
      </c>
      <c r="O3307" t="s">
        <v>8271</v>
      </c>
      <c r="P3307" s="6">
        <f t="shared" si="204"/>
        <v>102.02500000000001</v>
      </c>
      <c r="Q3307" s="8">
        <f t="shared" si="205"/>
        <v>204.05</v>
      </c>
      <c r="R3307" s="11" t="s">
        <v>8317</v>
      </c>
      <c r="S3307" s="12" t="s">
        <v>8318</v>
      </c>
      <c r="T3307" s="20">
        <f t="shared" si="206"/>
        <v>42186.855879629627</v>
      </c>
      <c r="U3307" s="20">
        <f t="shared" si="207"/>
        <v>42216.855879629627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s">
        <v>8219</v>
      </c>
      <c r="N3308" t="b">
        <v>1</v>
      </c>
      <c r="O3308" t="s">
        <v>8271</v>
      </c>
      <c r="P3308" s="6">
        <f t="shared" si="204"/>
        <v>175.33333333333334</v>
      </c>
      <c r="Q3308" s="8">
        <f t="shared" si="205"/>
        <v>48.703703703703702</v>
      </c>
      <c r="R3308" s="11" t="s">
        <v>8317</v>
      </c>
      <c r="S3308" s="12" t="s">
        <v>8318</v>
      </c>
      <c r="T3308" s="20">
        <f t="shared" si="206"/>
        <v>42493.219236111108</v>
      </c>
      <c r="U3308" s="20">
        <f t="shared" si="207"/>
        <v>42531.125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s">
        <v>8219</v>
      </c>
      <c r="N3309" t="b">
        <v>1</v>
      </c>
      <c r="O3309" t="s">
        <v>8271</v>
      </c>
      <c r="P3309" s="6">
        <f t="shared" si="204"/>
        <v>106.67999999999999</v>
      </c>
      <c r="Q3309" s="8">
        <f t="shared" si="205"/>
        <v>53.339999999999996</v>
      </c>
      <c r="R3309" s="11" t="s">
        <v>8317</v>
      </c>
      <c r="S3309" s="12" t="s">
        <v>8318</v>
      </c>
      <c r="T3309" s="20">
        <f t="shared" si="206"/>
        <v>42475.057164351849</v>
      </c>
      <c r="U3309" s="20">
        <f t="shared" si="207"/>
        <v>42505.057164351849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s">
        <v>8219</v>
      </c>
      <c r="N3310" t="b">
        <v>1</v>
      </c>
      <c r="O3310" t="s">
        <v>8271</v>
      </c>
      <c r="P3310" s="6">
        <f t="shared" si="204"/>
        <v>122.28571428571429</v>
      </c>
      <c r="Q3310" s="8">
        <f t="shared" si="205"/>
        <v>75.087719298245617</v>
      </c>
      <c r="R3310" s="11" t="s">
        <v>8317</v>
      </c>
      <c r="S3310" s="12" t="s">
        <v>8318</v>
      </c>
      <c r="T3310" s="20">
        <f t="shared" si="206"/>
        <v>42452.876909722225</v>
      </c>
      <c r="U3310" s="20">
        <f t="shared" si="207"/>
        <v>42473.876909722225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s">
        <v>8219</v>
      </c>
      <c r="N3311" t="b">
        <v>1</v>
      </c>
      <c r="O3311" t="s">
        <v>8271</v>
      </c>
      <c r="P3311" s="6">
        <f t="shared" si="204"/>
        <v>159.42857142857144</v>
      </c>
      <c r="Q3311" s="8">
        <f t="shared" si="205"/>
        <v>18</v>
      </c>
      <c r="R3311" s="11" t="s">
        <v>8317</v>
      </c>
      <c r="S3311" s="12" t="s">
        <v>8318</v>
      </c>
      <c r="T3311" s="20">
        <f t="shared" si="206"/>
        <v>42628.650208333333</v>
      </c>
      <c r="U3311" s="20">
        <f t="shared" si="207"/>
        <v>42659.650208333333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s">
        <v>8219</v>
      </c>
      <c r="N3312" t="b">
        <v>1</v>
      </c>
      <c r="O3312" t="s">
        <v>8271</v>
      </c>
      <c r="P3312" s="6">
        <f t="shared" si="204"/>
        <v>100.07692307692308</v>
      </c>
      <c r="Q3312" s="8">
        <f t="shared" si="205"/>
        <v>209.83870967741936</v>
      </c>
      <c r="R3312" s="11" t="s">
        <v>8317</v>
      </c>
      <c r="S3312" s="12" t="s">
        <v>8318</v>
      </c>
      <c r="T3312" s="20">
        <f t="shared" si="206"/>
        <v>42253.928530092591</v>
      </c>
      <c r="U3312" s="20">
        <f t="shared" si="207"/>
        <v>42283.928530092591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s">
        <v>8219</v>
      </c>
      <c r="N3313" t="b">
        <v>1</v>
      </c>
      <c r="O3313" t="s">
        <v>8271</v>
      </c>
      <c r="P3313" s="6">
        <f t="shared" si="204"/>
        <v>109.84</v>
      </c>
      <c r="Q3313" s="8">
        <f t="shared" si="205"/>
        <v>61.022222222222226</v>
      </c>
      <c r="R3313" s="11" t="s">
        <v>8317</v>
      </c>
      <c r="S3313" s="12" t="s">
        <v>8318</v>
      </c>
      <c r="T3313" s="20">
        <f t="shared" si="206"/>
        <v>42264.29178240741</v>
      </c>
      <c r="U3313" s="20">
        <f t="shared" si="207"/>
        <v>42294.29178240741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s">
        <v>8219</v>
      </c>
      <c r="N3314" t="b">
        <v>1</v>
      </c>
      <c r="O3314" t="s">
        <v>8271</v>
      </c>
      <c r="P3314" s="6">
        <f t="shared" si="204"/>
        <v>100.03999999999999</v>
      </c>
      <c r="Q3314" s="8">
        <f t="shared" si="205"/>
        <v>61</v>
      </c>
      <c r="R3314" s="11" t="s">
        <v>8317</v>
      </c>
      <c r="S3314" s="12" t="s">
        <v>8318</v>
      </c>
      <c r="T3314" s="20">
        <f t="shared" si="206"/>
        <v>42664.809560185182</v>
      </c>
      <c r="U3314" s="20">
        <f t="shared" si="207"/>
        <v>42685.916666666672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s">
        <v>8219</v>
      </c>
      <c r="N3315" t="b">
        <v>1</v>
      </c>
      <c r="O3315" t="s">
        <v>8271</v>
      </c>
      <c r="P3315" s="6">
        <f t="shared" si="204"/>
        <v>116.05000000000001</v>
      </c>
      <c r="Q3315" s="8">
        <f t="shared" si="205"/>
        <v>80.034482758620683</v>
      </c>
      <c r="R3315" s="11" t="s">
        <v>8317</v>
      </c>
      <c r="S3315" s="12" t="s">
        <v>8318</v>
      </c>
      <c r="T3315" s="20">
        <f t="shared" si="206"/>
        <v>42382.244409722218</v>
      </c>
      <c r="U3315" s="20">
        <f t="shared" si="207"/>
        <v>42396.041666666672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s">
        <v>8219</v>
      </c>
      <c r="N3316" t="b">
        <v>1</v>
      </c>
      <c r="O3316" t="s">
        <v>8271</v>
      </c>
      <c r="P3316" s="6">
        <f t="shared" si="204"/>
        <v>210.75</v>
      </c>
      <c r="Q3316" s="8">
        <f t="shared" si="205"/>
        <v>29.068965517241381</v>
      </c>
      <c r="R3316" s="11" t="s">
        <v>8317</v>
      </c>
      <c r="S3316" s="12" t="s">
        <v>8318</v>
      </c>
      <c r="T3316" s="20">
        <f t="shared" si="206"/>
        <v>42105.267488425925</v>
      </c>
      <c r="U3316" s="20">
        <f t="shared" si="207"/>
        <v>42132.836805555555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s">
        <v>8219</v>
      </c>
      <c r="N3317" t="b">
        <v>1</v>
      </c>
      <c r="O3317" t="s">
        <v>8271</v>
      </c>
      <c r="P3317" s="6">
        <f t="shared" si="204"/>
        <v>110.00000000000001</v>
      </c>
      <c r="Q3317" s="8">
        <f t="shared" si="205"/>
        <v>49.438202247191015</v>
      </c>
      <c r="R3317" s="11" t="s">
        <v>8317</v>
      </c>
      <c r="S3317" s="12" t="s">
        <v>8318</v>
      </c>
      <c r="T3317" s="20">
        <f t="shared" si="206"/>
        <v>42466.303715277783</v>
      </c>
      <c r="U3317" s="20">
        <f t="shared" si="207"/>
        <v>42496.303715277783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s">
        <v>8219</v>
      </c>
      <c r="N3318" t="b">
        <v>1</v>
      </c>
      <c r="O3318" t="s">
        <v>8271</v>
      </c>
      <c r="P3318" s="6">
        <f t="shared" si="204"/>
        <v>100.08673425918037</v>
      </c>
      <c r="Q3318" s="8">
        <f t="shared" si="205"/>
        <v>93.977440000000001</v>
      </c>
      <c r="R3318" s="11" t="s">
        <v>8317</v>
      </c>
      <c r="S3318" s="12" t="s">
        <v>8318</v>
      </c>
      <c r="T3318" s="20">
        <f t="shared" si="206"/>
        <v>41826.871238425927</v>
      </c>
      <c r="U3318" s="20">
        <f t="shared" si="207"/>
        <v>41859.57916666667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s">
        <v>8219</v>
      </c>
      <c r="N3319" t="b">
        <v>1</v>
      </c>
      <c r="O3319" t="s">
        <v>8271</v>
      </c>
      <c r="P3319" s="6">
        <f t="shared" si="204"/>
        <v>106.19047619047619</v>
      </c>
      <c r="Q3319" s="8">
        <f t="shared" si="205"/>
        <v>61.944444444444443</v>
      </c>
      <c r="R3319" s="11" t="s">
        <v>8317</v>
      </c>
      <c r="S3319" s="12" t="s">
        <v>8318</v>
      </c>
      <c r="T3319" s="20">
        <f t="shared" si="206"/>
        <v>42499.039629629624</v>
      </c>
      <c r="U3319" s="20">
        <f t="shared" si="207"/>
        <v>42529.039629629624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s">
        <v>8219</v>
      </c>
      <c r="N3320" t="b">
        <v>1</v>
      </c>
      <c r="O3320" t="s">
        <v>8271</v>
      </c>
      <c r="P3320" s="6">
        <f t="shared" si="204"/>
        <v>125.6</v>
      </c>
      <c r="Q3320" s="8">
        <f t="shared" si="205"/>
        <v>78.5</v>
      </c>
      <c r="R3320" s="11" t="s">
        <v>8317</v>
      </c>
      <c r="S3320" s="12" t="s">
        <v>8318</v>
      </c>
      <c r="T3320" s="20">
        <f t="shared" si="206"/>
        <v>42431.302002314813</v>
      </c>
      <c r="U3320" s="20">
        <f t="shared" si="207"/>
        <v>42471.104166666672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s">
        <v>8219</v>
      </c>
      <c r="N3321" t="b">
        <v>1</v>
      </c>
      <c r="O3321" t="s">
        <v>8271</v>
      </c>
      <c r="P3321" s="6">
        <f t="shared" si="204"/>
        <v>108</v>
      </c>
      <c r="Q3321" s="8">
        <f t="shared" si="205"/>
        <v>33.75</v>
      </c>
      <c r="R3321" s="11" t="s">
        <v>8317</v>
      </c>
      <c r="S3321" s="12" t="s">
        <v>8318</v>
      </c>
      <c r="T3321" s="20">
        <f t="shared" si="206"/>
        <v>41990.585486111115</v>
      </c>
      <c r="U3321" s="20">
        <f t="shared" si="207"/>
        <v>42035.585486111115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s">
        <v>8219</v>
      </c>
      <c r="N3322" t="b">
        <v>1</v>
      </c>
      <c r="O3322" t="s">
        <v>8271</v>
      </c>
      <c r="P3322" s="6">
        <f t="shared" si="204"/>
        <v>101</v>
      </c>
      <c r="Q3322" s="8">
        <f t="shared" si="205"/>
        <v>66.44736842105263</v>
      </c>
      <c r="R3322" s="11" t="s">
        <v>8317</v>
      </c>
      <c r="S3322" s="12" t="s">
        <v>8318</v>
      </c>
      <c r="T3322" s="20">
        <f t="shared" si="206"/>
        <v>42513.045798611114</v>
      </c>
      <c r="U3322" s="20">
        <f t="shared" si="207"/>
        <v>42543.045798611114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s">
        <v>8219</v>
      </c>
      <c r="N3323" t="b">
        <v>1</v>
      </c>
      <c r="O3323" t="s">
        <v>8271</v>
      </c>
      <c r="P3323" s="6">
        <f t="shared" si="204"/>
        <v>107.4</v>
      </c>
      <c r="Q3323" s="8">
        <f t="shared" si="205"/>
        <v>35.799999999999997</v>
      </c>
      <c r="R3323" s="11" t="s">
        <v>8317</v>
      </c>
      <c r="S3323" s="12" t="s">
        <v>8318</v>
      </c>
      <c r="T3323" s="20">
        <f t="shared" si="206"/>
        <v>41914.100289351853</v>
      </c>
      <c r="U3323" s="20">
        <f t="shared" si="207"/>
        <v>41928.165972222225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s">
        <v>8219</v>
      </c>
      <c r="N3324" t="b">
        <v>1</v>
      </c>
      <c r="O3324" t="s">
        <v>8271</v>
      </c>
      <c r="P3324" s="6">
        <f t="shared" si="204"/>
        <v>101.51515151515152</v>
      </c>
      <c r="Q3324" s="8">
        <f t="shared" si="205"/>
        <v>145.65217391304347</v>
      </c>
      <c r="R3324" s="11" t="s">
        <v>8317</v>
      </c>
      <c r="S3324" s="12" t="s">
        <v>8318</v>
      </c>
      <c r="T3324" s="20">
        <f t="shared" si="206"/>
        <v>42521.010370370372</v>
      </c>
      <c r="U3324" s="20">
        <f t="shared" si="207"/>
        <v>42543.163194444445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s">
        <v>8219</v>
      </c>
      <c r="N3325" t="b">
        <v>1</v>
      </c>
      <c r="O3325" t="s">
        <v>8271</v>
      </c>
      <c r="P3325" s="6">
        <f t="shared" si="204"/>
        <v>125.89999999999999</v>
      </c>
      <c r="Q3325" s="8">
        <f t="shared" si="205"/>
        <v>25.693877551020407</v>
      </c>
      <c r="R3325" s="11" t="s">
        <v>8317</v>
      </c>
      <c r="S3325" s="12" t="s">
        <v>8318</v>
      </c>
      <c r="T3325" s="20">
        <f t="shared" si="206"/>
        <v>42608.36583333333</v>
      </c>
      <c r="U3325" s="20">
        <f t="shared" si="207"/>
        <v>42638.36583333333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s">
        <v>8219</v>
      </c>
      <c r="N3326" t="b">
        <v>1</v>
      </c>
      <c r="O3326" t="s">
        <v>8271</v>
      </c>
      <c r="P3326" s="6">
        <f t="shared" si="204"/>
        <v>101.66666666666666</v>
      </c>
      <c r="Q3326" s="8">
        <f t="shared" si="205"/>
        <v>152.5</v>
      </c>
      <c r="R3326" s="11" t="s">
        <v>8317</v>
      </c>
      <c r="S3326" s="12" t="s">
        <v>8318</v>
      </c>
      <c r="T3326" s="20">
        <f t="shared" si="206"/>
        <v>42512.58321759259</v>
      </c>
      <c r="U3326" s="20">
        <f t="shared" si="207"/>
        <v>42526.58321759259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s">
        <v>8219</v>
      </c>
      <c r="N3327" t="b">
        <v>1</v>
      </c>
      <c r="O3327" t="s">
        <v>8271</v>
      </c>
      <c r="P3327" s="6">
        <f t="shared" si="204"/>
        <v>112.5</v>
      </c>
      <c r="Q3327" s="8">
        <f t="shared" si="205"/>
        <v>30</v>
      </c>
      <c r="R3327" s="11" t="s">
        <v>8317</v>
      </c>
      <c r="S3327" s="12" t="s">
        <v>8318</v>
      </c>
      <c r="T3327" s="20">
        <f t="shared" si="206"/>
        <v>42064.785613425927</v>
      </c>
      <c r="U3327" s="20">
        <f t="shared" si="207"/>
        <v>42099.743946759263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s">
        <v>8219</v>
      </c>
      <c r="N3328" t="b">
        <v>1</v>
      </c>
      <c r="O3328" t="s">
        <v>8271</v>
      </c>
      <c r="P3328" s="6">
        <f t="shared" si="204"/>
        <v>101.375</v>
      </c>
      <c r="Q3328" s="8">
        <f t="shared" si="205"/>
        <v>142.28070175438597</v>
      </c>
      <c r="R3328" s="11" t="s">
        <v>8317</v>
      </c>
      <c r="S3328" s="12" t="s">
        <v>8318</v>
      </c>
      <c r="T3328" s="20">
        <f t="shared" si="206"/>
        <v>42041.714178240742</v>
      </c>
      <c r="U3328" s="20">
        <f t="shared" si="207"/>
        <v>42071.67251157407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s">
        <v>8219</v>
      </c>
      <c r="N3329" t="b">
        <v>1</v>
      </c>
      <c r="O3329" t="s">
        <v>8271</v>
      </c>
      <c r="P3329" s="6">
        <f t="shared" si="204"/>
        <v>101.25</v>
      </c>
      <c r="Q3329" s="8">
        <f t="shared" si="205"/>
        <v>24.545454545454547</v>
      </c>
      <c r="R3329" s="11" t="s">
        <v>8317</v>
      </c>
      <c r="S3329" s="12" t="s">
        <v>8318</v>
      </c>
      <c r="T3329" s="20">
        <f t="shared" si="206"/>
        <v>42468.374606481477</v>
      </c>
      <c r="U3329" s="20">
        <f t="shared" si="207"/>
        <v>42498.374606481477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s">
        <v>8219</v>
      </c>
      <c r="N3330" t="b">
        <v>1</v>
      </c>
      <c r="O3330" t="s">
        <v>8271</v>
      </c>
      <c r="P3330" s="6">
        <f t="shared" si="204"/>
        <v>146.38888888888889</v>
      </c>
      <c r="Q3330" s="8">
        <f t="shared" si="205"/>
        <v>292.77777777777777</v>
      </c>
      <c r="R3330" s="11" t="s">
        <v>8317</v>
      </c>
      <c r="S3330" s="12" t="s">
        <v>8318</v>
      </c>
      <c r="T3330" s="20">
        <f t="shared" si="206"/>
        <v>41822.57503472222</v>
      </c>
      <c r="U3330" s="20">
        <f t="shared" si="207"/>
        <v>41825.041666666664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s">
        <v>8219</v>
      </c>
      <c r="N3331" t="b">
        <v>1</v>
      </c>
      <c r="O3331" t="s">
        <v>8271</v>
      </c>
      <c r="P3331" s="6">
        <f t="shared" ref="P3331:P3394" si="208">E3331/D3331*100</f>
        <v>116.8</v>
      </c>
      <c r="Q3331" s="8">
        <f t="shared" ref="Q3331:Q3394" si="209">IFERROR(E3331/L3331,0)</f>
        <v>44.92307692307692</v>
      </c>
      <c r="R3331" s="11" t="s">
        <v>8317</v>
      </c>
      <c r="S3331" s="12" t="s">
        <v>8318</v>
      </c>
      <c r="T3331" s="20">
        <f t="shared" ref="T3331:T3394" si="210">(((J3331/60)/60)/24)+DATE(1970,1,1)</f>
        <v>41837.323009259257</v>
      </c>
      <c r="U3331" s="20">
        <f t="shared" ref="U3331:U3394" si="211">(((I3331/60)/60)/24)+DATE(1970,1,1)</f>
        <v>41847.958333333336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s">
        <v>8219</v>
      </c>
      <c r="N3332" t="b">
        <v>1</v>
      </c>
      <c r="O3332" t="s">
        <v>8271</v>
      </c>
      <c r="P3332" s="6">
        <f t="shared" si="208"/>
        <v>106.26666666666667</v>
      </c>
      <c r="Q3332" s="8">
        <f t="shared" si="209"/>
        <v>23.10144927536232</v>
      </c>
      <c r="R3332" s="11" t="s">
        <v>8317</v>
      </c>
      <c r="S3332" s="12" t="s">
        <v>8318</v>
      </c>
      <c r="T3332" s="20">
        <f t="shared" si="210"/>
        <v>42065.887361111112</v>
      </c>
      <c r="U3332" s="20">
        <f t="shared" si="211"/>
        <v>42095.845694444448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s">
        <v>8219</v>
      </c>
      <c r="N3333" t="b">
        <v>1</v>
      </c>
      <c r="O3333" t="s">
        <v>8271</v>
      </c>
      <c r="P3333" s="6">
        <f t="shared" si="208"/>
        <v>104.52</v>
      </c>
      <c r="Q3333" s="8">
        <f t="shared" si="209"/>
        <v>80.400000000000006</v>
      </c>
      <c r="R3333" s="11" t="s">
        <v>8317</v>
      </c>
      <c r="S3333" s="12" t="s">
        <v>8318</v>
      </c>
      <c r="T3333" s="20">
        <f t="shared" si="210"/>
        <v>42248.697754629626</v>
      </c>
      <c r="U3333" s="20">
        <f t="shared" si="211"/>
        <v>42283.697754629626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s">
        <v>8219</v>
      </c>
      <c r="N3334" t="b">
        <v>1</v>
      </c>
      <c r="O3334" t="s">
        <v>8271</v>
      </c>
      <c r="P3334" s="6">
        <f t="shared" si="208"/>
        <v>100</v>
      </c>
      <c r="Q3334" s="8">
        <f t="shared" si="209"/>
        <v>72.289156626506028</v>
      </c>
      <c r="R3334" s="11" t="s">
        <v>8317</v>
      </c>
      <c r="S3334" s="12" t="s">
        <v>8318</v>
      </c>
      <c r="T3334" s="20">
        <f t="shared" si="210"/>
        <v>41809.860300925924</v>
      </c>
      <c r="U3334" s="20">
        <f t="shared" si="211"/>
        <v>41839.860300925924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s">
        <v>8219</v>
      </c>
      <c r="N3335" t="b">
        <v>1</v>
      </c>
      <c r="O3335" t="s">
        <v>8271</v>
      </c>
      <c r="P3335" s="6">
        <f t="shared" si="208"/>
        <v>104.57142857142858</v>
      </c>
      <c r="Q3335" s="8">
        <f t="shared" si="209"/>
        <v>32.972972972972975</v>
      </c>
      <c r="R3335" s="11" t="s">
        <v>8317</v>
      </c>
      <c r="S3335" s="12" t="s">
        <v>8318</v>
      </c>
      <c r="T3335" s="20">
        <f t="shared" si="210"/>
        <v>42148.676851851851</v>
      </c>
      <c r="U3335" s="20">
        <f t="shared" si="211"/>
        <v>42170.676851851851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s">
        <v>8219</v>
      </c>
      <c r="N3336" t="b">
        <v>1</v>
      </c>
      <c r="O3336" t="s">
        <v>8271</v>
      </c>
      <c r="P3336" s="6">
        <f t="shared" si="208"/>
        <v>138.62051149573753</v>
      </c>
      <c r="Q3336" s="8">
        <f t="shared" si="209"/>
        <v>116.65217391304348</v>
      </c>
      <c r="R3336" s="11" t="s">
        <v>8317</v>
      </c>
      <c r="S3336" s="12" t="s">
        <v>8318</v>
      </c>
      <c r="T3336" s="20">
        <f t="shared" si="210"/>
        <v>42185.521087962959</v>
      </c>
      <c r="U3336" s="20">
        <f t="shared" si="211"/>
        <v>42215.521087962959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s">
        <v>8219</v>
      </c>
      <c r="N3337" t="b">
        <v>1</v>
      </c>
      <c r="O3337" t="s">
        <v>8271</v>
      </c>
      <c r="P3337" s="6">
        <f t="shared" si="208"/>
        <v>100.32000000000001</v>
      </c>
      <c r="Q3337" s="8">
        <f t="shared" si="209"/>
        <v>79.61904761904762</v>
      </c>
      <c r="R3337" s="11" t="s">
        <v>8317</v>
      </c>
      <c r="S3337" s="12" t="s">
        <v>8318</v>
      </c>
      <c r="T3337" s="20">
        <f t="shared" si="210"/>
        <v>41827.674143518518</v>
      </c>
      <c r="U3337" s="20">
        <f t="shared" si="211"/>
        <v>41854.958333333336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s">
        <v>8219</v>
      </c>
      <c r="N3338" t="b">
        <v>1</v>
      </c>
      <c r="O3338" t="s">
        <v>8271</v>
      </c>
      <c r="P3338" s="6">
        <f t="shared" si="208"/>
        <v>100</v>
      </c>
      <c r="Q3338" s="8">
        <f t="shared" si="209"/>
        <v>27.777777777777779</v>
      </c>
      <c r="R3338" s="11" t="s">
        <v>8317</v>
      </c>
      <c r="S3338" s="12" t="s">
        <v>8318</v>
      </c>
      <c r="T3338" s="20">
        <f t="shared" si="210"/>
        <v>42437.398680555561</v>
      </c>
      <c r="U3338" s="20">
        <f t="shared" si="211"/>
        <v>42465.35701388889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s">
        <v>8219</v>
      </c>
      <c r="N3339" t="b">
        <v>1</v>
      </c>
      <c r="O3339" t="s">
        <v>8271</v>
      </c>
      <c r="P3339" s="6">
        <f t="shared" si="208"/>
        <v>110.2</v>
      </c>
      <c r="Q3339" s="8">
        <f t="shared" si="209"/>
        <v>81.029411764705884</v>
      </c>
      <c r="R3339" s="11" t="s">
        <v>8317</v>
      </c>
      <c r="S3339" s="12" t="s">
        <v>8318</v>
      </c>
      <c r="T3339" s="20">
        <f t="shared" si="210"/>
        <v>41901.282025462962</v>
      </c>
      <c r="U3339" s="20">
        <f t="shared" si="211"/>
        <v>41922.875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s">
        <v>8219</v>
      </c>
      <c r="N3340" t="b">
        <v>1</v>
      </c>
      <c r="O3340" t="s">
        <v>8271</v>
      </c>
      <c r="P3340" s="6">
        <f t="shared" si="208"/>
        <v>102.18</v>
      </c>
      <c r="Q3340" s="8">
        <f t="shared" si="209"/>
        <v>136.84821428571428</v>
      </c>
      <c r="R3340" s="11" t="s">
        <v>8317</v>
      </c>
      <c r="S3340" s="12" t="s">
        <v>8318</v>
      </c>
      <c r="T3340" s="20">
        <f t="shared" si="210"/>
        <v>42769.574999999997</v>
      </c>
      <c r="U3340" s="20">
        <f t="shared" si="211"/>
        <v>42790.574999999997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s">
        <v>8219</v>
      </c>
      <c r="N3341" t="b">
        <v>1</v>
      </c>
      <c r="O3341" t="s">
        <v>8271</v>
      </c>
      <c r="P3341" s="6">
        <f t="shared" si="208"/>
        <v>104.35000000000001</v>
      </c>
      <c r="Q3341" s="8">
        <f t="shared" si="209"/>
        <v>177.61702127659575</v>
      </c>
      <c r="R3341" s="11" t="s">
        <v>8317</v>
      </c>
      <c r="S3341" s="12" t="s">
        <v>8318</v>
      </c>
      <c r="T3341" s="20">
        <f t="shared" si="210"/>
        <v>42549.665717592594</v>
      </c>
      <c r="U3341" s="20">
        <f t="shared" si="211"/>
        <v>42579.665717592594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s">
        <v>8219</v>
      </c>
      <c r="N3342" t="b">
        <v>1</v>
      </c>
      <c r="O3342" t="s">
        <v>8271</v>
      </c>
      <c r="P3342" s="6">
        <f t="shared" si="208"/>
        <v>138.16666666666666</v>
      </c>
      <c r="Q3342" s="8">
        <f t="shared" si="209"/>
        <v>109.07894736842105</v>
      </c>
      <c r="R3342" s="11" t="s">
        <v>8317</v>
      </c>
      <c r="S3342" s="12" t="s">
        <v>8318</v>
      </c>
      <c r="T3342" s="20">
        <f t="shared" si="210"/>
        <v>42685.974004629628</v>
      </c>
      <c r="U3342" s="20">
        <f t="shared" si="211"/>
        <v>42710.974004629628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s">
        <v>8219</v>
      </c>
      <c r="N3343" t="b">
        <v>1</v>
      </c>
      <c r="O3343" t="s">
        <v>8271</v>
      </c>
      <c r="P3343" s="6">
        <f t="shared" si="208"/>
        <v>100</v>
      </c>
      <c r="Q3343" s="8">
        <f t="shared" si="209"/>
        <v>119.64285714285714</v>
      </c>
      <c r="R3343" s="11" t="s">
        <v>8317</v>
      </c>
      <c r="S3343" s="12" t="s">
        <v>8318</v>
      </c>
      <c r="T3343" s="20">
        <f t="shared" si="210"/>
        <v>42510.798854166671</v>
      </c>
      <c r="U3343" s="20">
        <f t="shared" si="211"/>
        <v>42533.708333333328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s">
        <v>8219</v>
      </c>
      <c r="N3344" t="b">
        <v>1</v>
      </c>
      <c r="O3344" t="s">
        <v>8271</v>
      </c>
      <c r="P3344" s="6">
        <f t="shared" si="208"/>
        <v>101.66666666666666</v>
      </c>
      <c r="Q3344" s="8">
        <f t="shared" si="209"/>
        <v>78.205128205128204</v>
      </c>
      <c r="R3344" s="11" t="s">
        <v>8317</v>
      </c>
      <c r="S3344" s="12" t="s">
        <v>8318</v>
      </c>
      <c r="T3344" s="20">
        <f t="shared" si="210"/>
        <v>42062.296412037031</v>
      </c>
      <c r="U3344" s="20">
        <f t="shared" si="211"/>
        <v>42095.207638888889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s">
        <v>8219</v>
      </c>
      <c r="N3345" t="b">
        <v>1</v>
      </c>
      <c r="O3345" t="s">
        <v>8271</v>
      </c>
      <c r="P3345" s="6">
        <f t="shared" si="208"/>
        <v>171.42857142857142</v>
      </c>
      <c r="Q3345" s="8">
        <f t="shared" si="209"/>
        <v>52.173913043478258</v>
      </c>
      <c r="R3345" s="11" t="s">
        <v>8317</v>
      </c>
      <c r="S3345" s="12" t="s">
        <v>8318</v>
      </c>
      <c r="T3345" s="20">
        <f t="shared" si="210"/>
        <v>42452.916481481487</v>
      </c>
      <c r="U3345" s="20">
        <f t="shared" si="211"/>
        <v>42473.554166666669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s">
        <v>8219</v>
      </c>
      <c r="N3346" t="b">
        <v>1</v>
      </c>
      <c r="O3346" t="s">
        <v>8271</v>
      </c>
      <c r="P3346" s="6">
        <f t="shared" si="208"/>
        <v>101.44444444444444</v>
      </c>
      <c r="Q3346" s="8">
        <f t="shared" si="209"/>
        <v>114.125</v>
      </c>
      <c r="R3346" s="11" t="s">
        <v>8317</v>
      </c>
      <c r="S3346" s="12" t="s">
        <v>8318</v>
      </c>
      <c r="T3346" s="20">
        <f t="shared" si="210"/>
        <v>41851.200150462959</v>
      </c>
      <c r="U3346" s="20">
        <f t="shared" si="211"/>
        <v>41881.200150462959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s">
        <v>8219</v>
      </c>
      <c r="N3347" t="b">
        <v>1</v>
      </c>
      <c r="O3347" t="s">
        <v>8271</v>
      </c>
      <c r="P3347" s="6">
        <f t="shared" si="208"/>
        <v>130</v>
      </c>
      <c r="Q3347" s="8">
        <f t="shared" si="209"/>
        <v>50</v>
      </c>
      <c r="R3347" s="11" t="s">
        <v>8317</v>
      </c>
      <c r="S3347" s="12" t="s">
        <v>8318</v>
      </c>
      <c r="T3347" s="20">
        <f t="shared" si="210"/>
        <v>42053.106111111112</v>
      </c>
      <c r="U3347" s="20">
        <f t="shared" si="211"/>
        <v>42112.025694444441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s">
        <v>8219</v>
      </c>
      <c r="N3348" t="b">
        <v>1</v>
      </c>
      <c r="O3348" t="s">
        <v>8271</v>
      </c>
      <c r="P3348" s="6">
        <f t="shared" si="208"/>
        <v>110.00000000000001</v>
      </c>
      <c r="Q3348" s="8">
        <f t="shared" si="209"/>
        <v>91.666666666666671</v>
      </c>
      <c r="R3348" s="11" t="s">
        <v>8317</v>
      </c>
      <c r="S3348" s="12" t="s">
        <v>8318</v>
      </c>
      <c r="T3348" s="20">
        <f t="shared" si="210"/>
        <v>42054.024421296301</v>
      </c>
      <c r="U3348" s="20">
        <f t="shared" si="211"/>
        <v>42061.024421296301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s">
        <v>8219</v>
      </c>
      <c r="N3349" t="b">
        <v>1</v>
      </c>
      <c r="O3349" t="s">
        <v>8271</v>
      </c>
      <c r="P3349" s="6">
        <f t="shared" si="208"/>
        <v>119.44999999999999</v>
      </c>
      <c r="Q3349" s="8">
        <f t="shared" si="209"/>
        <v>108.59090909090909</v>
      </c>
      <c r="R3349" s="11" t="s">
        <v>8317</v>
      </c>
      <c r="S3349" s="12" t="s">
        <v>8318</v>
      </c>
      <c r="T3349" s="20">
        <f t="shared" si="210"/>
        <v>42484.551550925928</v>
      </c>
      <c r="U3349" s="20">
        <f t="shared" si="211"/>
        <v>42498.875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s">
        <v>8219</v>
      </c>
      <c r="N3350" t="b">
        <v>1</v>
      </c>
      <c r="O3350" t="s">
        <v>8271</v>
      </c>
      <c r="P3350" s="6">
        <f t="shared" si="208"/>
        <v>100.2909090909091</v>
      </c>
      <c r="Q3350" s="8">
        <f t="shared" si="209"/>
        <v>69.822784810126578</v>
      </c>
      <c r="R3350" s="11" t="s">
        <v>8317</v>
      </c>
      <c r="S3350" s="12" t="s">
        <v>8318</v>
      </c>
      <c r="T3350" s="20">
        <f t="shared" si="210"/>
        <v>42466.558796296296</v>
      </c>
      <c r="U3350" s="20">
        <f t="shared" si="211"/>
        <v>42490.165972222225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s">
        <v>8219</v>
      </c>
      <c r="N3351" t="b">
        <v>1</v>
      </c>
      <c r="O3351" t="s">
        <v>8271</v>
      </c>
      <c r="P3351" s="6">
        <f t="shared" si="208"/>
        <v>153.4</v>
      </c>
      <c r="Q3351" s="8">
        <f t="shared" si="209"/>
        <v>109.57142857142857</v>
      </c>
      <c r="R3351" s="11" t="s">
        <v>8317</v>
      </c>
      <c r="S3351" s="12" t="s">
        <v>8318</v>
      </c>
      <c r="T3351" s="20">
        <f t="shared" si="210"/>
        <v>42513.110787037032</v>
      </c>
      <c r="U3351" s="20">
        <f t="shared" si="211"/>
        <v>42534.708333333328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s">
        <v>8219</v>
      </c>
      <c r="N3352" t="b">
        <v>1</v>
      </c>
      <c r="O3352" t="s">
        <v>8271</v>
      </c>
      <c r="P3352" s="6">
        <f t="shared" si="208"/>
        <v>104.42857142857143</v>
      </c>
      <c r="Q3352" s="8">
        <f t="shared" si="209"/>
        <v>71.666666666666671</v>
      </c>
      <c r="R3352" s="11" t="s">
        <v>8317</v>
      </c>
      <c r="S3352" s="12" t="s">
        <v>8318</v>
      </c>
      <c r="T3352" s="20">
        <f t="shared" si="210"/>
        <v>42302.701516203699</v>
      </c>
      <c r="U3352" s="20">
        <f t="shared" si="211"/>
        <v>42337.958333333328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s">
        <v>8219</v>
      </c>
      <c r="N3353" t="b">
        <v>1</v>
      </c>
      <c r="O3353" t="s">
        <v>8271</v>
      </c>
      <c r="P3353" s="6">
        <f t="shared" si="208"/>
        <v>101.1</v>
      </c>
      <c r="Q3353" s="8">
        <f t="shared" si="209"/>
        <v>93.611111111111114</v>
      </c>
      <c r="R3353" s="11" t="s">
        <v>8317</v>
      </c>
      <c r="S3353" s="12" t="s">
        <v>8318</v>
      </c>
      <c r="T3353" s="20">
        <f t="shared" si="210"/>
        <v>41806.395428240743</v>
      </c>
      <c r="U3353" s="20">
        <f t="shared" si="211"/>
        <v>41843.458333333336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s">
        <v>8219</v>
      </c>
      <c r="N3354" t="b">
        <v>1</v>
      </c>
      <c r="O3354" t="s">
        <v>8271</v>
      </c>
      <c r="P3354" s="6">
        <f t="shared" si="208"/>
        <v>107.52</v>
      </c>
      <c r="Q3354" s="8">
        <f t="shared" si="209"/>
        <v>76.8</v>
      </c>
      <c r="R3354" s="11" t="s">
        <v>8317</v>
      </c>
      <c r="S3354" s="12" t="s">
        <v>8318</v>
      </c>
      <c r="T3354" s="20">
        <f t="shared" si="210"/>
        <v>42495.992800925931</v>
      </c>
      <c r="U3354" s="20">
        <f t="shared" si="211"/>
        <v>42552.958333333328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s">
        <v>8219</v>
      </c>
      <c r="N3355" t="b">
        <v>1</v>
      </c>
      <c r="O3355" t="s">
        <v>8271</v>
      </c>
      <c r="P3355" s="6">
        <f t="shared" si="208"/>
        <v>315</v>
      </c>
      <c r="Q3355" s="8">
        <f t="shared" si="209"/>
        <v>35.795454545454547</v>
      </c>
      <c r="R3355" s="11" t="s">
        <v>8317</v>
      </c>
      <c r="S3355" s="12" t="s">
        <v>8318</v>
      </c>
      <c r="T3355" s="20">
        <f t="shared" si="210"/>
        <v>42479.432291666672</v>
      </c>
      <c r="U3355" s="20">
        <f t="shared" si="211"/>
        <v>42492.958333333328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s">
        <v>8219</v>
      </c>
      <c r="N3356" t="b">
        <v>1</v>
      </c>
      <c r="O3356" t="s">
        <v>8271</v>
      </c>
      <c r="P3356" s="6">
        <f t="shared" si="208"/>
        <v>101.93333333333334</v>
      </c>
      <c r="Q3356" s="8">
        <f t="shared" si="209"/>
        <v>55.6</v>
      </c>
      <c r="R3356" s="11" t="s">
        <v>8317</v>
      </c>
      <c r="S3356" s="12" t="s">
        <v>8318</v>
      </c>
      <c r="T3356" s="20">
        <f t="shared" si="210"/>
        <v>42270.7269212963</v>
      </c>
      <c r="U3356" s="20">
        <f t="shared" si="211"/>
        <v>42306.167361111111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s">
        <v>8219</v>
      </c>
      <c r="N3357" t="b">
        <v>1</v>
      </c>
      <c r="O3357" t="s">
        <v>8271</v>
      </c>
      <c r="P3357" s="6">
        <f t="shared" si="208"/>
        <v>126.28571428571429</v>
      </c>
      <c r="Q3357" s="8">
        <f t="shared" si="209"/>
        <v>147.33333333333334</v>
      </c>
      <c r="R3357" s="11" t="s">
        <v>8317</v>
      </c>
      <c r="S3357" s="12" t="s">
        <v>8318</v>
      </c>
      <c r="T3357" s="20">
        <f t="shared" si="210"/>
        <v>42489.619525462964</v>
      </c>
      <c r="U3357" s="20">
        <f t="shared" si="211"/>
        <v>42500.470138888893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s">
        <v>8219</v>
      </c>
      <c r="N3358" t="b">
        <v>1</v>
      </c>
      <c r="O3358" t="s">
        <v>8271</v>
      </c>
      <c r="P3358" s="6">
        <f t="shared" si="208"/>
        <v>101.4</v>
      </c>
      <c r="Q3358" s="8">
        <f t="shared" si="209"/>
        <v>56.333333333333336</v>
      </c>
      <c r="R3358" s="11" t="s">
        <v>8317</v>
      </c>
      <c r="S3358" s="12" t="s">
        <v>8318</v>
      </c>
      <c r="T3358" s="20">
        <f t="shared" si="210"/>
        <v>42536.815648148149</v>
      </c>
      <c r="U3358" s="20">
        <f t="shared" si="211"/>
        <v>42566.815648148149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s">
        <v>8219</v>
      </c>
      <c r="N3359" t="b">
        <v>1</v>
      </c>
      <c r="O3359" t="s">
        <v>8271</v>
      </c>
      <c r="P3359" s="6">
        <f t="shared" si="208"/>
        <v>101</v>
      </c>
      <c r="Q3359" s="8">
        <f t="shared" si="209"/>
        <v>96.19047619047619</v>
      </c>
      <c r="R3359" s="11" t="s">
        <v>8317</v>
      </c>
      <c r="S3359" s="12" t="s">
        <v>8318</v>
      </c>
      <c r="T3359" s="20">
        <f t="shared" si="210"/>
        <v>41822.417939814812</v>
      </c>
      <c r="U3359" s="20">
        <f t="shared" si="211"/>
        <v>41852.417939814812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s">
        <v>8219</v>
      </c>
      <c r="N3360" t="b">
        <v>1</v>
      </c>
      <c r="O3360" t="s">
        <v>8271</v>
      </c>
      <c r="P3360" s="6">
        <f t="shared" si="208"/>
        <v>102.99000000000001</v>
      </c>
      <c r="Q3360" s="8">
        <f t="shared" si="209"/>
        <v>63.574074074074076</v>
      </c>
      <c r="R3360" s="11" t="s">
        <v>8317</v>
      </c>
      <c r="S3360" s="12" t="s">
        <v>8318</v>
      </c>
      <c r="T3360" s="20">
        <f t="shared" si="210"/>
        <v>41932.311099537037</v>
      </c>
      <c r="U3360" s="20">
        <f t="shared" si="211"/>
        <v>41962.352766203709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s">
        <v>8219</v>
      </c>
      <c r="N3361" t="b">
        <v>1</v>
      </c>
      <c r="O3361" t="s">
        <v>8271</v>
      </c>
      <c r="P3361" s="6">
        <f t="shared" si="208"/>
        <v>106.25</v>
      </c>
      <c r="Q3361" s="8">
        <f t="shared" si="209"/>
        <v>184.78260869565219</v>
      </c>
      <c r="R3361" s="11" t="s">
        <v>8317</v>
      </c>
      <c r="S3361" s="12" t="s">
        <v>8318</v>
      </c>
      <c r="T3361" s="20">
        <f t="shared" si="210"/>
        <v>42746.057106481487</v>
      </c>
      <c r="U3361" s="20">
        <f t="shared" si="211"/>
        <v>42791.057106481487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s">
        <v>8219</v>
      </c>
      <c r="N3362" t="b">
        <v>1</v>
      </c>
      <c r="O3362" t="s">
        <v>8271</v>
      </c>
      <c r="P3362" s="6">
        <f t="shared" si="208"/>
        <v>101.37777777777779</v>
      </c>
      <c r="Q3362" s="8">
        <f t="shared" si="209"/>
        <v>126.72222222222223</v>
      </c>
      <c r="R3362" s="11" t="s">
        <v>8317</v>
      </c>
      <c r="S3362" s="12" t="s">
        <v>8318</v>
      </c>
      <c r="T3362" s="20">
        <f t="shared" si="210"/>
        <v>42697.082673611112</v>
      </c>
      <c r="U3362" s="20">
        <f t="shared" si="211"/>
        <v>42718.665972222225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s">
        <v>8219</v>
      </c>
      <c r="N3363" t="b">
        <v>1</v>
      </c>
      <c r="O3363" t="s">
        <v>8271</v>
      </c>
      <c r="P3363" s="6">
        <f t="shared" si="208"/>
        <v>113.46000000000001</v>
      </c>
      <c r="Q3363" s="8">
        <f t="shared" si="209"/>
        <v>83.42647058823529</v>
      </c>
      <c r="R3363" s="11" t="s">
        <v>8317</v>
      </c>
      <c r="S3363" s="12" t="s">
        <v>8318</v>
      </c>
      <c r="T3363" s="20">
        <f t="shared" si="210"/>
        <v>41866.025347222225</v>
      </c>
      <c r="U3363" s="20">
        <f t="shared" si="211"/>
        <v>41883.665972222225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s">
        <v>8219</v>
      </c>
      <c r="N3364" t="b">
        <v>1</v>
      </c>
      <c r="O3364" t="s">
        <v>8271</v>
      </c>
      <c r="P3364" s="6">
        <f t="shared" si="208"/>
        <v>218.00000000000003</v>
      </c>
      <c r="Q3364" s="8">
        <f t="shared" si="209"/>
        <v>54.5</v>
      </c>
      <c r="R3364" s="11" t="s">
        <v>8317</v>
      </c>
      <c r="S3364" s="12" t="s">
        <v>8318</v>
      </c>
      <c r="T3364" s="20">
        <f t="shared" si="210"/>
        <v>42056.091631944444</v>
      </c>
      <c r="U3364" s="20">
        <f t="shared" si="211"/>
        <v>42070.204861111109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s">
        <v>8219</v>
      </c>
      <c r="N3365" t="b">
        <v>1</v>
      </c>
      <c r="O3365" t="s">
        <v>8271</v>
      </c>
      <c r="P3365" s="6">
        <f t="shared" si="208"/>
        <v>101.41935483870968</v>
      </c>
      <c r="Q3365" s="8">
        <f t="shared" si="209"/>
        <v>302.30769230769232</v>
      </c>
      <c r="R3365" s="11" t="s">
        <v>8317</v>
      </c>
      <c r="S3365" s="12" t="s">
        <v>8318</v>
      </c>
      <c r="T3365" s="20">
        <f t="shared" si="210"/>
        <v>41851.771354166667</v>
      </c>
      <c r="U3365" s="20">
        <f t="shared" si="211"/>
        <v>41870.666666666664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s">
        <v>8219</v>
      </c>
      <c r="N3366" t="b">
        <v>1</v>
      </c>
      <c r="O3366" t="s">
        <v>8271</v>
      </c>
      <c r="P3366" s="6">
        <f t="shared" si="208"/>
        <v>105.93333333333332</v>
      </c>
      <c r="Q3366" s="8">
        <f t="shared" si="209"/>
        <v>44.138888888888886</v>
      </c>
      <c r="R3366" s="11" t="s">
        <v>8317</v>
      </c>
      <c r="S3366" s="12" t="s">
        <v>8318</v>
      </c>
      <c r="T3366" s="20">
        <f t="shared" si="210"/>
        <v>42422.977418981478</v>
      </c>
      <c r="U3366" s="20">
        <f t="shared" si="211"/>
        <v>42444.875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s">
        <v>8219</v>
      </c>
      <c r="N3367" t="b">
        <v>1</v>
      </c>
      <c r="O3367" t="s">
        <v>8271</v>
      </c>
      <c r="P3367" s="6">
        <f t="shared" si="208"/>
        <v>104</v>
      </c>
      <c r="Q3367" s="8">
        <f t="shared" si="209"/>
        <v>866.66666666666663</v>
      </c>
      <c r="R3367" s="11" t="s">
        <v>8317</v>
      </c>
      <c r="S3367" s="12" t="s">
        <v>8318</v>
      </c>
      <c r="T3367" s="20">
        <f t="shared" si="210"/>
        <v>42321.101759259262</v>
      </c>
      <c r="U3367" s="20">
        <f t="shared" si="211"/>
        <v>42351.101759259262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s">
        <v>8219</v>
      </c>
      <c r="N3368" t="b">
        <v>1</v>
      </c>
      <c r="O3368" t="s">
        <v>8271</v>
      </c>
      <c r="P3368" s="6">
        <f t="shared" si="208"/>
        <v>221</v>
      </c>
      <c r="Q3368" s="8">
        <f t="shared" si="209"/>
        <v>61.388888888888886</v>
      </c>
      <c r="R3368" s="11" t="s">
        <v>8317</v>
      </c>
      <c r="S3368" s="12" t="s">
        <v>8318</v>
      </c>
      <c r="T3368" s="20">
        <f t="shared" si="210"/>
        <v>42107.067557870367</v>
      </c>
      <c r="U3368" s="20">
        <f t="shared" si="211"/>
        <v>42137.067557870367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s">
        <v>8219</v>
      </c>
      <c r="N3369" t="b">
        <v>1</v>
      </c>
      <c r="O3369" t="s">
        <v>8271</v>
      </c>
      <c r="P3369" s="6">
        <f t="shared" si="208"/>
        <v>118.66666666666667</v>
      </c>
      <c r="Q3369" s="8">
        <f t="shared" si="209"/>
        <v>29.666666666666668</v>
      </c>
      <c r="R3369" s="11" t="s">
        <v>8317</v>
      </c>
      <c r="S3369" s="12" t="s">
        <v>8318</v>
      </c>
      <c r="T3369" s="20">
        <f t="shared" si="210"/>
        <v>42192.933958333335</v>
      </c>
      <c r="U3369" s="20">
        <f t="shared" si="211"/>
        <v>42217.933958333335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s">
        <v>8219</v>
      </c>
      <c r="N3370" t="b">
        <v>1</v>
      </c>
      <c r="O3370" t="s">
        <v>8271</v>
      </c>
      <c r="P3370" s="6">
        <f t="shared" si="208"/>
        <v>104.60000000000001</v>
      </c>
      <c r="Q3370" s="8">
        <f t="shared" si="209"/>
        <v>45.478260869565219</v>
      </c>
      <c r="R3370" s="11" t="s">
        <v>8317</v>
      </c>
      <c r="S3370" s="12" t="s">
        <v>8318</v>
      </c>
      <c r="T3370" s="20">
        <f t="shared" si="210"/>
        <v>41969.199756944443</v>
      </c>
      <c r="U3370" s="20">
        <f t="shared" si="211"/>
        <v>42005.208333333328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s">
        <v>8219</v>
      </c>
      <c r="N3371" t="b">
        <v>1</v>
      </c>
      <c r="O3371" t="s">
        <v>8271</v>
      </c>
      <c r="P3371" s="6">
        <f t="shared" si="208"/>
        <v>103.89999999999999</v>
      </c>
      <c r="Q3371" s="8">
        <f t="shared" si="209"/>
        <v>96.203703703703709</v>
      </c>
      <c r="R3371" s="11" t="s">
        <v>8317</v>
      </c>
      <c r="S3371" s="12" t="s">
        <v>8318</v>
      </c>
      <c r="T3371" s="20">
        <f t="shared" si="210"/>
        <v>42690.041435185187</v>
      </c>
      <c r="U3371" s="20">
        <f t="shared" si="211"/>
        <v>42750.041435185187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s">
        <v>8219</v>
      </c>
      <c r="N3372" t="b">
        <v>1</v>
      </c>
      <c r="O3372" t="s">
        <v>8271</v>
      </c>
      <c r="P3372" s="6">
        <f t="shared" si="208"/>
        <v>117.73333333333333</v>
      </c>
      <c r="Q3372" s="8">
        <f t="shared" si="209"/>
        <v>67.92307692307692</v>
      </c>
      <c r="R3372" s="11" t="s">
        <v>8317</v>
      </c>
      <c r="S3372" s="12" t="s">
        <v>8318</v>
      </c>
      <c r="T3372" s="20">
        <f t="shared" si="210"/>
        <v>42690.334317129629</v>
      </c>
      <c r="U3372" s="20">
        <f t="shared" si="211"/>
        <v>42721.333333333328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s">
        <v>8219</v>
      </c>
      <c r="N3373" t="b">
        <v>1</v>
      </c>
      <c r="O3373" t="s">
        <v>8271</v>
      </c>
      <c r="P3373" s="6">
        <f t="shared" si="208"/>
        <v>138.5</v>
      </c>
      <c r="Q3373" s="8">
        <f t="shared" si="209"/>
        <v>30.777777777777779</v>
      </c>
      <c r="R3373" s="11" t="s">
        <v>8317</v>
      </c>
      <c r="S3373" s="12" t="s">
        <v>8318</v>
      </c>
      <c r="T3373" s="20">
        <f t="shared" si="210"/>
        <v>42312.874594907407</v>
      </c>
      <c r="U3373" s="20">
        <f t="shared" si="211"/>
        <v>42340.874594907407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s">
        <v>8219</v>
      </c>
      <c r="N3374" t="b">
        <v>1</v>
      </c>
      <c r="O3374" t="s">
        <v>8271</v>
      </c>
      <c r="P3374" s="6">
        <f t="shared" si="208"/>
        <v>103.49999999999999</v>
      </c>
      <c r="Q3374" s="8">
        <f t="shared" si="209"/>
        <v>38.333333333333336</v>
      </c>
      <c r="R3374" s="11" t="s">
        <v>8317</v>
      </c>
      <c r="S3374" s="12" t="s">
        <v>8318</v>
      </c>
      <c r="T3374" s="20">
        <f t="shared" si="210"/>
        <v>41855.548101851848</v>
      </c>
      <c r="U3374" s="20">
        <f t="shared" si="211"/>
        <v>41876.207638888889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s">
        <v>8219</v>
      </c>
      <c r="N3375" t="b">
        <v>1</v>
      </c>
      <c r="O3375" t="s">
        <v>8271</v>
      </c>
      <c r="P3375" s="6">
        <f t="shared" si="208"/>
        <v>100.25</v>
      </c>
      <c r="Q3375" s="8">
        <f t="shared" si="209"/>
        <v>66.833333333333329</v>
      </c>
      <c r="R3375" s="11" t="s">
        <v>8317</v>
      </c>
      <c r="S3375" s="12" t="s">
        <v>8318</v>
      </c>
      <c r="T3375" s="20">
        <f t="shared" si="210"/>
        <v>42179.854629629626</v>
      </c>
      <c r="U3375" s="20">
        <f t="shared" si="211"/>
        <v>42203.666666666672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s">
        <v>8219</v>
      </c>
      <c r="N3376" t="b">
        <v>1</v>
      </c>
      <c r="O3376" t="s">
        <v>8271</v>
      </c>
      <c r="P3376" s="6">
        <f t="shared" si="208"/>
        <v>106.57142857142856</v>
      </c>
      <c r="Q3376" s="8">
        <f t="shared" si="209"/>
        <v>71.730769230769226</v>
      </c>
      <c r="R3376" s="11" t="s">
        <v>8317</v>
      </c>
      <c r="S3376" s="12" t="s">
        <v>8318</v>
      </c>
      <c r="T3376" s="20">
        <f t="shared" si="210"/>
        <v>42275.731666666667</v>
      </c>
      <c r="U3376" s="20">
        <f t="shared" si="211"/>
        <v>42305.731666666667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s">
        <v>8219</v>
      </c>
      <c r="N3377" t="b">
        <v>1</v>
      </c>
      <c r="O3377" t="s">
        <v>8271</v>
      </c>
      <c r="P3377" s="6">
        <f t="shared" si="208"/>
        <v>100</v>
      </c>
      <c r="Q3377" s="8">
        <f t="shared" si="209"/>
        <v>176.47058823529412</v>
      </c>
      <c r="R3377" s="11" t="s">
        <v>8317</v>
      </c>
      <c r="S3377" s="12" t="s">
        <v>8318</v>
      </c>
      <c r="T3377" s="20">
        <f t="shared" si="210"/>
        <v>41765.610798611109</v>
      </c>
      <c r="U3377" s="20">
        <f t="shared" si="211"/>
        <v>41777.610798611109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s">
        <v>8219</v>
      </c>
      <c r="N3378" t="b">
        <v>1</v>
      </c>
      <c r="O3378" t="s">
        <v>8271</v>
      </c>
      <c r="P3378" s="6">
        <f t="shared" si="208"/>
        <v>100.01249999999999</v>
      </c>
      <c r="Q3378" s="8">
        <f t="shared" si="209"/>
        <v>421.10526315789474</v>
      </c>
      <c r="R3378" s="11" t="s">
        <v>8317</v>
      </c>
      <c r="S3378" s="12" t="s">
        <v>8318</v>
      </c>
      <c r="T3378" s="20">
        <f t="shared" si="210"/>
        <v>42059.701319444444</v>
      </c>
      <c r="U3378" s="20">
        <f t="shared" si="211"/>
        <v>42119.659652777773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s">
        <v>8219</v>
      </c>
      <c r="N3379" t="b">
        <v>1</v>
      </c>
      <c r="O3379" t="s">
        <v>8271</v>
      </c>
      <c r="P3379" s="6">
        <f t="shared" si="208"/>
        <v>101.05</v>
      </c>
      <c r="Q3379" s="8">
        <f t="shared" si="209"/>
        <v>104.98701298701299</v>
      </c>
      <c r="R3379" s="11" t="s">
        <v>8317</v>
      </c>
      <c r="S3379" s="12" t="s">
        <v>8318</v>
      </c>
      <c r="T3379" s="20">
        <f t="shared" si="210"/>
        <v>42053.732627314821</v>
      </c>
      <c r="U3379" s="20">
        <f t="shared" si="211"/>
        <v>42083.705555555556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s">
        <v>8219</v>
      </c>
      <c r="N3380" t="b">
        <v>1</v>
      </c>
      <c r="O3380" t="s">
        <v>8271</v>
      </c>
      <c r="P3380" s="6">
        <f t="shared" si="208"/>
        <v>107.63636363636364</v>
      </c>
      <c r="Q3380" s="8">
        <f t="shared" si="209"/>
        <v>28.19047619047619</v>
      </c>
      <c r="R3380" s="11" t="s">
        <v>8317</v>
      </c>
      <c r="S3380" s="12" t="s">
        <v>8318</v>
      </c>
      <c r="T3380" s="20">
        <f t="shared" si="210"/>
        <v>41858.355393518519</v>
      </c>
      <c r="U3380" s="20">
        <f t="shared" si="211"/>
        <v>41882.547222222223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s">
        <v>8219</v>
      </c>
      <c r="N3381" t="b">
        <v>1</v>
      </c>
      <c r="O3381" t="s">
        <v>8271</v>
      </c>
      <c r="P3381" s="6">
        <f t="shared" si="208"/>
        <v>103.64999999999999</v>
      </c>
      <c r="Q3381" s="8">
        <f t="shared" si="209"/>
        <v>54.55263157894737</v>
      </c>
      <c r="R3381" s="11" t="s">
        <v>8317</v>
      </c>
      <c r="S3381" s="12" t="s">
        <v>8318</v>
      </c>
      <c r="T3381" s="20">
        <f t="shared" si="210"/>
        <v>42225.513888888891</v>
      </c>
      <c r="U3381" s="20">
        <f t="shared" si="211"/>
        <v>42242.958333333328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s">
        <v>8219</v>
      </c>
      <c r="N3382" t="b">
        <v>1</v>
      </c>
      <c r="O3382" t="s">
        <v>8271</v>
      </c>
      <c r="P3382" s="6">
        <f t="shared" si="208"/>
        <v>104.43333333333334</v>
      </c>
      <c r="Q3382" s="8">
        <f t="shared" si="209"/>
        <v>111.89285714285714</v>
      </c>
      <c r="R3382" s="11" t="s">
        <v>8317</v>
      </c>
      <c r="S3382" s="12" t="s">
        <v>8318</v>
      </c>
      <c r="T3382" s="20">
        <f t="shared" si="210"/>
        <v>41937.95344907407</v>
      </c>
      <c r="U3382" s="20">
        <f t="shared" si="211"/>
        <v>41972.995115740734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s">
        <v>8219</v>
      </c>
      <c r="N3383" t="b">
        <v>1</v>
      </c>
      <c r="O3383" t="s">
        <v>8271</v>
      </c>
      <c r="P3383" s="6">
        <f t="shared" si="208"/>
        <v>102.25</v>
      </c>
      <c r="Q3383" s="8">
        <f t="shared" si="209"/>
        <v>85.208333333333329</v>
      </c>
      <c r="R3383" s="11" t="s">
        <v>8317</v>
      </c>
      <c r="S3383" s="12" t="s">
        <v>8318</v>
      </c>
      <c r="T3383" s="20">
        <f t="shared" si="210"/>
        <v>42044.184988425928</v>
      </c>
      <c r="U3383" s="20">
        <f t="shared" si="211"/>
        <v>42074.143321759257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s">
        <v>8219</v>
      </c>
      <c r="N3384" t="b">
        <v>1</v>
      </c>
      <c r="O3384" t="s">
        <v>8271</v>
      </c>
      <c r="P3384" s="6">
        <f t="shared" si="208"/>
        <v>100.74285714285713</v>
      </c>
      <c r="Q3384" s="8">
        <f t="shared" si="209"/>
        <v>76.652173913043484</v>
      </c>
      <c r="R3384" s="11" t="s">
        <v>8317</v>
      </c>
      <c r="S3384" s="12" t="s">
        <v>8318</v>
      </c>
      <c r="T3384" s="20">
        <f t="shared" si="210"/>
        <v>42559.431203703702</v>
      </c>
      <c r="U3384" s="20">
        <f t="shared" si="211"/>
        <v>42583.957638888889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s">
        <v>8219</v>
      </c>
      <c r="N3385" t="b">
        <v>1</v>
      </c>
      <c r="O3385" t="s">
        <v>8271</v>
      </c>
      <c r="P3385" s="6">
        <f t="shared" si="208"/>
        <v>111.71428571428572</v>
      </c>
      <c r="Q3385" s="8">
        <f t="shared" si="209"/>
        <v>65.166666666666671</v>
      </c>
      <c r="R3385" s="11" t="s">
        <v>8317</v>
      </c>
      <c r="S3385" s="12" t="s">
        <v>8318</v>
      </c>
      <c r="T3385" s="20">
        <f t="shared" si="210"/>
        <v>42524.782638888893</v>
      </c>
      <c r="U3385" s="20">
        <f t="shared" si="211"/>
        <v>42544.782638888893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s">
        <v>8219</v>
      </c>
      <c r="N3386" t="b">
        <v>1</v>
      </c>
      <c r="O3386" t="s">
        <v>8271</v>
      </c>
      <c r="P3386" s="6">
        <f t="shared" si="208"/>
        <v>100.01100000000001</v>
      </c>
      <c r="Q3386" s="8">
        <f t="shared" si="209"/>
        <v>93.760312499999998</v>
      </c>
      <c r="R3386" s="11" t="s">
        <v>8317</v>
      </c>
      <c r="S3386" s="12" t="s">
        <v>8318</v>
      </c>
      <c r="T3386" s="20">
        <f t="shared" si="210"/>
        <v>42292.087592592594</v>
      </c>
      <c r="U3386" s="20">
        <f t="shared" si="211"/>
        <v>42329.125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s">
        <v>8219</v>
      </c>
      <c r="N3387" t="b">
        <v>1</v>
      </c>
      <c r="O3387" t="s">
        <v>8271</v>
      </c>
      <c r="P3387" s="6">
        <f t="shared" si="208"/>
        <v>100</v>
      </c>
      <c r="Q3387" s="8">
        <f t="shared" si="209"/>
        <v>133.33333333333334</v>
      </c>
      <c r="R3387" s="11" t="s">
        <v>8317</v>
      </c>
      <c r="S3387" s="12" t="s">
        <v>8318</v>
      </c>
      <c r="T3387" s="20">
        <f t="shared" si="210"/>
        <v>41953.8675</v>
      </c>
      <c r="U3387" s="20">
        <f t="shared" si="211"/>
        <v>41983.8675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s">
        <v>8219</v>
      </c>
      <c r="N3388" t="b">
        <v>1</v>
      </c>
      <c r="O3388" t="s">
        <v>8271</v>
      </c>
      <c r="P3388" s="6">
        <f t="shared" si="208"/>
        <v>105</v>
      </c>
      <c r="Q3388" s="8">
        <f t="shared" si="209"/>
        <v>51.219512195121951</v>
      </c>
      <c r="R3388" s="11" t="s">
        <v>8317</v>
      </c>
      <c r="S3388" s="12" t="s">
        <v>8318</v>
      </c>
      <c r="T3388" s="20">
        <f t="shared" si="210"/>
        <v>41946.644745370373</v>
      </c>
      <c r="U3388" s="20">
        <f t="shared" si="211"/>
        <v>41976.644745370373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s">
        <v>8219</v>
      </c>
      <c r="N3389" t="b">
        <v>1</v>
      </c>
      <c r="O3389" t="s">
        <v>8271</v>
      </c>
      <c r="P3389" s="6">
        <f t="shared" si="208"/>
        <v>116.86666666666667</v>
      </c>
      <c r="Q3389" s="8">
        <f t="shared" si="209"/>
        <v>100.17142857142858</v>
      </c>
      <c r="R3389" s="11" t="s">
        <v>8317</v>
      </c>
      <c r="S3389" s="12" t="s">
        <v>8318</v>
      </c>
      <c r="T3389" s="20">
        <f t="shared" si="210"/>
        <v>41947.762592592589</v>
      </c>
      <c r="U3389" s="20">
        <f t="shared" si="211"/>
        <v>41987.762592592597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s">
        <v>8219</v>
      </c>
      <c r="N3390" t="b">
        <v>1</v>
      </c>
      <c r="O3390" t="s">
        <v>8271</v>
      </c>
      <c r="P3390" s="6">
        <f t="shared" si="208"/>
        <v>103.8</v>
      </c>
      <c r="Q3390" s="8">
        <f t="shared" si="209"/>
        <v>34.6</v>
      </c>
      <c r="R3390" s="11" t="s">
        <v>8317</v>
      </c>
      <c r="S3390" s="12" t="s">
        <v>8318</v>
      </c>
      <c r="T3390" s="20">
        <f t="shared" si="210"/>
        <v>42143.461122685185</v>
      </c>
      <c r="U3390" s="20">
        <f t="shared" si="211"/>
        <v>42173.461122685185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s">
        <v>8219</v>
      </c>
      <c r="N3391" t="b">
        <v>1</v>
      </c>
      <c r="O3391" t="s">
        <v>8271</v>
      </c>
      <c r="P3391" s="6">
        <f t="shared" si="208"/>
        <v>114.5</v>
      </c>
      <c r="Q3391" s="8">
        <f t="shared" si="209"/>
        <v>184.67741935483872</v>
      </c>
      <c r="R3391" s="11" t="s">
        <v>8317</v>
      </c>
      <c r="S3391" s="12" t="s">
        <v>8318</v>
      </c>
      <c r="T3391" s="20">
        <f t="shared" si="210"/>
        <v>42494.563449074078</v>
      </c>
      <c r="U3391" s="20">
        <f t="shared" si="211"/>
        <v>42524.563449074078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s">
        <v>8219</v>
      </c>
      <c r="N3392" t="b">
        <v>1</v>
      </c>
      <c r="O3392" t="s">
        <v>8271</v>
      </c>
      <c r="P3392" s="6">
        <f t="shared" si="208"/>
        <v>102.4</v>
      </c>
      <c r="Q3392" s="8">
        <f t="shared" si="209"/>
        <v>69.818181818181813</v>
      </c>
      <c r="R3392" s="11" t="s">
        <v>8317</v>
      </c>
      <c r="S3392" s="12" t="s">
        <v>8318</v>
      </c>
      <c r="T3392" s="20">
        <f t="shared" si="210"/>
        <v>41815.774826388886</v>
      </c>
      <c r="U3392" s="20">
        <f t="shared" si="211"/>
        <v>41830.774826388886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s">
        <v>8219</v>
      </c>
      <c r="N3393" t="b">
        <v>1</v>
      </c>
      <c r="O3393" t="s">
        <v>8271</v>
      </c>
      <c r="P3393" s="6">
        <f t="shared" si="208"/>
        <v>223</v>
      </c>
      <c r="Q3393" s="8">
        <f t="shared" si="209"/>
        <v>61.944444444444443</v>
      </c>
      <c r="R3393" s="11" t="s">
        <v>8317</v>
      </c>
      <c r="S3393" s="12" t="s">
        <v>8318</v>
      </c>
      <c r="T3393" s="20">
        <f t="shared" si="210"/>
        <v>41830.545694444445</v>
      </c>
      <c r="U3393" s="20">
        <f t="shared" si="211"/>
        <v>41859.936111111114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s">
        <v>8219</v>
      </c>
      <c r="N3394" t="b">
        <v>1</v>
      </c>
      <c r="O3394" t="s">
        <v>8271</v>
      </c>
      <c r="P3394" s="6">
        <f t="shared" si="208"/>
        <v>100</v>
      </c>
      <c r="Q3394" s="8">
        <f t="shared" si="209"/>
        <v>41.666666666666664</v>
      </c>
      <c r="R3394" s="11" t="s">
        <v>8317</v>
      </c>
      <c r="S3394" s="12" t="s">
        <v>8318</v>
      </c>
      <c r="T3394" s="20">
        <f t="shared" si="210"/>
        <v>42446.845543981486</v>
      </c>
      <c r="U3394" s="20">
        <f t="shared" si="211"/>
        <v>42496.845543981486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s">
        <v>8219</v>
      </c>
      <c r="N3395" t="b">
        <v>1</v>
      </c>
      <c r="O3395" t="s">
        <v>8271</v>
      </c>
      <c r="P3395" s="6">
        <f t="shared" ref="P3395:P3458" si="212">E3395/D3395*100</f>
        <v>105.80000000000001</v>
      </c>
      <c r="Q3395" s="8">
        <f t="shared" ref="Q3395:Q3458" si="213">IFERROR(E3395/L3395,0)</f>
        <v>36.06818181818182</v>
      </c>
      <c r="R3395" s="11" t="s">
        <v>8317</v>
      </c>
      <c r="S3395" s="12" t="s">
        <v>8318</v>
      </c>
      <c r="T3395" s="20">
        <f t="shared" ref="T3395:T3458" si="214">(((J3395/60)/60)/24)+DATE(1970,1,1)</f>
        <v>41923.921643518523</v>
      </c>
      <c r="U3395" s="20">
        <f t="shared" ref="U3395:U3458" si="215">(((I3395/60)/60)/24)+DATE(1970,1,1)</f>
        <v>41949.031944444447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s">
        <v>8219</v>
      </c>
      <c r="N3396" t="b">
        <v>1</v>
      </c>
      <c r="O3396" t="s">
        <v>8271</v>
      </c>
      <c r="P3396" s="6">
        <f t="shared" si="212"/>
        <v>142.36363636363635</v>
      </c>
      <c r="Q3396" s="8">
        <f t="shared" si="213"/>
        <v>29</v>
      </c>
      <c r="R3396" s="11" t="s">
        <v>8317</v>
      </c>
      <c r="S3396" s="12" t="s">
        <v>8318</v>
      </c>
      <c r="T3396" s="20">
        <f t="shared" si="214"/>
        <v>41817.59542824074</v>
      </c>
      <c r="U3396" s="20">
        <f t="shared" si="215"/>
        <v>41847.59542824074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s">
        <v>8219</v>
      </c>
      <c r="N3397" t="b">
        <v>1</v>
      </c>
      <c r="O3397" t="s">
        <v>8271</v>
      </c>
      <c r="P3397" s="6">
        <f t="shared" si="212"/>
        <v>184</v>
      </c>
      <c r="Q3397" s="8">
        <f t="shared" si="213"/>
        <v>24.210526315789473</v>
      </c>
      <c r="R3397" s="11" t="s">
        <v>8317</v>
      </c>
      <c r="S3397" s="12" t="s">
        <v>8318</v>
      </c>
      <c r="T3397" s="20">
        <f t="shared" si="214"/>
        <v>42140.712314814817</v>
      </c>
      <c r="U3397" s="20">
        <f t="shared" si="215"/>
        <v>42154.756944444445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s">
        <v>8219</v>
      </c>
      <c r="N3398" t="b">
        <v>1</v>
      </c>
      <c r="O3398" t="s">
        <v>8271</v>
      </c>
      <c r="P3398" s="6">
        <f t="shared" si="212"/>
        <v>104.33333333333333</v>
      </c>
      <c r="Q3398" s="8">
        <f t="shared" si="213"/>
        <v>55.892857142857146</v>
      </c>
      <c r="R3398" s="11" t="s">
        <v>8317</v>
      </c>
      <c r="S3398" s="12" t="s">
        <v>8318</v>
      </c>
      <c r="T3398" s="20">
        <f t="shared" si="214"/>
        <v>41764.44663194444</v>
      </c>
      <c r="U3398" s="20">
        <f t="shared" si="215"/>
        <v>41791.165972222225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s">
        <v>8219</v>
      </c>
      <c r="N3399" t="b">
        <v>1</v>
      </c>
      <c r="O3399" t="s">
        <v>8271</v>
      </c>
      <c r="P3399" s="6">
        <f t="shared" si="212"/>
        <v>112.00000000000001</v>
      </c>
      <c r="Q3399" s="8">
        <f t="shared" si="213"/>
        <v>11.666666666666666</v>
      </c>
      <c r="R3399" s="11" t="s">
        <v>8317</v>
      </c>
      <c r="S3399" s="12" t="s">
        <v>8318</v>
      </c>
      <c r="T3399" s="20">
        <f t="shared" si="214"/>
        <v>42378.478344907402</v>
      </c>
      <c r="U3399" s="20">
        <f t="shared" si="215"/>
        <v>42418.916666666672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s">
        <v>8219</v>
      </c>
      <c r="N3400" t="b">
        <v>1</v>
      </c>
      <c r="O3400" t="s">
        <v>8271</v>
      </c>
      <c r="P3400" s="6">
        <f t="shared" si="212"/>
        <v>111.07499999999999</v>
      </c>
      <c r="Q3400" s="8">
        <f t="shared" si="213"/>
        <v>68.353846153846149</v>
      </c>
      <c r="R3400" s="11" t="s">
        <v>8317</v>
      </c>
      <c r="S3400" s="12" t="s">
        <v>8318</v>
      </c>
      <c r="T3400" s="20">
        <f t="shared" si="214"/>
        <v>41941.75203703704</v>
      </c>
      <c r="U3400" s="20">
        <f t="shared" si="215"/>
        <v>41964.708333333328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s">
        <v>8219</v>
      </c>
      <c r="N3401" t="b">
        <v>1</v>
      </c>
      <c r="O3401" t="s">
        <v>8271</v>
      </c>
      <c r="P3401" s="6">
        <f t="shared" si="212"/>
        <v>103.75000000000001</v>
      </c>
      <c r="Q3401" s="8">
        <f t="shared" si="213"/>
        <v>27.065217391304348</v>
      </c>
      <c r="R3401" s="11" t="s">
        <v>8317</v>
      </c>
      <c r="S3401" s="12" t="s">
        <v>8318</v>
      </c>
      <c r="T3401" s="20">
        <f t="shared" si="214"/>
        <v>42026.920428240745</v>
      </c>
      <c r="U3401" s="20">
        <f t="shared" si="215"/>
        <v>42056.920428240745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s">
        <v>8219</v>
      </c>
      <c r="N3402" t="b">
        <v>1</v>
      </c>
      <c r="O3402" t="s">
        <v>8271</v>
      </c>
      <c r="P3402" s="6">
        <f t="shared" si="212"/>
        <v>100.41</v>
      </c>
      <c r="Q3402" s="8">
        <f t="shared" si="213"/>
        <v>118.12941176470588</v>
      </c>
      <c r="R3402" s="11" t="s">
        <v>8317</v>
      </c>
      <c r="S3402" s="12" t="s">
        <v>8318</v>
      </c>
      <c r="T3402" s="20">
        <f t="shared" si="214"/>
        <v>41834.953865740739</v>
      </c>
      <c r="U3402" s="20">
        <f t="shared" si="215"/>
        <v>41879.953865740739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s">
        <v>8219</v>
      </c>
      <c r="N3403" t="b">
        <v>1</v>
      </c>
      <c r="O3403" t="s">
        <v>8271</v>
      </c>
      <c r="P3403" s="6">
        <f t="shared" si="212"/>
        <v>101.86206896551724</v>
      </c>
      <c r="Q3403" s="8">
        <f t="shared" si="213"/>
        <v>44.757575757575758</v>
      </c>
      <c r="R3403" s="11" t="s">
        <v>8317</v>
      </c>
      <c r="S3403" s="12" t="s">
        <v>8318</v>
      </c>
      <c r="T3403" s="20">
        <f t="shared" si="214"/>
        <v>42193.723912037036</v>
      </c>
      <c r="U3403" s="20">
        <f t="shared" si="215"/>
        <v>42223.723912037036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s">
        <v>8219</v>
      </c>
      <c r="N3404" t="b">
        <v>1</v>
      </c>
      <c r="O3404" t="s">
        <v>8271</v>
      </c>
      <c r="P3404" s="6">
        <f t="shared" si="212"/>
        <v>109.76666666666665</v>
      </c>
      <c r="Q3404" s="8">
        <f t="shared" si="213"/>
        <v>99.787878787878782</v>
      </c>
      <c r="R3404" s="11" t="s">
        <v>8317</v>
      </c>
      <c r="S3404" s="12" t="s">
        <v>8318</v>
      </c>
      <c r="T3404" s="20">
        <f t="shared" si="214"/>
        <v>42290.61855324074</v>
      </c>
      <c r="U3404" s="20">
        <f t="shared" si="215"/>
        <v>42320.104861111111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s">
        <v>8219</v>
      </c>
      <c r="N3405" t="b">
        <v>1</v>
      </c>
      <c r="O3405" t="s">
        <v>8271</v>
      </c>
      <c r="P3405" s="6">
        <f t="shared" si="212"/>
        <v>100</v>
      </c>
      <c r="Q3405" s="8">
        <f t="shared" si="213"/>
        <v>117.64705882352941</v>
      </c>
      <c r="R3405" s="11" t="s">
        <v>8317</v>
      </c>
      <c r="S3405" s="12" t="s">
        <v>8318</v>
      </c>
      <c r="T3405" s="20">
        <f t="shared" si="214"/>
        <v>42150.462083333332</v>
      </c>
      <c r="U3405" s="20">
        <f t="shared" si="215"/>
        <v>42180.462083333332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s">
        <v>8219</v>
      </c>
      <c r="N3406" t="b">
        <v>1</v>
      </c>
      <c r="O3406" t="s">
        <v>8271</v>
      </c>
      <c r="P3406" s="6">
        <f t="shared" si="212"/>
        <v>122</v>
      </c>
      <c r="Q3406" s="8">
        <f t="shared" si="213"/>
        <v>203.33333333333334</v>
      </c>
      <c r="R3406" s="11" t="s">
        <v>8317</v>
      </c>
      <c r="S3406" s="12" t="s">
        <v>8318</v>
      </c>
      <c r="T3406" s="20">
        <f t="shared" si="214"/>
        <v>42152.503495370373</v>
      </c>
      <c r="U3406" s="20">
        <f t="shared" si="215"/>
        <v>42172.503495370373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s">
        <v>8219</v>
      </c>
      <c r="N3407" t="b">
        <v>1</v>
      </c>
      <c r="O3407" t="s">
        <v>8271</v>
      </c>
      <c r="P3407" s="6">
        <f t="shared" si="212"/>
        <v>137.57142857142856</v>
      </c>
      <c r="Q3407" s="8">
        <f t="shared" si="213"/>
        <v>28.323529411764707</v>
      </c>
      <c r="R3407" s="11" t="s">
        <v>8317</v>
      </c>
      <c r="S3407" s="12" t="s">
        <v>8318</v>
      </c>
      <c r="T3407" s="20">
        <f t="shared" si="214"/>
        <v>42410.017199074078</v>
      </c>
      <c r="U3407" s="20">
        <f t="shared" si="215"/>
        <v>42430.999305555553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s">
        <v>8219</v>
      </c>
      <c r="N3408" t="b">
        <v>1</v>
      </c>
      <c r="O3408" t="s">
        <v>8271</v>
      </c>
      <c r="P3408" s="6">
        <f t="shared" si="212"/>
        <v>100.31000000000002</v>
      </c>
      <c r="Q3408" s="8">
        <f t="shared" si="213"/>
        <v>110.23076923076923</v>
      </c>
      <c r="R3408" s="11" t="s">
        <v>8317</v>
      </c>
      <c r="S3408" s="12" t="s">
        <v>8318</v>
      </c>
      <c r="T3408" s="20">
        <f t="shared" si="214"/>
        <v>41791.492777777778</v>
      </c>
      <c r="U3408" s="20">
        <f t="shared" si="215"/>
        <v>41836.492777777778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s">
        <v>8219</v>
      </c>
      <c r="N3409" t="b">
        <v>1</v>
      </c>
      <c r="O3409" t="s">
        <v>8271</v>
      </c>
      <c r="P3409" s="6">
        <f t="shared" si="212"/>
        <v>107.1</v>
      </c>
      <c r="Q3409" s="8">
        <f t="shared" si="213"/>
        <v>31.970149253731343</v>
      </c>
      <c r="R3409" s="11" t="s">
        <v>8317</v>
      </c>
      <c r="S3409" s="12" t="s">
        <v>8318</v>
      </c>
      <c r="T3409" s="20">
        <f t="shared" si="214"/>
        <v>41796.422326388885</v>
      </c>
      <c r="U3409" s="20">
        <f t="shared" si="215"/>
        <v>41826.422326388885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s">
        <v>8219</v>
      </c>
      <c r="N3410" t="b">
        <v>1</v>
      </c>
      <c r="O3410" t="s">
        <v>8271</v>
      </c>
      <c r="P3410" s="6">
        <f t="shared" si="212"/>
        <v>211</v>
      </c>
      <c r="Q3410" s="8">
        <f t="shared" si="213"/>
        <v>58.611111111111114</v>
      </c>
      <c r="R3410" s="11" t="s">
        <v>8317</v>
      </c>
      <c r="S3410" s="12" t="s">
        <v>8318</v>
      </c>
      <c r="T3410" s="20">
        <f t="shared" si="214"/>
        <v>41808.991944444446</v>
      </c>
      <c r="U3410" s="20">
        <f t="shared" si="215"/>
        <v>41838.991944444446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s">
        <v>8219</v>
      </c>
      <c r="N3411" t="b">
        <v>1</v>
      </c>
      <c r="O3411" t="s">
        <v>8271</v>
      </c>
      <c r="P3411" s="6">
        <f t="shared" si="212"/>
        <v>123.6</v>
      </c>
      <c r="Q3411" s="8">
        <f t="shared" si="213"/>
        <v>29.428571428571427</v>
      </c>
      <c r="R3411" s="11" t="s">
        <v>8317</v>
      </c>
      <c r="S3411" s="12" t="s">
        <v>8318</v>
      </c>
      <c r="T3411" s="20">
        <f t="shared" si="214"/>
        <v>42544.814328703709</v>
      </c>
      <c r="U3411" s="20">
        <f t="shared" si="215"/>
        <v>42582.873611111107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s">
        <v>8219</v>
      </c>
      <c r="N3412" t="b">
        <v>1</v>
      </c>
      <c r="O3412" t="s">
        <v>8271</v>
      </c>
      <c r="P3412" s="6">
        <f t="shared" si="212"/>
        <v>108.5</v>
      </c>
      <c r="Q3412" s="8">
        <f t="shared" si="213"/>
        <v>81.375</v>
      </c>
      <c r="R3412" s="11" t="s">
        <v>8317</v>
      </c>
      <c r="S3412" s="12" t="s">
        <v>8318</v>
      </c>
      <c r="T3412" s="20">
        <f t="shared" si="214"/>
        <v>42500.041550925926</v>
      </c>
      <c r="U3412" s="20">
        <f t="shared" si="215"/>
        <v>42527.291666666672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s">
        <v>8219</v>
      </c>
      <c r="N3413" t="b">
        <v>1</v>
      </c>
      <c r="O3413" t="s">
        <v>8271</v>
      </c>
      <c r="P3413" s="6">
        <f t="shared" si="212"/>
        <v>103.56666666666668</v>
      </c>
      <c r="Q3413" s="8">
        <f t="shared" si="213"/>
        <v>199.16666666666666</v>
      </c>
      <c r="R3413" s="11" t="s">
        <v>8317</v>
      </c>
      <c r="S3413" s="12" t="s">
        <v>8318</v>
      </c>
      <c r="T3413" s="20">
        <f t="shared" si="214"/>
        <v>42265.022824074069</v>
      </c>
      <c r="U3413" s="20">
        <f t="shared" si="215"/>
        <v>42285.022824074069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s">
        <v>8219</v>
      </c>
      <c r="N3414" t="b">
        <v>1</v>
      </c>
      <c r="O3414" t="s">
        <v>8271</v>
      </c>
      <c r="P3414" s="6">
        <f t="shared" si="212"/>
        <v>100</v>
      </c>
      <c r="Q3414" s="8">
        <f t="shared" si="213"/>
        <v>115.38461538461539</v>
      </c>
      <c r="R3414" s="11" t="s">
        <v>8317</v>
      </c>
      <c r="S3414" s="12" t="s">
        <v>8318</v>
      </c>
      <c r="T3414" s="20">
        <f t="shared" si="214"/>
        <v>41879.959050925929</v>
      </c>
      <c r="U3414" s="20">
        <f t="shared" si="215"/>
        <v>41909.959050925929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s">
        <v>8219</v>
      </c>
      <c r="N3415" t="b">
        <v>1</v>
      </c>
      <c r="O3415" t="s">
        <v>8271</v>
      </c>
      <c r="P3415" s="6">
        <f t="shared" si="212"/>
        <v>130</v>
      </c>
      <c r="Q3415" s="8">
        <f t="shared" si="213"/>
        <v>46.428571428571431</v>
      </c>
      <c r="R3415" s="11" t="s">
        <v>8317</v>
      </c>
      <c r="S3415" s="12" t="s">
        <v>8318</v>
      </c>
      <c r="T3415" s="20">
        <f t="shared" si="214"/>
        <v>42053.733078703706</v>
      </c>
      <c r="U3415" s="20">
        <f t="shared" si="215"/>
        <v>42063.207638888889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s">
        <v>8219</v>
      </c>
      <c r="N3416" t="b">
        <v>1</v>
      </c>
      <c r="O3416" t="s">
        <v>8271</v>
      </c>
      <c r="P3416" s="6">
        <f t="shared" si="212"/>
        <v>103.49999999999999</v>
      </c>
      <c r="Q3416" s="8">
        <f t="shared" si="213"/>
        <v>70.568181818181813</v>
      </c>
      <c r="R3416" s="11" t="s">
        <v>8317</v>
      </c>
      <c r="S3416" s="12" t="s">
        <v>8318</v>
      </c>
      <c r="T3416" s="20">
        <f t="shared" si="214"/>
        <v>42675.832465277781</v>
      </c>
      <c r="U3416" s="20">
        <f t="shared" si="215"/>
        <v>42705.332638888889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s">
        <v>8219</v>
      </c>
      <c r="N3417" t="b">
        <v>1</v>
      </c>
      <c r="O3417" t="s">
        <v>8271</v>
      </c>
      <c r="P3417" s="6">
        <f t="shared" si="212"/>
        <v>100</v>
      </c>
      <c r="Q3417" s="8">
        <f t="shared" si="213"/>
        <v>22.222222222222221</v>
      </c>
      <c r="R3417" s="11" t="s">
        <v>8317</v>
      </c>
      <c r="S3417" s="12" t="s">
        <v>8318</v>
      </c>
      <c r="T3417" s="20">
        <f t="shared" si="214"/>
        <v>42467.144166666665</v>
      </c>
      <c r="U3417" s="20">
        <f t="shared" si="215"/>
        <v>42477.979166666672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s">
        <v>8219</v>
      </c>
      <c r="N3418" t="b">
        <v>1</v>
      </c>
      <c r="O3418" t="s">
        <v>8271</v>
      </c>
      <c r="P3418" s="6">
        <f t="shared" si="212"/>
        <v>119.6</v>
      </c>
      <c r="Q3418" s="8">
        <f t="shared" si="213"/>
        <v>159.46666666666667</v>
      </c>
      <c r="R3418" s="11" t="s">
        <v>8317</v>
      </c>
      <c r="S3418" s="12" t="s">
        <v>8318</v>
      </c>
      <c r="T3418" s="20">
        <f t="shared" si="214"/>
        <v>42089.412557870368</v>
      </c>
      <c r="U3418" s="20">
        <f t="shared" si="215"/>
        <v>42117.770833333328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s">
        <v>8219</v>
      </c>
      <c r="N3419" t="b">
        <v>1</v>
      </c>
      <c r="O3419" t="s">
        <v>8271</v>
      </c>
      <c r="P3419" s="6">
        <f t="shared" si="212"/>
        <v>100.00058823529412</v>
      </c>
      <c r="Q3419" s="8">
        <f t="shared" si="213"/>
        <v>37.777999999999999</v>
      </c>
      <c r="R3419" s="11" t="s">
        <v>8317</v>
      </c>
      <c r="S3419" s="12" t="s">
        <v>8318</v>
      </c>
      <c r="T3419" s="20">
        <f t="shared" si="214"/>
        <v>41894.91375</v>
      </c>
      <c r="U3419" s="20">
        <f t="shared" si="215"/>
        <v>41938.029861111114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s">
        <v>8219</v>
      </c>
      <c r="N3420" t="b">
        <v>1</v>
      </c>
      <c r="O3420" t="s">
        <v>8271</v>
      </c>
      <c r="P3420" s="6">
        <f t="shared" si="212"/>
        <v>100.875</v>
      </c>
      <c r="Q3420" s="8">
        <f t="shared" si="213"/>
        <v>72.053571428571431</v>
      </c>
      <c r="R3420" s="11" t="s">
        <v>8317</v>
      </c>
      <c r="S3420" s="12" t="s">
        <v>8318</v>
      </c>
      <c r="T3420" s="20">
        <f t="shared" si="214"/>
        <v>41752.83457175926</v>
      </c>
      <c r="U3420" s="20">
        <f t="shared" si="215"/>
        <v>41782.83457175926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s">
        <v>8219</v>
      </c>
      <c r="N3421" t="b">
        <v>1</v>
      </c>
      <c r="O3421" t="s">
        <v>8271</v>
      </c>
      <c r="P3421" s="6">
        <f t="shared" si="212"/>
        <v>106.54545454545455</v>
      </c>
      <c r="Q3421" s="8">
        <f t="shared" si="213"/>
        <v>63.695652173913047</v>
      </c>
      <c r="R3421" s="11" t="s">
        <v>8317</v>
      </c>
      <c r="S3421" s="12" t="s">
        <v>8318</v>
      </c>
      <c r="T3421" s="20">
        <f t="shared" si="214"/>
        <v>42448.821585648147</v>
      </c>
      <c r="U3421" s="20">
        <f t="shared" si="215"/>
        <v>42466.895833333328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s">
        <v>8219</v>
      </c>
      <c r="N3422" t="b">
        <v>1</v>
      </c>
      <c r="O3422" t="s">
        <v>8271</v>
      </c>
      <c r="P3422" s="6">
        <f t="shared" si="212"/>
        <v>138</v>
      </c>
      <c r="Q3422" s="8">
        <f t="shared" si="213"/>
        <v>28.411764705882351</v>
      </c>
      <c r="R3422" s="11" t="s">
        <v>8317</v>
      </c>
      <c r="S3422" s="12" t="s">
        <v>8318</v>
      </c>
      <c r="T3422" s="20">
        <f t="shared" si="214"/>
        <v>42405.090300925927</v>
      </c>
      <c r="U3422" s="20">
        <f t="shared" si="215"/>
        <v>42414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s">
        <v>8219</v>
      </c>
      <c r="N3423" t="b">
        <v>1</v>
      </c>
      <c r="O3423" t="s">
        <v>8271</v>
      </c>
      <c r="P3423" s="6">
        <f t="shared" si="212"/>
        <v>101.15</v>
      </c>
      <c r="Q3423" s="8">
        <f t="shared" si="213"/>
        <v>103.21428571428571</v>
      </c>
      <c r="R3423" s="11" t="s">
        <v>8317</v>
      </c>
      <c r="S3423" s="12" t="s">
        <v>8318</v>
      </c>
      <c r="T3423" s="20">
        <f t="shared" si="214"/>
        <v>42037.791238425925</v>
      </c>
      <c r="U3423" s="20">
        <f t="shared" si="215"/>
        <v>42067.791238425925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s">
        <v>8219</v>
      </c>
      <c r="N3424" t="b">
        <v>1</v>
      </c>
      <c r="O3424" t="s">
        <v>8271</v>
      </c>
      <c r="P3424" s="6">
        <f t="shared" si="212"/>
        <v>109.1</v>
      </c>
      <c r="Q3424" s="8">
        <f t="shared" si="213"/>
        <v>71.152173913043484</v>
      </c>
      <c r="R3424" s="11" t="s">
        <v>8317</v>
      </c>
      <c r="S3424" s="12" t="s">
        <v>8318</v>
      </c>
      <c r="T3424" s="20">
        <f t="shared" si="214"/>
        <v>42323.562222222223</v>
      </c>
      <c r="U3424" s="20">
        <f t="shared" si="215"/>
        <v>42352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s">
        <v>8219</v>
      </c>
      <c r="N3425" t="b">
        <v>1</v>
      </c>
      <c r="O3425" t="s">
        <v>8271</v>
      </c>
      <c r="P3425" s="6">
        <f t="shared" si="212"/>
        <v>140</v>
      </c>
      <c r="Q3425" s="8">
        <f t="shared" si="213"/>
        <v>35</v>
      </c>
      <c r="R3425" s="11" t="s">
        <v>8317</v>
      </c>
      <c r="S3425" s="12" t="s">
        <v>8318</v>
      </c>
      <c r="T3425" s="20">
        <f t="shared" si="214"/>
        <v>42088.911354166667</v>
      </c>
      <c r="U3425" s="20">
        <f t="shared" si="215"/>
        <v>42118.911354166667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s">
        <v>8219</v>
      </c>
      <c r="N3426" t="b">
        <v>1</v>
      </c>
      <c r="O3426" t="s">
        <v>8271</v>
      </c>
      <c r="P3426" s="6">
        <f t="shared" si="212"/>
        <v>103.58333333333334</v>
      </c>
      <c r="Q3426" s="8">
        <f t="shared" si="213"/>
        <v>81.776315789473685</v>
      </c>
      <c r="R3426" s="11" t="s">
        <v>8317</v>
      </c>
      <c r="S3426" s="12" t="s">
        <v>8318</v>
      </c>
      <c r="T3426" s="20">
        <f t="shared" si="214"/>
        <v>42018.676898148144</v>
      </c>
      <c r="U3426" s="20">
        <f t="shared" si="215"/>
        <v>42040.290972222225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s">
        <v>8219</v>
      </c>
      <c r="N3427" t="b">
        <v>1</v>
      </c>
      <c r="O3427" t="s">
        <v>8271</v>
      </c>
      <c r="P3427" s="6">
        <f t="shared" si="212"/>
        <v>102.97033333333331</v>
      </c>
      <c r="Q3427" s="8">
        <f t="shared" si="213"/>
        <v>297.02980769230766</v>
      </c>
      <c r="R3427" s="11" t="s">
        <v>8317</v>
      </c>
      <c r="S3427" s="12" t="s">
        <v>8318</v>
      </c>
      <c r="T3427" s="20">
        <f t="shared" si="214"/>
        <v>41884.617314814815</v>
      </c>
      <c r="U3427" s="20">
        <f t="shared" si="215"/>
        <v>41916.617314814815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s">
        <v>8219</v>
      </c>
      <c r="N3428" t="b">
        <v>1</v>
      </c>
      <c r="O3428" t="s">
        <v>8271</v>
      </c>
      <c r="P3428" s="6">
        <f t="shared" si="212"/>
        <v>108.13333333333333</v>
      </c>
      <c r="Q3428" s="8">
        <f t="shared" si="213"/>
        <v>46.609195402298852</v>
      </c>
      <c r="R3428" s="11" t="s">
        <v>8317</v>
      </c>
      <c r="S3428" s="12" t="s">
        <v>8318</v>
      </c>
      <c r="T3428" s="20">
        <f t="shared" si="214"/>
        <v>41884.056747685187</v>
      </c>
      <c r="U3428" s="20">
        <f t="shared" si="215"/>
        <v>41903.083333333336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s">
        <v>8219</v>
      </c>
      <c r="N3429" t="b">
        <v>1</v>
      </c>
      <c r="O3429" t="s">
        <v>8271</v>
      </c>
      <c r="P3429" s="6">
        <f t="shared" si="212"/>
        <v>100</v>
      </c>
      <c r="Q3429" s="8">
        <f t="shared" si="213"/>
        <v>51.724137931034484</v>
      </c>
      <c r="R3429" s="11" t="s">
        <v>8317</v>
      </c>
      <c r="S3429" s="12" t="s">
        <v>8318</v>
      </c>
      <c r="T3429" s="20">
        <f t="shared" si="214"/>
        <v>41792.645277777774</v>
      </c>
      <c r="U3429" s="20">
        <f t="shared" si="215"/>
        <v>41822.645277777774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s">
        <v>8219</v>
      </c>
      <c r="N3430" t="b">
        <v>1</v>
      </c>
      <c r="O3430" t="s">
        <v>8271</v>
      </c>
      <c r="P3430" s="6">
        <f t="shared" si="212"/>
        <v>102.75000000000001</v>
      </c>
      <c r="Q3430" s="8">
        <f t="shared" si="213"/>
        <v>40.294117647058826</v>
      </c>
      <c r="R3430" s="11" t="s">
        <v>8317</v>
      </c>
      <c r="S3430" s="12" t="s">
        <v>8318</v>
      </c>
      <c r="T3430" s="20">
        <f t="shared" si="214"/>
        <v>42038.720451388886</v>
      </c>
      <c r="U3430" s="20">
        <f t="shared" si="215"/>
        <v>42063.708333333328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s">
        <v>8219</v>
      </c>
      <c r="N3431" t="b">
        <v>1</v>
      </c>
      <c r="O3431" t="s">
        <v>8271</v>
      </c>
      <c r="P3431" s="6">
        <f t="shared" si="212"/>
        <v>130</v>
      </c>
      <c r="Q3431" s="8">
        <f t="shared" si="213"/>
        <v>16.25</v>
      </c>
      <c r="R3431" s="11" t="s">
        <v>8317</v>
      </c>
      <c r="S3431" s="12" t="s">
        <v>8318</v>
      </c>
      <c r="T3431" s="20">
        <f t="shared" si="214"/>
        <v>42662.021539351852</v>
      </c>
      <c r="U3431" s="20">
        <f t="shared" si="215"/>
        <v>42676.021539351852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s">
        <v>8219</v>
      </c>
      <c r="N3432" t="b">
        <v>1</v>
      </c>
      <c r="O3432" t="s">
        <v>8271</v>
      </c>
      <c r="P3432" s="6">
        <f t="shared" si="212"/>
        <v>108.54949999999999</v>
      </c>
      <c r="Q3432" s="8">
        <f t="shared" si="213"/>
        <v>30.152638888888887</v>
      </c>
      <c r="R3432" s="11" t="s">
        <v>8317</v>
      </c>
      <c r="S3432" s="12" t="s">
        <v>8318</v>
      </c>
      <c r="T3432" s="20">
        <f t="shared" si="214"/>
        <v>41820.945613425924</v>
      </c>
      <c r="U3432" s="20">
        <f t="shared" si="215"/>
        <v>41850.945613425924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s">
        <v>8219</v>
      </c>
      <c r="N3433" t="b">
        <v>1</v>
      </c>
      <c r="O3433" t="s">
        <v>8271</v>
      </c>
      <c r="P3433" s="6">
        <f t="shared" si="212"/>
        <v>100</v>
      </c>
      <c r="Q3433" s="8">
        <f t="shared" si="213"/>
        <v>95.238095238095241</v>
      </c>
      <c r="R3433" s="11" t="s">
        <v>8317</v>
      </c>
      <c r="S3433" s="12" t="s">
        <v>8318</v>
      </c>
      <c r="T3433" s="20">
        <f t="shared" si="214"/>
        <v>41839.730937500004</v>
      </c>
      <c r="U3433" s="20">
        <f t="shared" si="215"/>
        <v>41869.730937500004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s">
        <v>8219</v>
      </c>
      <c r="N3434" t="b">
        <v>1</v>
      </c>
      <c r="O3434" t="s">
        <v>8271</v>
      </c>
      <c r="P3434" s="6">
        <f t="shared" si="212"/>
        <v>109.65</v>
      </c>
      <c r="Q3434" s="8">
        <f t="shared" si="213"/>
        <v>52.214285714285715</v>
      </c>
      <c r="R3434" s="11" t="s">
        <v>8317</v>
      </c>
      <c r="S3434" s="12" t="s">
        <v>8318</v>
      </c>
      <c r="T3434" s="20">
        <f t="shared" si="214"/>
        <v>42380.581180555557</v>
      </c>
      <c r="U3434" s="20">
        <f t="shared" si="215"/>
        <v>42405.916666666672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s">
        <v>8219</v>
      </c>
      <c r="N3435" t="b">
        <v>1</v>
      </c>
      <c r="O3435" t="s">
        <v>8271</v>
      </c>
      <c r="P3435" s="6">
        <f t="shared" si="212"/>
        <v>100.26315789473684</v>
      </c>
      <c r="Q3435" s="8">
        <f t="shared" si="213"/>
        <v>134.1549295774648</v>
      </c>
      <c r="R3435" s="11" t="s">
        <v>8317</v>
      </c>
      <c r="S3435" s="12" t="s">
        <v>8318</v>
      </c>
      <c r="T3435" s="20">
        <f t="shared" si="214"/>
        <v>41776.063136574077</v>
      </c>
      <c r="U3435" s="20">
        <f t="shared" si="215"/>
        <v>41807.125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s">
        <v>8219</v>
      </c>
      <c r="N3436" t="b">
        <v>1</v>
      </c>
      <c r="O3436" t="s">
        <v>8271</v>
      </c>
      <c r="P3436" s="6">
        <f t="shared" si="212"/>
        <v>105.55000000000001</v>
      </c>
      <c r="Q3436" s="8">
        <f t="shared" si="213"/>
        <v>62.827380952380949</v>
      </c>
      <c r="R3436" s="11" t="s">
        <v>8317</v>
      </c>
      <c r="S3436" s="12" t="s">
        <v>8318</v>
      </c>
      <c r="T3436" s="20">
        <f t="shared" si="214"/>
        <v>41800.380428240744</v>
      </c>
      <c r="U3436" s="20">
        <f t="shared" si="215"/>
        <v>41830.380428240744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s">
        <v>8219</v>
      </c>
      <c r="N3437" t="b">
        <v>1</v>
      </c>
      <c r="O3437" t="s">
        <v>8271</v>
      </c>
      <c r="P3437" s="6">
        <f t="shared" si="212"/>
        <v>112.00000000000001</v>
      </c>
      <c r="Q3437" s="8">
        <f t="shared" si="213"/>
        <v>58.94736842105263</v>
      </c>
      <c r="R3437" s="11" t="s">
        <v>8317</v>
      </c>
      <c r="S3437" s="12" t="s">
        <v>8318</v>
      </c>
      <c r="T3437" s="20">
        <f t="shared" si="214"/>
        <v>42572.61681712963</v>
      </c>
      <c r="U3437" s="20">
        <f t="shared" si="215"/>
        <v>42589.125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s">
        <v>8219</v>
      </c>
      <c r="N3438" t="b">
        <v>1</v>
      </c>
      <c r="O3438" t="s">
        <v>8271</v>
      </c>
      <c r="P3438" s="6">
        <f t="shared" si="212"/>
        <v>105.89999999999999</v>
      </c>
      <c r="Q3438" s="8">
        <f t="shared" si="213"/>
        <v>143.1081081081081</v>
      </c>
      <c r="R3438" s="11" t="s">
        <v>8317</v>
      </c>
      <c r="S3438" s="12" t="s">
        <v>8318</v>
      </c>
      <c r="T3438" s="20">
        <f t="shared" si="214"/>
        <v>41851.541585648149</v>
      </c>
      <c r="U3438" s="20">
        <f t="shared" si="215"/>
        <v>41872.686111111114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s">
        <v>8219</v>
      </c>
      <c r="N3439" t="b">
        <v>1</v>
      </c>
      <c r="O3439" t="s">
        <v>8271</v>
      </c>
      <c r="P3439" s="6">
        <f t="shared" si="212"/>
        <v>101</v>
      </c>
      <c r="Q3439" s="8">
        <f t="shared" si="213"/>
        <v>84.166666666666671</v>
      </c>
      <c r="R3439" s="11" t="s">
        <v>8317</v>
      </c>
      <c r="S3439" s="12" t="s">
        <v>8318</v>
      </c>
      <c r="T3439" s="20">
        <f t="shared" si="214"/>
        <v>42205.710879629631</v>
      </c>
      <c r="U3439" s="20">
        <f t="shared" si="215"/>
        <v>42235.710879629631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s">
        <v>8219</v>
      </c>
      <c r="N3440" t="b">
        <v>1</v>
      </c>
      <c r="O3440" t="s">
        <v>8271</v>
      </c>
      <c r="P3440" s="6">
        <f t="shared" si="212"/>
        <v>104.2</v>
      </c>
      <c r="Q3440" s="8">
        <f t="shared" si="213"/>
        <v>186.07142857142858</v>
      </c>
      <c r="R3440" s="11" t="s">
        <v>8317</v>
      </c>
      <c r="S3440" s="12" t="s">
        <v>8318</v>
      </c>
      <c r="T3440" s="20">
        <f t="shared" si="214"/>
        <v>42100.927858796291</v>
      </c>
      <c r="U3440" s="20">
        <f t="shared" si="215"/>
        <v>42126.875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s">
        <v>8219</v>
      </c>
      <c r="N3441" t="b">
        <v>1</v>
      </c>
      <c r="O3441" t="s">
        <v>8271</v>
      </c>
      <c r="P3441" s="6">
        <f t="shared" si="212"/>
        <v>134.67833333333334</v>
      </c>
      <c r="Q3441" s="8">
        <f t="shared" si="213"/>
        <v>89.785555555555561</v>
      </c>
      <c r="R3441" s="11" t="s">
        <v>8317</v>
      </c>
      <c r="S3441" s="12" t="s">
        <v>8318</v>
      </c>
      <c r="T3441" s="20">
        <f t="shared" si="214"/>
        <v>42374.911226851851</v>
      </c>
      <c r="U3441" s="20">
        <f t="shared" si="215"/>
        <v>42388.207638888889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s">
        <v>8219</v>
      </c>
      <c r="N3442" t="b">
        <v>1</v>
      </c>
      <c r="O3442" t="s">
        <v>8271</v>
      </c>
      <c r="P3442" s="6">
        <f t="shared" si="212"/>
        <v>105.2184</v>
      </c>
      <c r="Q3442" s="8">
        <f t="shared" si="213"/>
        <v>64.157560975609755</v>
      </c>
      <c r="R3442" s="11" t="s">
        <v>8317</v>
      </c>
      <c r="S3442" s="12" t="s">
        <v>8318</v>
      </c>
      <c r="T3442" s="20">
        <f t="shared" si="214"/>
        <v>41809.12300925926</v>
      </c>
      <c r="U3442" s="20">
        <f t="shared" si="215"/>
        <v>41831.677083333336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s">
        <v>8219</v>
      </c>
      <c r="N3443" t="b">
        <v>1</v>
      </c>
      <c r="O3443" t="s">
        <v>8271</v>
      </c>
      <c r="P3443" s="6">
        <f t="shared" si="212"/>
        <v>102.60000000000001</v>
      </c>
      <c r="Q3443" s="8">
        <f t="shared" si="213"/>
        <v>59.651162790697676</v>
      </c>
      <c r="R3443" s="11" t="s">
        <v>8317</v>
      </c>
      <c r="S3443" s="12" t="s">
        <v>8318</v>
      </c>
      <c r="T3443" s="20">
        <f t="shared" si="214"/>
        <v>42294.429641203707</v>
      </c>
      <c r="U3443" s="20">
        <f t="shared" si="215"/>
        <v>42321.845138888893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s">
        <v>8219</v>
      </c>
      <c r="N3444" t="b">
        <v>1</v>
      </c>
      <c r="O3444" t="s">
        <v>8271</v>
      </c>
      <c r="P3444" s="6">
        <f t="shared" si="212"/>
        <v>100</v>
      </c>
      <c r="Q3444" s="8">
        <f t="shared" si="213"/>
        <v>31.25</v>
      </c>
      <c r="R3444" s="11" t="s">
        <v>8317</v>
      </c>
      <c r="S3444" s="12" t="s">
        <v>8318</v>
      </c>
      <c r="T3444" s="20">
        <f t="shared" si="214"/>
        <v>42124.841111111105</v>
      </c>
      <c r="U3444" s="20">
        <f t="shared" si="215"/>
        <v>42154.841111111105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s">
        <v>8219</v>
      </c>
      <c r="N3445" t="b">
        <v>1</v>
      </c>
      <c r="O3445" t="s">
        <v>8271</v>
      </c>
      <c r="P3445" s="6">
        <f t="shared" si="212"/>
        <v>185.5</v>
      </c>
      <c r="Q3445" s="8">
        <f t="shared" si="213"/>
        <v>41.222222222222221</v>
      </c>
      <c r="R3445" s="11" t="s">
        <v>8317</v>
      </c>
      <c r="S3445" s="12" t="s">
        <v>8318</v>
      </c>
      <c r="T3445" s="20">
        <f t="shared" si="214"/>
        <v>41861.524837962963</v>
      </c>
      <c r="U3445" s="20">
        <f t="shared" si="215"/>
        <v>41891.524837962963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s">
        <v>8219</v>
      </c>
      <c r="N3446" t="b">
        <v>1</v>
      </c>
      <c r="O3446" t="s">
        <v>8271</v>
      </c>
      <c r="P3446" s="6">
        <f t="shared" si="212"/>
        <v>289</v>
      </c>
      <c r="Q3446" s="8">
        <f t="shared" si="213"/>
        <v>43.35</v>
      </c>
      <c r="R3446" s="11" t="s">
        <v>8317</v>
      </c>
      <c r="S3446" s="12" t="s">
        <v>8318</v>
      </c>
      <c r="T3446" s="20">
        <f t="shared" si="214"/>
        <v>42521.291504629626</v>
      </c>
      <c r="U3446" s="20">
        <f t="shared" si="215"/>
        <v>42529.582638888889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s">
        <v>8219</v>
      </c>
      <c r="N3447" t="b">
        <v>1</v>
      </c>
      <c r="O3447" t="s">
        <v>8271</v>
      </c>
      <c r="P3447" s="6">
        <f t="shared" si="212"/>
        <v>100</v>
      </c>
      <c r="Q3447" s="8">
        <f t="shared" si="213"/>
        <v>64.516129032258064</v>
      </c>
      <c r="R3447" s="11" t="s">
        <v>8317</v>
      </c>
      <c r="S3447" s="12" t="s">
        <v>8318</v>
      </c>
      <c r="T3447" s="20">
        <f t="shared" si="214"/>
        <v>42272.530509259261</v>
      </c>
      <c r="U3447" s="20">
        <f t="shared" si="215"/>
        <v>42300.530509259261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s">
        <v>8219</v>
      </c>
      <c r="N3448" t="b">
        <v>1</v>
      </c>
      <c r="O3448" t="s">
        <v>8271</v>
      </c>
      <c r="P3448" s="6">
        <f t="shared" si="212"/>
        <v>108.2</v>
      </c>
      <c r="Q3448" s="8">
        <f t="shared" si="213"/>
        <v>43.28</v>
      </c>
      <c r="R3448" s="11" t="s">
        <v>8317</v>
      </c>
      <c r="S3448" s="12" t="s">
        <v>8318</v>
      </c>
      <c r="T3448" s="20">
        <f t="shared" si="214"/>
        <v>42016.832465277781</v>
      </c>
      <c r="U3448" s="20">
        <f t="shared" si="215"/>
        <v>42040.513888888891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s">
        <v>8219</v>
      </c>
      <c r="N3449" t="b">
        <v>1</v>
      </c>
      <c r="O3449" t="s">
        <v>8271</v>
      </c>
      <c r="P3449" s="6">
        <f t="shared" si="212"/>
        <v>107.80000000000001</v>
      </c>
      <c r="Q3449" s="8">
        <f t="shared" si="213"/>
        <v>77</v>
      </c>
      <c r="R3449" s="11" t="s">
        <v>8317</v>
      </c>
      <c r="S3449" s="12" t="s">
        <v>8318</v>
      </c>
      <c r="T3449" s="20">
        <f t="shared" si="214"/>
        <v>42402.889027777783</v>
      </c>
      <c r="U3449" s="20">
        <f t="shared" si="215"/>
        <v>42447.847361111111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s">
        <v>8219</v>
      </c>
      <c r="N3450" t="b">
        <v>1</v>
      </c>
      <c r="O3450" t="s">
        <v>8271</v>
      </c>
      <c r="P3450" s="6">
        <f t="shared" si="212"/>
        <v>109.76190476190477</v>
      </c>
      <c r="Q3450" s="8">
        <f t="shared" si="213"/>
        <v>51.222222222222221</v>
      </c>
      <c r="R3450" s="11" t="s">
        <v>8317</v>
      </c>
      <c r="S3450" s="12" t="s">
        <v>8318</v>
      </c>
      <c r="T3450" s="20">
        <f t="shared" si="214"/>
        <v>41960.119085648148</v>
      </c>
      <c r="U3450" s="20">
        <f t="shared" si="215"/>
        <v>41990.119085648148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s">
        <v>8219</v>
      </c>
      <c r="N3451" t="b">
        <v>1</v>
      </c>
      <c r="O3451" t="s">
        <v>8271</v>
      </c>
      <c r="P3451" s="6">
        <f t="shared" si="212"/>
        <v>170.625</v>
      </c>
      <c r="Q3451" s="8">
        <f t="shared" si="213"/>
        <v>68.25</v>
      </c>
      <c r="R3451" s="11" t="s">
        <v>8317</v>
      </c>
      <c r="S3451" s="12" t="s">
        <v>8318</v>
      </c>
      <c r="T3451" s="20">
        <f t="shared" si="214"/>
        <v>42532.052523148144</v>
      </c>
      <c r="U3451" s="20">
        <f t="shared" si="215"/>
        <v>42560.166666666672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s">
        <v>8219</v>
      </c>
      <c r="N3452" t="b">
        <v>1</v>
      </c>
      <c r="O3452" t="s">
        <v>8271</v>
      </c>
      <c r="P3452" s="6">
        <f t="shared" si="212"/>
        <v>152</v>
      </c>
      <c r="Q3452" s="8">
        <f t="shared" si="213"/>
        <v>19.487179487179485</v>
      </c>
      <c r="R3452" s="11" t="s">
        <v>8317</v>
      </c>
      <c r="S3452" s="12" t="s">
        <v>8318</v>
      </c>
      <c r="T3452" s="20">
        <f t="shared" si="214"/>
        <v>42036.704525462963</v>
      </c>
      <c r="U3452" s="20">
        <f t="shared" si="215"/>
        <v>42096.662858796291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s">
        <v>8219</v>
      </c>
      <c r="N3453" t="b">
        <v>1</v>
      </c>
      <c r="O3453" t="s">
        <v>8271</v>
      </c>
      <c r="P3453" s="6">
        <f t="shared" si="212"/>
        <v>101.23076923076924</v>
      </c>
      <c r="Q3453" s="8">
        <f t="shared" si="213"/>
        <v>41.125</v>
      </c>
      <c r="R3453" s="11" t="s">
        <v>8317</v>
      </c>
      <c r="S3453" s="12" t="s">
        <v>8318</v>
      </c>
      <c r="T3453" s="20">
        <f t="shared" si="214"/>
        <v>42088.723692129628</v>
      </c>
      <c r="U3453" s="20">
        <f t="shared" si="215"/>
        <v>42115.723692129628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s">
        <v>8219</v>
      </c>
      <c r="N3454" t="b">
        <v>1</v>
      </c>
      <c r="O3454" t="s">
        <v>8271</v>
      </c>
      <c r="P3454" s="6">
        <f t="shared" si="212"/>
        <v>153.19999999999999</v>
      </c>
      <c r="Q3454" s="8">
        <f t="shared" si="213"/>
        <v>41.405405405405403</v>
      </c>
      <c r="R3454" s="11" t="s">
        <v>8317</v>
      </c>
      <c r="S3454" s="12" t="s">
        <v>8318</v>
      </c>
      <c r="T3454" s="20">
        <f t="shared" si="214"/>
        <v>41820.639189814814</v>
      </c>
      <c r="U3454" s="20">
        <f t="shared" si="215"/>
        <v>41843.165972222225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s">
        <v>8219</v>
      </c>
      <c r="N3455" t="b">
        <v>1</v>
      </c>
      <c r="O3455" t="s">
        <v>8271</v>
      </c>
      <c r="P3455" s="6">
        <f t="shared" si="212"/>
        <v>128.33333333333334</v>
      </c>
      <c r="Q3455" s="8">
        <f t="shared" si="213"/>
        <v>27.5</v>
      </c>
      <c r="R3455" s="11" t="s">
        <v>8317</v>
      </c>
      <c r="S3455" s="12" t="s">
        <v>8318</v>
      </c>
      <c r="T3455" s="20">
        <f t="shared" si="214"/>
        <v>42535.97865740741</v>
      </c>
      <c r="U3455" s="20">
        <f t="shared" si="215"/>
        <v>42595.97865740741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s">
        <v>8219</v>
      </c>
      <c r="N3456" t="b">
        <v>1</v>
      </c>
      <c r="O3456" t="s">
        <v>8271</v>
      </c>
      <c r="P3456" s="6">
        <f t="shared" si="212"/>
        <v>100.71428571428571</v>
      </c>
      <c r="Q3456" s="8">
        <f t="shared" si="213"/>
        <v>33.571428571428569</v>
      </c>
      <c r="R3456" s="11" t="s">
        <v>8317</v>
      </c>
      <c r="S3456" s="12" t="s">
        <v>8318</v>
      </c>
      <c r="T3456" s="20">
        <f t="shared" si="214"/>
        <v>41821.698599537034</v>
      </c>
      <c r="U3456" s="20">
        <f t="shared" si="215"/>
        <v>41851.698599537034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s">
        <v>8219</v>
      </c>
      <c r="N3457" t="b">
        <v>1</v>
      </c>
      <c r="O3457" t="s">
        <v>8271</v>
      </c>
      <c r="P3457" s="6">
        <f t="shared" si="212"/>
        <v>100.64999999999999</v>
      </c>
      <c r="Q3457" s="8">
        <f t="shared" si="213"/>
        <v>145.86956521739131</v>
      </c>
      <c r="R3457" s="11" t="s">
        <v>8317</v>
      </c>
      <c r="S3457" s="12" t="s">
        <v>8318</v>
      </c>
      <c r="T3457" s="20">
        <f t="shared" si="214"/>
        <v>42626.7503125</v>
      </c>
      <c r="U3457" s="20">
        <f t="shared" si="215"/>
        <v>42656.7503125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s">
        <v>8219</v>
      </c>
      <c r="N3458" t="b">
        <v>1</v>
      </c>
      <c r="O3458" t="s">
        <v>8271</v>
      </c>
      <c r="P3458" s="6">
        <f t="shared" si="212"/>
        <v>191.3</v>
      </c>
      <c r="Q3458" s="8">
        <f t="shared" si="213"/>
        <v>358.6875</v>
      </c>
      <c r="R3458" s="11" t="s">
        <v>8317</v>
      </c>
      <c r="S3458" s="12" t="s">
        <v>8318</v>
      </c>
      <c r="T3458" s="20">
        <f t="shared" si="214"/>
        <v>41821.205636574072</v>
      </c>
      <c r="U3458" s="20">
        <f t="shared" si="215"/>
        <v>41852.290972222225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s">
        <v>8219</v>
      </c>
      <c r="N3459" t="b">
        <v>1</v>
      </c>
      <c r="O3459" t="s">
        <v>8271</v>
      </c>
      <c r="P3459" s="6">
        <f t="shared" ref="P3459:P3522" si="216">E3459/D3459*100</f>
        <v>140.19999999999999</v>
      </c>
      <c r="Q3459" s="8">
        <f t="shared" ref="Q3459:Q3522" si="217">IFERROR(E3459/L3459,0)</f>
        <v>50.981818181818184</v>
      </c>
      <c r="R3459" s="11" t="s">
        <v>8317</v>
      </c>
      <c r="S3459" s="12" t="s">
        <v>8318</v>
      </c>
      <c r="T3459" s="20">
        <f t="shared" ref="T3459:T3522" si="218">(((J3459/60)/60)/24)+DATE(1970,1,1)</f>
        <v>42016.706678240742</v>
      </c>
      <c r="U3459" s="20">
        <f t="shared" ref="U3459:U3522" si="219">(((I3459/60)/60)/24)+DATE(1970,1,1)</f>
        <v>42047.249305555553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s">
        <v>8219</v>
      </c>
      <c r="N3460" t="b">
        <v>1</v>
      </c>
      <c r="O3460" t="s">
        <v>8271</v>
      </c>
      <c r="P3460" s="6">
        <f t="shared" si="216"/>
        <v>124.33537832310839</v>
      </c>
      <c r="Q3460" s="8">
        <f t="shared" si="217"/>
        <v>45.037037037037038</v>
      </c>
      <c r="R3460" s="11" t="s">
        <v>8317</v>
      </c>
      <c r="S3460" s="12" t="s">
        <v>8318</v>
      </c>
      <c r="T3460" s="20">
        <f t="shared" si="218"/>
        <v>42011.202581018515</v>
      </c>
      <c r="U3460" s="20">
        <f t="shared" si="219"/>
        <v>42038.185416666667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s">
        <v>8219</v>
      </c>
      <c r="N3461" t="b">
        <v>1</v>
      </c>
      <c r="O3461" t="s">
        <v>8271</v>
      </c>
      <c r="P3461" s="6">
        <f t="shared" si="216"/>
        <v>126.2</v>
      </c>
      <c r="Q3461" s="8">
        <f t="shared" si="217"/>
        <v>17.527777777777779</v>
      </c>
      <c r="R3461" s="11" t="s">
        <v>8317</v>
      </c>
      <c r="S3461" s="12" t="s">
        <v>8318</v>
      </c>
      <c r="T3461" s="20">
        <f t="shared" si="218"/>
        <v>42480.479861111111</v>
      </c>
      <c r="U3461" s="20">
        <f t="shared" si="219"/>
        <v>42510.479861111111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s">
        <v>8219</v>
      </c>
      <c r="N3462" t="b">
        <v>1</v>
      </c>
      <c r="O3462" t="s">
        <v>8271</v>
      </c>
      <c r="P3462" s="6">
        <f t="shared" si="216"/>
        <v>190</v>
      </c>
      <c r="Q3462" s="8">
        <f t="shared" si="217"/>
        <v>50</v>
      </c>
      <c r="R3462" s="11" t="s">
        <v>8317</v>
      </c>
      <c r="S3462" s="12" t="s">
        <v>8318</v>
      </c>
      <c r="T3462" s="20">
        <f t="shared" si="218"/>
        <v>41852.527222222219</v>
      </c>
      <c r="U3462" s="20">
        <f t="shared" si="219"/>
        <v>41866.527222222219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s">
        <v>8219</v>
      </c>
      <c r="N3463" t="b">
        <v>1</v>
      </c>
      <c r="O3463" t="s">
        <v>8271</v>
      </c>
      <c r="P3463" s="6">
        <f t="shared" si="216"/>
        <v>139</v>
      </c>
      <c r="Q3463" s="8">
        <f t="shared" si="217"/>
        <v>57.916666666666664</v>
      </c>
      <c r="R3463" s="11" t="s">
        <v>8317</v>
      </c>
      <c r="S3463" s="12" t="s">
        <v>8318</v>
      </c>
      <c r="T3463" s="20">
        <f t="shared" si="218"/>
        <v>42643.632858796293</v>
      </c>
      <c r="U3463" s="20">
        <f t="shared" si="219"/>
        <v>42672.125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s">
        <v>8219</v>
      </c>
      <c r="N3464" t="b">
        <v>1</v>
      </c>
      <c r="O3464" t="s">
        <v>8271</v>
      </c>
      <c r="P3464" s="6">
        <f t="shared" si="216"/>
        <v>202</v>
      </c>
      <c r="Q3464" s="8">
        <f t="shared" si="217"/>
        <v>29.705882352941178</v>
      </c>
      <c r="R3464" s="11" t="s">
        <v>8317</v>
      </c>
      <c r="S3464" s="12" t="s">
        <v>8318</v>
      </c>
      <c r="T3464" s="20">
        <f t="shared" si="218"/>
        <v>42179.898472222223</v>
      </c>
      <c r="U3464" s="20">
        <f t="shared" si="219"/>
        <v>42195.75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s">
        <v>8219</v>
      </c>
      <c r="N3465" t="b">
        <v>1</v>
      </c>
      <c r="O3465" t="s">
        <v>8271</v>
      </c>
      <c r="P3465" s="6">
        <f t="shared" si="216"/>
        <v>103.38000000000001</v>
      </c>
      <c r="Q3465" s="8">
        <f t="shared" si="217"/>
        <v>90.684210526315795</v>
      </c>
      <c r="R3465" s="11" t="s">
        <v>8317</v>
      </c>
      <c r="S3465" s="12" t="s">
        <v>8318</v>
      </c>
      <c r="T3465" s="20">
        <f t="shared" si="218"/>
        <v>42612.918807870374</v>
      </c>
      <c r="U3465" s="20">
        <f t="shared" si="219"/>
        <v>42654.165972222225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s">
        <v>8219</v>
      </c>
      <c r="N3466" t="b">
        <v>1</v>
      </c>
      <c r="O3466" t="s">
        <v>8271</v>
      </c>
      <c r="P3466" s="6">
        <f t="shared" si="216"/>
        <v>102.3236</v>
      </c>
      <c r="Q3466" s="8">
        <f t="shared" si="217"/>
        <v>55.012688172043013</v>
      </c>
      <c r="R3466" s="11" t="s">
        <v>8317</v>
      </c>
      <c r="S3466" s="12" t="s">
        <v>8318</v>
      </c>
      <c r="T3466" s="20">
        <f t="shared" si="218"/>
        <v>42575.130057870367</v>
      </c>
      <c r="U3466" s="20">
        <f t="shared" si="219"/>
        <v>42605.130057870367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s">
        <v>8219</v>
      </c>
      <c r="N3467" t="b">
        <v>1</v>
      </c>
      <c r="O3467" t="s">
        <v>8271</v>
      </c>
      <c r="P3467" s="6">
        <f t="shared" si="216"/>
        <v>103</v>
      </c>
      <c r="Q3467" s="8">
        <f t="shared" si="217"/>
        <v>57.222222222222221</v>
      </c>
      <c r="R3467" s="11" t="s">
        <v>8317</v>
      </c>
      <c r="S3467" s="12" t="s">
        <v>8318</v>
      </c>
      <c r="T3467" s="20">
        <f t="shared" si="218"/>
        <v>42200.625833333332</v>
      </c>
      <c r="U3467" s="20">
        <f t="shared" si="219"/>
        <v>42225.666666666672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s">
        <v>8219</v>
      </c>
      <c r="N3468" t="b">
        <v>1</v>
      </c>
      <c r="O3468" t="s">
        <v>8271</v>
      </c>
      <c r="P3468" s="6">
        <f t="shared" si="216"/>
        <v>127.14285714285714</v>
      </c>
      <c r="Q3468" s="8">
        <f t="shared" si="217"/>
        <v>72.950819672131146</v>
      </c>
      <c r="R3468" s="11" t="s">
        <v>8317</v>
      </c>
      <c r="S3468" s="12" t="s">
        <v>8318</v>
      </c>
      <c r="T3468" s="20">
        <f t="shared" si="218"/>
        <v>42420.019097222219</v>
      </c>
      <c r="U3468" s="20">
        <f t="shared" si="219"/>
        <v>42479.977430555555</v>
      </c>
    </row>
    <row r="3469" spans="1:2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s">
        <v>8219</v>
      </c>
      <c r="N3469" t="b">
        <v>1</v>
      </c>
      <c r="O3469" t="s">
        <v>8271</v>
      </c>
      <c r="P3469" s="6">
        <f t="shared" si="216"/>
        <v>101</v>
      </c>
      <c r="Q3469" s="8">
        <f t="shared" si="217"/>
        <v>64.468085106382972</v>
      </c>
      <c r="R3469" s="11" t="s">
        <v>8317</v>
      </c>
      <c r="S3469" s="12" t="s">
        <v>8318</v>
      </c>
      <c r="T3469" s="20">
        <f t="shared" si="218"/>
        <v>42053.671666666662</v>
      </c>
      <c r="U3469" s="20">
        <f t="shared" si="219"/>
        <v>42083.630000000005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s">
        <v>8219</v>
      </c>
      <c r="N3470" t="b">
        <v>1</v>
      </c>
      <c r="O3470" t="s">
        <v>8271</v>
      </c>
      <c r="P3470" s="6">
        <f t="shared" si="216"/>
        <v>121.78</v>
      </c>
      <c r="Q3470" s="8">
        <f t="shared" si="217"/>
        <v>716.35294117647061</v>
      </c>
      <c r="R3470" s="11" t="s">
        <v>8317</v>
      </c>
      <c r="S3470" s="12" t="s">
        <v>8318</v>
      </c>
      <c r="T3470" s="20">
        <f t="shared" si="218"/>
        <v>42605.765381944439</v>
      </c>
      <c r="U3470" s="20">
        <f t="shared" si="219"/>
        <v>42634.125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s">
        <v>8219</v>
      </c>
      <c r="N3471" t="b">
        <v>1</v>
      </c>
      <c r="O3471" t="s">
        <v>8271</v>
      </c>
      <c r="P3471" s="6">
        <f t="shared" si="216"/>
        <v>113.39285714285714</v>
      </c>
      <c r="Q3471" s="8">
        <f t="shared" si="217"/>
        <v>50.396825396825399</v>
      </c>
      <c r="R3471" s="11" t="s">
        <v>8317</v>
      </c>
      <c r="S3471" s="12" t="s">
        <v>8318</v>
      </c>
      <c r="T3471" s="20">
        <f t="shared" si="218"/>
        <v>42458.641724537039</v>
      </c>
      <c r="U3471" s="20">
        <f t="shared" si="219"/>
        <v>42488.641724537039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s">
        <v>8219</v>
      </c>
      <c r="N3472" t="b">
        <v>1</v>
      </c>
      <c r="O3472" t="s">
        <v>8271</v>
      </c>
      <c r="P3472" s="6">
        <f t="shared" si="216"/>
        <v>150</v>
      </c>
      <c r="Q3472" s="8">
        <f t="shared" si="217"/>
        <v>41.666666666666664</v>
      </c>
      <c r="R3472" s="11" t="s">
        <v>8317</v>
      </c>
      <c r="S3472" s="12" t="s">
        <v>8318</v>
      </c>
      <c r="T3472" s="20">
        <f t="shared" si="218"/>
        <v>42529.022013888884</v>
      </c>
      <c r="U3472" s="20">
        <f t="shared" si="219"/>
        <v>42566.901388888888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s">
        <v>8219</v>
      </c>
      <c r="N3473" t="b">
        <v>1</v>
      </c>
      <c r="O3473" t="s">
        <v>8271</v>
      </c>
      <c r="P3473" s="6">
        <f t="shared" si="216"/>
        <v>214.6</v>
      </c>
      <c r="Q3473" s="8">
        <f t="shared" si="217"/>
        <v>35.766666666666666</v>
      </c>
      <c r="R3473" s="11" t="s">
        <v>8317</v>
      </c>
      <c r="S3473" s="12" t="s">
        <v>8318</v>
      </c>
      <c r="T3473" s="20">
        <f t="shared" si="218"/>
        <v>41841.820486111108</v>
      </c>
      <c r="U3473" s="20">
        <f t="shared" si="219"/>
        <v>41882.833333333336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s">
        <v>8219</v>
      </c>
      <c r="N3474" t="b">
        <v>1</v>
      </c>
      <c r="O3474" t="s">
        <v>8271</v>
      </c>
      <c r="P3474" s="6">
        <f t="shared" si="216"/>
        <v>102.05</v>
      </c>
      <c r="Q3474" s="8">
        <f t="shared" si="217"/>
        <v>88.739130434782609</v>
      </c>
      <c r="R3474" s="11" t="s">
        <v>8317</v>
      </c>
      <c r="S3474" s="12" t="s">
        <v>8318</v>
      </c>
      <c r="T3474" s="20">
        <f t="shared" si="218"/>
        <v>41928.170497685183</v>
      </c>
      <c r="U3474" s="20">
        <f t="shared" si="219"/>
        <v>41949.249305555553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s">
        <v>8219</v>
      </c>
      <c r="N3475" t="b">
        <v>1</v>
      </c>
      <c r="O3475" t="s">
        <v>8271</v>
      </c>
      <c r="P3475" s="6">
        <f t="shared" si="216"/>
        <v>100</v>
      </c>
      <c r="Q3475" s="8">
        <f t="shared" si="217"/>
        <v>148.4848484848485</v>
      </c>
      <c r="R3475" s="11" t="s">
        <v>8317</v>
      </c>
      <c r="S3475" s="12" t="s">
        <v>8318</v>
      </c>
      <c r="T3475" s="20">
        <f t="shared" si="218"/>
        <v>42062.834444444445</v>
      </c>
      <c r="U3475" s="20">
        <f t="shared" si="219"/>
        <v>42083.852083333331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s">
        <v>8219</v>
      </c>
      <c r="N3476" t="b">
        <v>1</v>
      </c>
      <c r="O3476" t="s">
        <v>8271</v>
      </c>
      <c r="P3476" s="6">
        <f t="shared" si="216"/>
        <v>101</v>
      </c>
      <c r="Q3476" s="8">
        <f t="shared" si="217"/>
        <v>51.794871794871796</v>
      </c>
      <c r="R3476" s="11" t="s">
        <v>8317</v>
      </c>
      <c r="S3476" s="12" t="s">
        <v>8318</v>
      </c>
      <c r="T3476" s="20">
        <f t="shared" si="218"/>
        <v>42541.501516203702</v>
      </c>
      <c r="U3476" s="20">
        <f t="shared" si="219"/>
        <v>42571.501516203702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s">
        <v>8219</v>
      </c>
      <c r="N3477" t="b">
        <v>1</v>
      </c>
      <c r="O3477" t="s">
        <v>8271</v>
      </c>
      <c r="P3477" s="6">
        <f t="shared" si="216"/>
        <v>113.33333333333333</v>
      </c>
      <c r="Q3477" s="8">
        <f t="shared" si="217"/>
        <v>20</v>
      </c>
      <c r="R3477" s="11" t="s">
        <v>8317</v>
      </c>
      <c r="S3477" s="12" t="s">
        <v>8318</v>
      </c>
      <c r="T3477" s="20">
        <f t="shared" si="218"/>
        <v>41918.880833333329</v>
      </c>
      <c r="U3477" s="20">
        <f t="shared" si="219"/>
        <v>41946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s">
        <v>8219</v>
      </c>
      <c r="N3478" t="b">
        <v>1</v>
      </c>
      <c r="O3478" t="s">
        <v>8271</v>
      </c>
      <c r="P3478" s="6">
        <f t="shared" si="216"/>
        <v>104</v>
      </c>
      <c r="Q3478" s="8">
        <f t="shared" si="217"/>
        <v>52</v>
      </c>
      <c r="R3478" s="11" t="s">
        <v>8317</v>
      </c>
      <c r="S3478" s="12" t="s">
        <v>8318</v>
      </c>
      <c r="T3478" s="20">
        <f t="shared" si="218"/>
        <v>41921.279976851853</v>
      </c>
      <c r="U3478" s="20">
        <f t="shared" si="219"/>
        <v>41939.125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s">
        <v>8219</v>
      </c>
      <c r="N3479" t="b">
        <v>1</v>
      </c>
      <c r="O3479" t="s">
        <v>8271</v>
      </c>
      <c r="P3479" s="6">
        <f t="shared" si="216"/>
        <v>115.33333333333333</v>
      </c>
      <c r="Q3479" s="8">
        <f t="shared" si="217"/>
        <v>53.230769230769234</v>
      </c>
      <c r="R3479" s="11" t="s">
        <v>8317</v>
      </c>
      <c r="S3479" s="12" t="s">
        <v>8318</v>
      </c>
      <c r="T3479" s="20">
        <f t="shared" si="218"/>
        <v>42128.736608796295</v>
      </c>
      <c r="U3479" s="20">
        <f t="shared" si="219"/>
        <v>42141.125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s">
        <v>8219</v>
      </c>
      <c r="N3480" t="b">
        <v>1</v>
      </c>
      <c r="O3480" t="s">
        <v>8271</v>
      </c>
      <c r="P3480" s="6">
        <f t="shared" si="216"/>
        <v>112.85000000000001</v>
      </c>
      <c r="Q3480" s="8">
        <f t="shared" si="217"/>
        <v>39.596491228070178</v>
      </c>
      <c r="R3480" s="11" t="s">
        <v>8317</v>
      </c>
      <c r="S3480" s="12" t="s">
        <v>8318</v>
      </c>
      <c r="T3480" s="20">
        <f t="shared" si="218"/>
        <v>42053.916921296302</v>
      </c>
      <c r="U3480" s="20">
        <f t="shared" si="219"/>
        <v>42079.875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s">
        <v>8219</v>
      </c>
      <c r="N3481" t="b">
        <v>1</v>
      </c>
      <c r="O3481" t="s">
        <v>8271</v>
      </c>
      <c r="P3481" s="6">
        <f t="shared" si="216"/>
        <v>127.86666666666666</v>
      </c>
      <c r="Q3481" s="8">
        <f t="shared" si="217"/>
        <v>34.25</v>
      </c>
      <c r="R3481" s="11" t="s">
        <v>8317</v>
      </c>
      <c r="S3481" s="12" t="s">
        <v>8318</v>
      </c>
      <c r="T3481" s="20">
        <f t="shared" si="218"/>
        <v>41781.855092592588</v>
      </c>
      <c r="U3481" s="20">
        <f t="shared" si="219"/>
        <v>41811.855092592588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s">
        <v>8219</v>
      </c>
      <c r="N3482" t="b">
        <v>1</v>
      </c>
      <c r="O3482" t="s">
        <v>8271</v>
      </c>
      <c r="P3482" s="6">
        <f t="shared" si="216"/>
        <v>142.66666666666669</v>
      </c>
      <c r="Q3482" s="8">
        <f t="shared" si="217"/>
        <v>164.61538461538461</v>
      </c>
      <c r="R3482" s="11" t="s">
        <v>8317</v>
      </c>
      <c r="S3482" s="12" t="s">
        <v>8318</v>
      </c>
      <c r="T3482" s="20">
        <f t="shared" si="218"/>
        <v>42171.317442129628</v>
      </c>
      <c r="U3482" s="20">
        <f t="shared" si="219"/>
        <v>42195.875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s">
        <v>8219</v>
      </c>
      <c r="N3483" t="b">
        <v>1</v>
      </c>
      <c r="O3483" t="s">
        <v>8271</v>
      </c>
      <c r="P3483" s="6">
        <f t="shared" si="216"/>
        <v>118.8</v>
      </c>
      <c r="Q3483" s="8">
        <f t="shared" si="217"/>
        <v>125.05263157894737</v>
      </c>
      <c r="R3483" s="11" t="s">
        <v>8317</v>
      </c>
      <c r="S3483" s="12" t="s">
        <v>8318</v>
      </c>
      <c r="T3483" s="20">
        <f t="shared" si="218"/>
        <v>41989.24754629629</v>
      </c>
      <c r="U3483" s="20">
        <f t="shared" si="219"/>
        <v>42006.24754629629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s">
        <v>8219</v>
      </c>
      <c r="N3484" t="b">
        <v>1</v>
      </c>
      <c r="O3484" t="s">
        <v>8271</v>
      </c>
      <c r="P3484" s="6">
        <f t="shared" si="216"/>
        <v>138.33333333333334</v>
      </c>
      <c r="Q3484" s="8">
        <f t="shared" si="217"/>
        <v>51.875</v>
      </c>
      <c r="R3484" s="11" t="s">
        <v>8317</v>
      </c>
      <c r="S3484" s="12" t="s">
        <v>8318</v>
      </c>
      <c r="T3484" s="20">
        <f t="shared" si="218"/>
        <v>41796.771597222221</v>
      </c>
      <c r="U3484" s="20">
        <f t="shared" si="219"/>
        <v>41826.771597222221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s">
        <v>8219</v>
      </c>
      <c r="N3485" t="b">
        <v>1</v>
      </c>
      <c r="O3485" t="s">
        <v>8271</v>
      </c>
      <c r="P3485" s="6">
        <f t="shared" si="216"/>
        <v>159.9402985074627</v>
      </c>
      <c r="Q3485" s="8">
        <f t="shared" si="217"/>
        <v>40.285714285714285</v>
      </c>
      <c r="R3485" s="11" t="s">
        <v>8317</v>
      </c>
      <c r="S3485" s="12" t="s">
        <v>8318</v>
      </c>
      <c r="T3485" s="20">
        <f t="shared" si="218"/>
        <v>41793.668761574074</v>
      </c>
      <c r="U3485" s="20">
        <f t="shared" si="219"/>
        <v>41823.668761574074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s">
        <v>8219</v>
      </c>
      <c r="N3486" t="b">
        <v>1</v>
      </c>
      <c r="O3486" t="s">
        <v>8271</v>
      </c>
      <c r="P3486" s="6">
        <f t="shared" si="216"/>
        <v>114.24000000000001</v>
      </c>
      <c r="Q3486" s="8">
        <f t="shared" si="217"/>
        <v>64.909090909090907</v>
      </c>
      <c r="R3486" s="11" t="s">
        <v>8317</v>
      </c>
      <c r="S3486" s="12" t="s">
        <v>8318</v>
      </c>
      <c r="T3486" s="20">
        <f t="shared" si="218"/>
        <v>42506.760405092587</v>
      </c>
      <c r="U3486" s="20">
        <f t="shared" si="219"/>
        <v>42536.760405092587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s">
        <v>8219</v>
      </c>
      <c r="N3487" t="b">
        <v>1</v>
      </c>
      <c r="O3487" t="s">
        <v>8271</v>
      </c>
      <c r="P3487" s="6">
        <f t="shared" si="216"/>
        <v>100.60606060606061</v>
      </c>
      <c r="Q3487" s="8">
        <f t="shared" si="217"/>
        <v>55.333333333333336</v>
      </c>
      <c r="R3487" s="11" t="s">
        <v>8317</v>
      </c>
      <c r="S3487" s="12" t="s">
        <v>8318</v>
      </c>
      <c r="T3487" s="20">
        <f t="shared" si="218"/>
        <v>42372.693055555559</v>
      </c>
      <c r="U3487" s="20">
        <f t="shared" si="219"/>
        <v>42402.693055555559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s">
        <v>8219</v>
      </c>
      <c r="N3488" t="b">
        <v>1</v>
      </c>
      <c r="O3488" t="s">
        <v>8271</v>
      </c>
      <c r="P3488" s="6">
        <f t="shared" si="216"/>
        <v>155.20000000000002</v>
      </c>
      <c r="Q3488" s="8">
        <f t="shared" si="217"/>
        <v>83.142857142857139</v>
      </c>
      <c r="R3488" s="11" t="s">
        <v>8317</v>
      </c>
      <c r="S3488" s="12" t="s">
        <v>8318</v>
      </c>
      <c r="T3488" s="20">
        <f t="shared" si="218"/>
        <v>42126.87501157407</v>
      </c>
      <c r="U3488" s="20">
        <f t="shared" si="219"/>
        <v>42158.290972222225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s">
        <v>8219</v>
      </c>
      <c r="N3489" t="b">
        <v>1</v>
      </c>
      <c r="O3489" t="s">
        <v>8271</v>
      </c>
      <c r="P3489" s="6">
        <f t="shared" si="216"/>
        <v>127.75000000000001</v>
      </c>
      <c r="Q3489" s="8">
        <f t="shared" si="217"/>
        <v>38.712121212121211</v>
      </c>
      <c r="R3489" s="11" t="s">
        <v>8317</v>
      </c>
      <c r="S3489" s="12" t="s">
        <v>8318</v>
      </c>
      <c r="T3489" s="20">
        <f t="shared" si="218"/>
        <v>42149.940416666665</v>
      </c>
      <c r="U3489" s="20">
        <f t="shared" si="219"/>
        <v>42179.940416666665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s">
        <v>8219</v>
      </c>
      <c r="N3490" t="b">
        <v>1</v>
      </c>
      <c r="O3490" t="s">
        <v>8271</v>
      </c>
      <c r="P3490" s="6">
        <f t="shared" si="216"/>
        <v>121.2</v>
      </c>
      <c r="Q3490" s="8">
        <f t="shared" si="217"/>
        <v>125.37931034482759</v>
      </c>
      <c r="R3490" s="11" t="s">
        <v>8317</v>
      </c>
      <c r="S3490" s="12" t="s">
        <v>8318</v>
      </c>
      <c r="T3490" s="20">
        <f t="shared" si="218"/>
        <v>42087.768055555556</v>
      </c>
      <c r="U3490" s="20">
        <f t="shared" si="219"/>
        <v>42111.666666666672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s">
        <v>8219</v>
      </c>
      <c r="N3491" t="b">
        <v>1</v>
      </c>
      <c r="O3491" t="s">
        <v>8271</v>
      </c>
      <c r="P3491" s="6">
        <f t="shared" si="216"/>
        <v>112.7</v>
      </c>
      <c r="Q3491" s="8">
        <f t="shared" si="217"/>
        <v>78.263888888888886</v>
      </c>
      <c r="R3491" s="11" t="s">
        <v>8317</v>
      </c>
      <c r="S3491" s="12" t="s">
        <v>8318</v>
      </c>
      <c r="T3491" s="20">
        <f t="shared" si="218"/>
        <v>41753.635775462964</v>
      </c>
      <c r="U3491" s="20">
        <f t="shared" si="219"/>
        <v>41783.875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s">
        <v>8219</v>
      </c>
      <c r="N3492" t="b">
        <v>1</v>
      </c>
      <c r="O3492" t="s">
        <v>8271</v>
      </c>
      <c r="P3492" s="6">
        <f t="shared" si="216"/>
        <v>127.49999999999999</v>
      </c>
      <c r="Q3492" s="8">
        <f t="shared" si="217"/>
        <v>47.222222222222221</v>
      </c>
      <c r="R3492" s="11" t="s">
        <v>8317</v>
      </c>
      <c r="S3492" s="12" t="s">
        <v>8318</v>
      </c>
      <c r="T3492" s="20">
        <f t="shared" si="218"/>
        <v>42443.802361111113</v>
      </c>
      <c r="U3492" s="20">
        <f t="shared" si="219"/>
        <v>42473.802361111113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s">
        <v>8219</v>
      </c>
      <c r="N3493" t="b">
        <v>1</v>
      </c>
      <c r="O3493" t="s">
        <v>8271</v>
      </c>
      <c r="P3493" s="6">
        <f t="shared" si="216"/>
        <v>158.20000000000002</v>
      </c>
      <c r="Q3493" s="8">
        <f t="shared" si="217"/>
        <v>79.099999999999994</v>
      </c>
      <c r="R3493" s="11" t="s">
        <v>8317</v>
      </c>
      <c r="S3493" s="12" t="s">
        <v>8318</v>
      </c>
      <c r="T3493" s="20">
        <f t="shared" si="218"/>
        <v>42121.249814814815</v>
      </c>
      <c r="U3493" s="20">
        <f t="shared" si="219"/>
        <v>42142.249814814815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s">
        <v>8219</v>
      </c>
      <c r="N3494" t="b">
        <v>1</v>
      </c>
      <c r="O3494" t="s">
        <v>8271</v>
      </c>
      <c r="P3494" s="6">
        <f t="shared" si="216"/>
        <v>105.26894736842105</v>
      </c>
      <c r="Q3494" s="8">
        <f t="shared" si="217"/>
        <v>114.29199999999999</v>
      </c>
      <c r="R3494" s="11" t="s">
        <v>8317</v>
      </c>
      <c r="S3494" s="12" t="s">
        <v>8318</v>
      </c>
      <c r="T3494" s="20">
        <f t="shared" si="218"/>
        <v>42268.009224537032</v>
      </c>
      <c r="U3494" s="20">
        <f t="shared" si="219"/>
        <v>42303.009224537032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s">
        <v>8219</v>
      </c>
      <c r="N3495" t="b">
        <v>1</v>
      </c>
      <c r="O3495" t="s">
        <v>8271</v>
      </c>
      <c r="P3495" s="6">
        <f t="shared" si="216"/>
        <v>100</v>
      </c>
      <c r="Q3495" s="8">
        <f t="shared" si="217"/>
        <v>51.724137931034484</v>
      </c>
      <c r="R3495" s="11" t="s">
        <v>8317</v>
      </c>
      <c r="S3495" s="12" t="s">
        <v>8318</v>
      </c>
      <c r="T3495" s="20">
        <f t="shared" si="218"/>
        <v>41848.866157407407</v>
      </c>
      <c r="U3495" s="20">
        <f t="shared" si="219"/>
        <v>41868.21597222222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s">
        <v>8219</v>
      </c>
      <c r="N3496" t="b">
        <v>1</v>
      </c>
      <c r="O3496" t="s">
        <v>8271</v>
      </c>
      <c r="P3496" s="6">
        <f t="shared" si="216"/>
        <v>100</v>
      </c>
      <c r="Q3496" s="8">
        <f t="shared" si="217"/>
        <v>30.76923076923077</v>
      </c>
      <c r="R3496" s="11" t="s">
        <v>8317</v>
      </c>
      <c r="S3496" s="12" t="s">
        <v>8318</v>
      </c>
      <c r="T3496" s="20">
        <f t="shared" si="218"/>
        <v>42689.214988425927</v>
      </c>
      <c r="U3496" s="20">
        <f t="shared" si="219"/>
        <v>42700.25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s">
        <v>8219</v>
      </c>
      <c r="N3497" t="b">
        <v>1</v>
      </c>
      <c r="O3497" t="s">
        <v>8271</v>
      </c>
      <c r="P3497" s="6">
        <f t="shared" si="216"/>
        <v>106.86</v>
      </c>
      <c r="Q3497" s="8">
        <f t="shared" si="217"/>
        <v>74.208333333333329</v>
      </c>
      <c r="R3497" s="11" t="s">
        <v>8317</v>
      </c>
      <c r="S3497" s="12" t="s">
        <v>8318</v>
      </c>
      <c r="T3497" s="20">
        <f t="shared" si="218"/>
        <v>41915.762835648151</v>
      </c>
      <c r="U3497" s="20">
        <f t="shared" si="219"/>
        <v>41944.720833333333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s">
        <v>8219</v>
      </c>
      <c r="N3498" t="b">
        <v>1</v>
      </c>
      <c r="O3498" t="s">
        <v>8271</v>
      </c>
      <c r="P3498" s="6">
        <f t="shared" si="216"/>
        <v>124.4</v>
      </c>
      <c r="Q3498" s="8">
        <f t="shared" si="217"/>
        <v>47.846153846153847</v>
      </c>
      <c r="R3498" s="11" t="s">
        <v>8317</v>
      </c>
      <c r="S3498" s="12" t="s">
        <v>8318</v>
      </c>
      <c r="T3498" s="20">
        <f t="shared" si="218"/>
        <v>42584.846828703703</v>
      </c>
      <c r="U3498" s="20">
        <f t="shared" si="219"/>
        <v>42624.846828703703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s">
        <v>8219</v>
      </c>
      <c r="N3499" t="b">
        <v>1</v>
      </c>
      <c r="O3499" t="s">
        <v>8271</v>
      </c>
      <c r="P3499" s="6">
        <f t="shared" si="216"/>
        <v>108.70406189555126</v>
      </c>
      <c r="Q3499" s="8">
        <f t="shared" si="217"/>
        <v>34.408163265306122</v>
      </c>
      <c r="R3499" s="11" t="s">
        <v>8317</v>
      </c>
      <c r="S3499" s="12" t="s">
        <v>8318</v>
      </c>
      <c r="T3499" s="20">
        <f t="shared" si="218"/>
        <v>42511.741944444439</v>
      </c>
      <c r="U3499" s="20">
        <f t="shared" si="219"/>
        <v>42523.916666666672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s">
        <v>8219</v>
      </c>
      <c r="N3500" t="b">
        <v>1</v>
      </c>
      <c r="O3500" t="s">
        <v>8271</v>
      </c>
      <c r="P3500" s="6">
        <f t="shared" si="216"/>
        <v>102.42424242424242</v>
      </c>
      <c r="Q3500" s="8">
        <f t="shared" si="217"/>
        <v>40.238095238095241</v>
      </c>
      <c r="R3500" s="11" t="s">
        <v>8317</v>
      </c>
      <c r="S3500" s="12" t="s">
        <v>8318</v>
      </c>
      <c r="T3500" s="20">
        <f t="shared" si="218"/>
        <v>42459.15861111111</v>
      </c>
      <c r="U3500" s="20">
        <f t="shared" si="219"/>
        <v>42518.905555555553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s">
        <v>8219</v>
      </c>
      <c r="N3501" t="b">
        <v>1</v>
      </c>
      <c r="O3501" t="s">
        <v>8271</v>
      </c>
      <c r="P3501" s="6">
        <f t="shared" si="216"/>
        <v>105.5</v>
      </c>
      <c r="Q3501" s="8">
        <f t="shared" si="217"/>
        <v>60.285714285714285</v>
      </c>
      <c r="R3501" s="11" t="s">
        <v>8317</v>
      </c>
      <c r="S3501" s="12" t="s">
        <v>8318</v>
      </c>
      <c r="T3501" s="20">
        <f t="shared" si="218"/>
        <v>42132.036168981482</v>
      </c>
      <c r="U3501" s="20">
        <f t="shared" si="219"/>
        <v>42186.290972222225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s">
        <v>8219</v>
      </c>
      <c r="N3502" t="b">
        <v>1</v>
      </c>
      <c r="O3502" t="s">
        <v>8271</v>
      </c>
      <c r="P3502" s="6">
        <f t="shared" si="216"/>
        <v>106.3</v>
      </c>
      <c r="Q3502" s="8">
        <f t="shared" si="217"/>
        <v>25.30952380952381</v>
      </c>
      <c r="R3502" s="11" t="s">
        <v>8317</v>
      </c>
      <c r="S3502" s="12" t="s">
        <v>8318</v>
      </c>
      <c r="T3502" s="20">
        <f t="shared" si="218"/>
        <v>42419.91942129629</v>
      </c>
      <c r="U3502" s="20">
        <f t="shared" si="219"/>
        <v>42436.207638888889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s">
        <v>8219</v>
      </c>
      <c r="N3503" t="b">
        <v>1</v>
      </c>
      <c r="O3503" t="s">
        <v>8271</v>
      </c>
      <c r="P3503" s="6">
        <f t="shared" si="216"/>
        <v>100.66666666666666</v>
      </c>
      <c r="Q3503" s="8">
        <f t="shared" si="217"/>
        <v>35.952380952380949</v>
      </c>
      <c r="R3503" s="11" t="s">
        <v>8317</v>
      </c>
      <c r="S3503" s="12" t="s">
        <v>8318</v>
      </c>
      <c r="T3503" s="20">
        <f t="shared" si="218"/>
        <v>42233.763831018514</v>
      </c>
      <c r="U3503" s="20">
        <f t="shared" si="219"/>
        <v>42258.763831018514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s">
        <v>8219</v>
      </c>
      <c r="N3504" t="b">
        <v>1</v>
      </c>
      <c r="O3504" t="s">
        <v>8271</v>
      </c>
      <c r="P3504" s="6">
        <f t="shared" si="216"/>
        <v>105.4</v>
      </c>
      <c r="Q3504" s="8">
        <f t="shared" si="217"/>
        <v>136</v>
      </c>
      <c r="R3504" s="11" t="s">
        <v>8317</v>
      </c>
      <c r="S3504" s="12" t="s">
        <v>8318</v>
      </c>
      <c r="T3504" s="20">
        <f t="shared" si="218"/>
        <v>42430.839398148149</v>
      </c>
      <c r="U3504" s="20">
        <f t="shared" si="219"/>
        <v>42445.165972222225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s">
        <v>8219</v>
      </c>
      <c r="N3505" t="b">
        <v>1</v>
      </c>
      <c r="O3505" t="s">
        <v>8271</v>
      </c>
      <c r="P3505" s="6">
        <f t="shared" si="216"/>
        <v>107.55999999999999</v>
      </c>
      <c r="Q3505" s="8">
        <f t="shared" si="217"/>
        <v>70.763157894736835</v>
      </c>
      <c r="R3505" s="11" t="s">
        <v>8317</v>
      </c>
      <c r="S3505" s="12" t="s">
        <v>8318</v>
      </c>
      <c r="T3505" s="20">
        <f t="shared" si="218"/>
        <v>42545.478333333333</v>
      </c>
      <c r="U3505" s="20">
        <f t="shared" si="219"/>
        <v>42575.478333333333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s">
        <v>8219</v>
      </c>
      <c r="N3506" t="b">
        <v>1</v>
      </c>
      <c r="O3506" t="s">
        <v>8271</v>
      </c>
      <c r="P3506" s="6">
        <f t="shared" si="216"/>
        <v>100</v>
      </c>
      <c r="Q3506" s="8">
        <f t="shared" si="217"/>
        <v>125</v>
      </c>
      <c r="R3506" s="11" t="s">
        <v>8317</v>
      </c>
      <c r="S3506" s="12" t="s">
        <v>8318</v>
      </c>
      <c r="T3506" s="20">
        <f t="shared" si="218"/>
        <v>42297.748738425929</v>
      </c>
      <c r="U3506" s="20">
        <f t="shared" si="219"/>
        <v>42327.790405092594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s">
        <v>8219</v>
      </c>
      <c r="N3507" t="b">
        <v>1</v>
      </c>
      <c r="O3507" t="s">
        <v>8271</v>
      </c>
      <c r="P3507" s="6">
        <f t="shared" si="216"/>
        <v>103.76</v>
      </c>
      <c r="Q3507" s="8">
        <f t="shared" si="217"/>
        <v>66.512820512820511</v>
      </c>
      <c r="R3507" s="11" t="s">
        <v>8317</v>
      </c>
      <c r="S3507" s="12" t="s">
        <v>8318</v>
      </c>
      <c r="T3507" s="20">
        <f t="shared" si="218"/>
        <v>41760.935706018521</v>
      </c>
      <c r="U3507" s="20">
        <f t="shared" si="219"/>
        <v>41772.166666666664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s">
        <v>8219</v>
      </c>
      <c r="N3508" t="b">
        <v>1</v>
      </c>
      <c r="O3508" t="s">
        <v>8271</v>
      </c>
      <c r="P3508" s="6">
        <f t="shared" si="216"/>
        <v>101.49999999999999</v>
      </c>
      <c r="Q3508" s="8">
        <f t="shared" si="217"/>
        <v>105</v>
      </c>
      <c r="R3508" s="11" t="s">
        <v>8317</v>
      </c>
      <c r="S3508" s="12" t="s">
        <v>8318</v>
      </c>
      <c r="T3508" s="20">
        <f t="shared" si="218"/>
        <v>41829.734259259261</v>
      </c>
      <c r="U3508" s="20">
        <f t="shared" si="219"/>
        <v>41874.734259259261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s">
        <v>8219</v>
      </c>
      <c r="N3509" t="b">
        <v>1</v>
      </c>
      <c r="O3509" t="s">
        <v>8271</v>
      </c>
      <c r="P3509" s="6">
        <f t="shared" si="216"/>
        <v>104.4</v>
      </c>
      <c r="Q3509" s="8">
        <f t="shared" si="217"/>
        <v>145</v>
      </c>
      <c r="R3509" s="11" t="s">
        <v>8317</v>
      </c>
      <c r="S3509" s="12" t="s">
        <v>8318</v>
      </c>
      <c r="T3509" s="20">
        <f t="shared" si="218"/>
        <v>42491.92288194444</v>
      </c>
      <c r="U3509" s="20">
        <f t="shared" si="219"/>
        <v>42521.92288194444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s">
        <v>8219</v>
      </c>
      <c r="N3510" t="b">
        <v>1</v>
      </c>
      <c r="O3510" t="s">
        <v>8271</v>
      </c>
      <c r="P3510" s="6">
        <f t="shared" si="216"/>
        <v>180</v>
      </c>
      <c r="Q3510" s="8">
        <f t="shared" si="217"/>
        <v>12</v>
      </c>
      <c r="R3510" s="11" t="s">
        <v>8317</v>
      </c>
      <c r="S3510" s="12" t="s">
        <v>8318</v>
      </c>
      <c r="T3510" s="20">
        <f t="shared" si="218"/>
        <v>42477.729780092588</v>
      </c>
      <c r="U3510" s="20">
        <f t="shared" si="219"/>
        <v>42500.875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s">
        <v>8219</v>
      </c>
      <c r="N3511" t="b">
        <v>1</v>
      </c>
      <c r="O3511" t="s">
        <v>8271</v>
      </c>
      <c r="P3511" s="6">
        <f t="shared" si="216"/>
        <v>106.33333333333333</v>
      </c>
      <c r="Q3511" s="8">
        <f t="shared" si="217"/>
        <v>96.666666666666671</v>
      </c>
      <c r="R3511" s="11" t="s">
        <v>8317</v>
      </c>
      <c r="S3511" s="12" t="s">
        <v>8318</v>
      </c>
      <c r="T3511" s="20">
        <f t="shared" si="218"/>
        <v>41950.859560185185</v>
      </c>
      <c r="U3511" s="20">
        <f t="shared" si="219"/>
        <v>41964.204861111109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s">
        <v>8219</v>
      </c>
      <c r="N3512" t="b">
        <v>1</v>
      </c>
      <c r="O3512" t="s">
        <v>8271</v>
      </c>
      <c r="P3512" s="6">
        <f t="shared" si="216"/>
        <v>100.55555555555556</v>
      </c>
      <c r="Q3512" s="8">
        <f t="shared" si="217"/>
        <v>60.333333333333336</v>
      </c>
      <c r="R3512" s="11" t="s">
        <v>8317</v>
      </c>
      <c r="S3512" s="12" t="s">
        <v>8318</v>
      </c>
      <c r="T3512" s="20">
        <f t="shared" si="218"/>
        <v>41802.62090277778</v>
      </c>
      <c r="U3512" s="20">
        <f t="shared" si="219"/>
        <v>41822.62090277778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s">
        <v>8219</v>
      </c>
      <c r="N3513" t="b">
        <v>1</v>
      </c>
      <c r="O3513" t="s">
        <v>8271</v>
      </c>
      <c r="P3513" s="6">
        <f t="shared" si="216"/>
        <v>101.2</v>
      </c>
      <c r="Q3513" s="8">
        <f t="shared" si="217"/>
        <v>79.89473684210526</v>
      </c>
      <c r="R3513" s="11" t="s">
        <v>8317</v>
      </c>
      <c r="S3513" s="12" t="s">
        <v>8318</v>
      </c>
      <c r="T3513" s="20">
        <f t="shared" si="218"/>
        <v>41927.873784722222</v>
      </c>
      <c r="U3513" s="20">
        <f t="shared" si="219"/>
        <v>41950.770833333336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s">
        <v>8219</v>
      </c>
      <c r="N3514" t="b">
        <v>1</v>
      </c>
      <c r="O3514" t="s">
        <v>8271</v>
      </c>
      <c r="P3514" s="6">
        <f t="shared" si="216"/>
        <v>100</v>
      </c>
      <c r="Q3514" s="8">
        <f t="shared" si="217"/>
        <v>58.823529411764703</v>
      </c>
      <c r="R3514" s="11" t="s">
        <v>8317</v>
      </c>
      <c r="S3514" s="12" t="s">
        <v>8318</v>
      </c>
      <c r="T3514" s="20">
        <f t="shared" si="218"/>
        <v>42057.536944444444</v>
      </c>
      <c r="U3514" s="20">
        <f t="shared" si="219"/>
        <v>42117.49527777778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s">
        <v>8219</v>
      </c>
      <c r="N3515" t="b">
        <v>1</v>
      </c>
      <c r="O3515" t="s">
        <v>8271</v>
      </c>
      <c r="P3515" s="6">
        <f t="shared" si="216"/>
        <v>118.39285714285714</v>
      </c>
      <c r="Q3515" s="8">
        <f t="shared" si="217"/>
        <v>75.340909090909093</v>
      </c>
      <c r="R3515" s="11" t="s">
        <v>8317</v>
      </c>
      <c r="S3515" s="12" t="s">
        <v>8318</v>
      </c>
      <c r="T3515" s="20">
        <f t="shared" si="218"/>
        <v>41781.096203703702</v>
      </c>
      <c r="U3515" s="20">
        <f t="shared" si="219"/>
        <v>41794.207638888889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s">
        <v>8219</v>
      </c>
      <c r="N3516" t="b">
        <v>1</v>
      </c>
      <c r="O3516" t="s">
        <v>8271</v>
      </c>
      <c r="P3516" s="6">
        <f t="shared" si="216"/>
        <v>110.00000000000001</v>
      </c>
      <c r="Q3516" s="8">
        <f t="shared" si="217"/>
        <v>55</v>
      </c>
      <c r="R3516" s="11" t="s">
        <v>8317</v>
      </c>
      <c r="S3516" s="12" t="s">
        <v>8318</v>
      </c>
      <c r="T3516" s="20">
        <f t="shared" si="218"/>
        <v>42020.846666666665</v>
      </c>
      <c r="U3516" s="20">
        <f t="shared" si="219"/>
        <v>42037.207638888889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s">
        <v>8219</v>
      </c>
      <c r="N3517" t="b">
        <v>1</v>
      </c>
      <c r="O3517" t="s">
        <v>8271</v>
      </c>
      <c r="P3517" s="6">
        <f t="shared" si="216"/>
        <v>102.66666666666666</v>
      </c>
      <c r="Q3517" s="8">
        <f t="shared" si="217"/>
        <v>66.956521739130437</v>
      </c>
      <c r="R3517" s="11" t="s">
        <v>8317</v>
      </c>
      <c r="S3517" s="12" t="s">
        <v>8318</v>
      </c>
      <c r="T3517" s="20">
        <f t="shared" si="218"/>
        <v>42125.772812499999</v>
      </c>
      <c r="U3517" s="20">
        <f t="shared" si="219"/>
        <v>42155.772812499999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s">
        <v>8219</v>
      </c>
      <c r="N3518" t="b">
        <v>1</v>
      </c>
      <c r="O3518" t="s">
        <v>8271</v>
      </c>
      <c r="P3518" s="6">
        <f t="shared" si="216"/>
        <v>100</v>
      </c>
      <c r="Q3518" s="8">
        <f t="shared" si="217"/>
        <v>227.27272727272728</v>
      </c>
      <c r="R3518" s="11" t="s">
        <v>8317</v>
      </c>
      <c r="S3518" s="12" t="s">
        <v>8318</v>
      </c>
      <c r="T3518" s="20">
        <f t="shared" si="218"/>
        <v>41856.010069444441</v>
      </c>
      <c r="U3518" s="20">
        <f t="shared" si="219"/>
        <v>41890.125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s">
        <v>8219</v>
      </c>
      <c r="N3519" t="b">
        <v>1</v>
      </c>
      <c r="O3519" t="s">
        <v>8271</v>
      </c>
      <c r="P3519" s="6">
        <f t="shared" si="216"/>
        <v>100</v>
      </c>
      <c r="Q3519" s="8">
        <f t="shared" si="217"/>
        <v>307.69230769230768</v>
      </c>
      <c r="R3519" s="11" t="s">
        <v>8317</v>
      </c>
      <c r="S3519" s="12" t="s">
        <v>8318</v>
      </c>
      <c r="T3519" s="20">
        <f t="shared" si="218"/>
        <v>41794.817523148151</v>
      </c>
      <c r="U3519" s="20">
        <f t="shared" si="219"/>
        <v>41824.458333333336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s">
        <v>8219</v>
      </c>
      <c r="N3520" t="b">
        <v>1</v>
      </c>
      <c r="O3520" t="s">
        <v>8271</v>
      </c>
      <c r="P3520" s="6">
        <f t="shared" si="216"/>
        <v>110.04599999999999</v>
      </c>
      <c r="Q3520" s="8">
        <f t="shared" si="217"/>
        <v>50.020909090909093</v>
      </c>
      <c r="R3520" s="11" t="s">
        <v>8317</v>
      </c>
      <c r="S3520" s="12" t="s">
        <v>8318</v>
      </c>
      <c r="T3520" s="20">
        <f t="shared" si="218"/>
        <v>41893.783553240741</v>
      </c>
      <c r="U3520" s="20">
        <f t="shared" si="219"/>
        <v>41914.597916666666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s">
        <v>8219</v>
      </c>
      <c r="N3521" t="b">
        <v>1</v>
      </c>
      <c r="O3521" t="s">
        <v>8271</v>
      </c>
      <c r="P3521" s="6">
        <f t="shared" si="216"/>
        <v>101.35000000000001</v>
      </c>
      <c r="Q3521" s="8">
        <f t="shared" si="217"/>
        <v>72.392857142857139</v>
      </c>
      <c r="R3521" s="11" t="s">
        <v>8317</v>
      </c>
      <c r="S3521" s="12" t="s">
        <v>8318</v>
      </c>
      <c r="T3521" s="20">
        <f t="shared" si="218"/>
        <v>42037.598958333328</v>
      </c>
      <c r="U3521" s="20">
        <f t="shared" si="219"/>
        <v>42067.598958333328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s">
        <v>8219</v>
      </c>
      <c r="N3522" t="b">
        <v>1</v>
      </c>
      <c r="O3522" t="s">
        <v>8271</v>
      </c>
      <c r="P3522" s="6">
        <f t="shared" si="216"/>
        <v>100.75</v>
      </c>
      <c r="Q3522" s="8">
        <f t="shared" si="217"/>
        <v>95.952380952380949</v>
      </c>
      <c r="R3522" s="11" t="s">
        <v>8317</v>
      </c>
      <c r="S3522" s="12" t="s">
        <v>8318</v>
      </c>
      <c r="T3522" s="20">
        <f t="shared" si="218"/>
        <v>42227.824212962965</v>
      </c>
      <c r="U3522" s="20">
        <f t="shared" si="219"/>
        <v>42253.57430555555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s">
        <v>8219</v>
      </c>
      <c r="N3523" t="b">
        <v>1</v>
      </c>
      <c r="O3523" t="s">
        <v>8271</v>
      </c>
      <c r="P3523" s="6">
        <f t="shared" ref="P3523:P3586" si="220">E3523/D3523*100</f>
        <v>169.42857142857144</v>
      </c>
      <c r="Q3523" s="8">
        <f t="shared" ref="Q3523:Q3586" si="221">IFERROR(E3523/L3523,0)</f>
        <v>45.615384615384613</v>
      </c>
      <c r="R3523" s="11" t="s">
        <v>8317</v>
      </c>
      <c r="S3523" s="12" t="s">
        <v>8318</v>
      </c>
      <c r="T3523" s="20">
        <f t="shared" ref="T3523:T3586" si="222">(((J3523/60)/60)/24)+DATE(1970,1,1)</f>
        <v>41881.361342592594</v>
      </c>
      <c r="U3523" s="20">
        <f t="shared" ref="U3523:U3586" si="223">(((I3523/60)/60)/24)+DATE(1970,1,1)</f>
        <v>41911.361342592594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s">
        <v>8219</v>
      </c>
      <c r="N3524" t="b">
        <v>1</v>
      </c>
      <c r="O3524" t="s">
        <v>8271</v>
      </c>
      <c r="P3524" s="6">
        <f t="shared" si="220"/>
        <v>100</v>
      </c>
      <c r="Q3524" s="8">
        <f t="shared" si="221"/>
        <v>41.029411764705884</v>
      </c>
      <c r="R3524" s="11" t="s">
        <v>8317</v>
      </c>
      <c r="S3524" s="12" t="s">
        <v>8318</v>
      </c>
      <c r="T3524" s="20">
        <f t="shared" si="222"/>
        <v>42234.789884259255</v>
      </c>
      <c r="U3524" s="20">
        <f t="shared" si="223"/>
        <v>42262.420833333337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s">
        <v>8219</v>
      </c>
      <c r="N3525" t="b">
        <v>1</v>
      </c>
      <c r="O3525" t="s">
        <v>8271</v>
      </c>
      <c r="P3525" s="6">
        <f t="shared" si="220"/>
        <v>113.65</v>
      </c>
      <c r="Q3525" s="8">
        <f t="shared" si="221"/>
        <v>56.825000000000003</v>
      </c>
      <c r="R3525" s="11" t="s">
        <v>8317</v>
      </c>
      <c r="S3525" s="12" t="s">
        <v>8318</v>
      </c>
      <c r="T3525" s="20">
        <f t="shared" si="222"/>
        <v>42581.397546296299</v>
      </c>
      <c r="U3525" s="20">
        <f t="shared" si="223"/>
        <v>42638.958333333328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s">
        <v>8219</v>
      </c>
      <c r="N3526" t="b">
        <v>1</v>
      </c>
      <c r="O3526" t="s">
        <v>8271</v>
      </c>
      <c r="P3526" s="6">
        <f t="shared" si="220"/>
        <v>101.56</v>
      </c>
      <c r="Q3526" s="8">
        <f t="shared" si="221"/>
        <v>137.24324324324326</v>
      </c>
      <c r="R3526" s="11" t="s">
        <v>8317</v>
      </c>
      <c r="S3526" s="12" t="s">
        <v>8318</v>
      </c>
      <c r="T3526" s="20">
        <f t="shared" si="222"/>
        <v>41880.76357638889</v>
      </c>
      <c r="U3526" s="20">
        <f t="shared" si="223"/>
        <v>41895.166666666664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s">
        <v>8219</v>
      </c>
      <c r="N3527" t="b">
        <v>1</v>
      </c>
      <c r="O3527" t="s">
        <v>8271</v>
      </c>
      <c r="P3527" s="6">
        <f t="shared" si="220"/>
        <v>106</v>
      </c>
      <c r="Q3527" s="8">
        <f t="shared" si="221"/>
        <v>75.714285714285708</v>
      </c>
      <c r="R3527" s="11" t="s">
        <v>8317</v>
      </c>
      <c r="S3527" s="12" t="s">
        <v>8318</v>
      </c>
      <c r="T3527" s="20">
        <f t="shared" si="222"/>
        <v>42214.6956712963</v>
      </c>
      <c r="U3527" s="20">
        <f t="shared" si="223"/>
        <v>42225.666666666672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s">
        <v>8219</v>
      </c>
      <c r="N3528" t="b">
        <v>1</v>
      </c>
      <c r="O3528" t="s">
        <v>8271</v>
      </c>
      <c r="P3528" s="6">
        <f t="shared" si="220"/>
        <v>102</v>
      </c>
      <c r="Q3528" s="8">
        <f t="shared" si="221"/>
        <v>99</v>
      </c>
      <c r="R3528" s="11" t="s">
        <v>8317</v>
      </c>
      <c r="S3528" s="12" t="s">
        <v>8318</v>
      </c>
      <c r="T3528" s="20">
        <f t="shared" si="222"/>
        <v>42460.335312499999</v>
      </c>
      <c r="U3528" s="20">
        <f t="shared" si="223"/>
        <v>42488.249305555553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s">
        <v>8219</v>
      </c>
      <c r="N3529" t="b">
        <v>1</v>
      </c>
      <c r="O3529" t="s">
        <v>8271</v>
      </c>
      <c r="P3529" s="6">
        <f t="shared" si="220"/>
        <v>116.91666666666667</v>
      </c>
      <c r="Q3529" s="8">
        <f t="shared" si="221"/>
        <v>81.569767441860463</v>
      </c>
      <c r="R3529" s="11" t="s">
        <v>8317</v>
      </c>
      <c r="S3529" s="12" t="s">
        <v>8318</v>
      </c>
      <c r="T3529" s="20">
        <f t="shared" si="222"/>
        <v>42167.023206018523</v>
      </c>
      <c r="U3529" s="20">
        <f t="shared" si="223"/>
        <v>42196.165972222225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s">
        <v>8219</v>
      </c>
      <c r="N3530" t="b">
        <v>1</v>
      </c>
      <c r="O3530" t="s">
        <v>8271</v>
      </c>
      <c r="P3530" s="6">
        <f t="shared" si="220"/>
        <v>101.15151515151514</v>
      </c>
      <c r="Q3530" s="8">
        <f t="shared" si="221"/>
        <v>45.108108108108105</v>
      </c>
      <c r="R3530" s="11" t="s">
        <v>8317</v>
      </c>
      <c r="S3530" s="12" t="s">
        <v>8318</v>
      </c>
      <c r="T3530" s="20">
        <f t="shared" si="222"/>
        <v>42733.50136574074</v>
      </c>
      <c r="U3530" s="20">
        <f t="shared" si="223"/>
        <v>42753.50136574074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s">
        <v>8219</v>
      </c>
      <c r="N3531" t="b">
        <v>1</v>
      </c>
      <c r="O3531" t="s">
        <v>8271</v>
      </c>
      <c r="P3531" s="6">
        <f t="shared" si="220"/>
        <v>132</v>
      </c>
      <c r="Q3531" s="8">
        <f t="shared" si="221"/>
        <v>36.666666666666664</v>
      </c>
      <c r="R3531" s="11" t="s">
        <v>8317</v>
      </c>
      <c r="S3531" s="12" t="s">
        <v>8318</v>
      </c>
      <c r="T3531" s="20">
        <f t="shared" si="222"/>
        <v>42177.761782407411</v>
      </c>
      <c r="U3531" s="20">
        <f t="shared" si="223"/>
        <v>42198.041666666672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s">
        <v>8219</v>
      </c>
      <c r="N3532" t="b">
        <v>1</v>
      </c>
      <c r="O3532" t="s">
        <v>8271</v>
      </c>
      <c r="P3532" s="6">
        <f t="shared" si="220"/>
        <v>100</v>
      </c>
      <c r="Q3532" s="8">
        <f t="shared" si="221"/>
        <v>125</v>
      </c>
      <c r="R3532" s="11" t="s">
        <v>8317</v>
      </c>
      <c r="S3532" s="12" t="s">
        <v>8318</v>
      </c>
      <c r="T3532" s="20">
        <f t="shared" si="222"/>
        <v>42442.623344907406</v>
      </c>
      <c r="U3532" s="20">
        <f t="shared" si="223"/>
        <v>42470.833333333328</v>
      </c>
    </row>
    <row r="3533" spans="1:2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s">
        <v>8219</v>
      </c>
      <c r="N3533" t="b">
        <v>1</v>
      </c>
      <c r="O3533" t="s">
        <v>8271</v>
      </c>
      <c r="P3533" s="6">
        <f t="shared" si="220"/>
        <v>128</v>
      </c>
      <c r="Q3533" s="8">
        <f t="shared" si="221"/>
        <v>49.230769230769234</v>
      </c>
      <c r="R3533" s="11" t="s">
        <v>8317</v>
      </c>
      <c r="S3533" s="12" t="s">
        <v>8318</v>
      </c>
      <c r="T3533" s="20">
        <f t="shared" si="222"/>
        <v>42521.654328703706</v>
      </c>
      <c r="U3533" s="20">
        <f t="shared" si="223"/>
        <v>42551.654328703706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s">
        <v>8219</v>
      </c>
      <c r="N3534" t="b">
        <v>1</v>
      </c>
      <c r="O3534" t="s">
        <v>8271</v>
      </c>
      <c r="P3534" s="6">
        <f t="shared" si="220"/>
        <v>118.95833333333334</v>
      </c>
      <c r="Q3534" s="8">
        <f t="shared" si="221"/>
        <v>42.296296296296298</v>
      </c>
      <c r="R3534" s="11" t="s">
        <v>8317</v>
      </c>
      <c r="S3534" s="12" t="s">
        <v>8318</v>
      </c>
      <c r="T3534" s="20">
        <f t="shared" si="222"/>
        <v>41884.599849537037</v>
      </c>
      <c r="U3534" s="20">
        <f t="shared" si="223"/>
        <v>41900.165972222225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s">
        <v>8219</v>
      </c>
      <c r="N3535" t="b">
        <v>1</v>
      </c>
      <c r="O3535" t="s">
        <v>8271</v>
      </c>
      <c r="P3535" s="6">
        <f t="shared" si="220"/>
        <v>126.2</v>
      </c>
      <c r="Q3535" s="8">
        <f t="shared" si="221"/>
        <v>78.875</v>
      </c>
      <c r="R3535" s="11" t="s">
        <v>8317</v>
      </c>
      <c r="S3535" s="12" t="s">
        <v>8318</v>
      </c>
      <c r="T3535" s="20">
        <f t="shared" si="222"/>
        <v>42289.761192129634</v>
      </c>
      <c r="U3535" s="20">
        <f t="shared" si="223"/>
        <v>42319.802858796291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s">
        <v>8219</v>
      </c>
      <c r="N3536" t="b">
        <v>1</v>
      </c>
      <c r="O3536" t="s">
        <v>8271</v>
      </c>
      <c r="P3536" s="6">
        <f t="shared" si="220"/>
        <v>156.20000000000002</v>
      </c>
      <c r="Q3536" s="8">
        <f t="shared" si="221"/>
        <v>38.284313725490193</v>
      </c>
      <c r="R3536" s="11" t="s">
        <v>8317</v>
      </c>
      <c r="S3536" s="12" t="s">
        <v>8318</v>
      </c>
      <c r="T3536" s="20">
        <f t="shared" si="222"/>
        <v>42243.6252662037</v>
      </c>
      <c r="U3536" s="20">
        <f t="shared" si="223"/>
        <v>42278.6252662037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s">
        <v>8219</v>
      </c>
      <c r="N3537" t="b">
        <v>1</v>
      </c>
      <c r="O3537" t="s">
        <v>8271</v>
      </c>
      <c r="P3537" s="6">
        <f t="shared" si="220"/>
        <v>103.15</v>
      </c>
      <c r="Q3537" s="8">
        <f t="shared" si="221"/>
        <v>44.847826086956523</v>
      </c>
      <c r="R3537" s="11" t="s">
        <v>8317</v>
      </c>
      <c r="S3537" s="12" t="s">
        <v>8318</v>
      </c>
      <c r="T3537" s="20">
        <f t="shared" si="222"/>
        <v>42248.640162037031</v>
      </c>
      <c r="U3537" s="20">
        <f t="shared" si="223"/>
        <v>42279.75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s">
        <v>8219</v>
      </c>
      <c r="N3538" t="b">
        <v>1</v>
      </c>
      <c r="O3538" t="s">
        <v>8271</v>
      </c>
      <c r="P3538" s="6">
        <f t="shared" si="220"/>
        <v>153.33333333333334</v>
      </c>
      <c r="Q3538" s="8">
        <f t="shared" si="221"/>
        <v>13.529411764705882</v>
      </c>
      <c r="R3538" s="11" t="s">
        <v>8317</v>
      </c>
      <c r="S3538" s="12" t="s">
        <v>8318</v>
      </c>
      <c r="T3538" s="20">
        <f t="shared" si="222"/>
        <v>42328.727141203708</v>
      </c>
      <c r="U3538" s="20">
        <f t="shared" si="223"/>
        <v>42358.499305555553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s">
        <v>8219</v>
      </c>
      <c r="N3539" t="b">
        <v>1</v>
      </c>
      <c r="O3539" t="s">
        <v>8271</v>
      </c>
      <c r="P3539" s="6">
        <f t="shared" si="220"/>
        <v>180.44444444444446</v>
      </c>
      <c r="Q3539" s="8">
        <f t="shared" si="221"/>
        <v>43.5</v>
      </c>
      <c r="R3539" s="11" t="s">
        <v>8317</v>
      </c>
      <c r="S3539" s="12" t="s">
        <v>8318</v>
      </c>
      <c r="T3539" s="20">
        <f t="shared" si="222"/>
        <v>41923.354351851849</v>
      </c>
      <c r="U3539" s="20">
        <f t="shared" si="223"/>
        <v>41960.332638888889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s">
        <v>8219</v>
      </c>
      <c r="N3540" t="b">
        <v>1</v>
      </c>
      <c r="O3540" t="s">
        <v>8271</v>
      </c>
      <c r="P3540" s="6">
        <f t="shared" si="220"/>
        <v>128.44999999999999</v>
      </c>
      <c r="Q3540" s="8">
        <f t="shared" si="221"/>
        <v>30.951807228915662</v>
      </c>
      <c r="R3540" s="11" t="s">
        <v>8317</v>
      </c>
      <c r="S3540" s="12" t="s">
        <v>8318</v>
      </c>
      <c r="T3540" s="20">
        <f t="shared" si="222"/>
        <v>42571.420601851853</v>
      </c>
      <c r="U3540" s="20">
        <f t="shared" si="223"/>
        <v>42599.420601851853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s">
        <v>8219</v>
      </c>
      <c r="N3541" t="b">
        <v>1</v>
      </c>
      <c r="O3541" t="s">
        <v>8271</v>
      </c>
      <c r="P3541" s="6">
        <f t="shared" si="220"/>
        <v>119.66666666666667</v>
      </c>
      <c r="Q3541" s="8">
        <f t="shared" si="221"/>
        <v>55.230769230769234</v>
      </c>
      <c r="R3541" s="11" t="s">
        <v>8317</v>
      </c>
      <c r="S3541" s="12" t="s">
        <v>8318</v>
      </c>
      <c r="T3541" s="20">
        <f t="shared" si="222"/>
        <v>42600.756041666667</v>
      </c>
      <c r="U3541" s="20">
        <f t="shared" si="223"/>
        <v>42621.756041666667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s">
        <v>8219</v>
      </c>
      <c r="N3542" t="b">
        <v>1</v>
      </c>
      <c r="O3542" t="s">
        <v>8271</v>
      </c>
      <c r="P3542" s="6">
        <f t="shared" si="220"/>
        <v>123</v>
      </c>
      <c r="Q3542" s="8">
        <f t="shared" si="221"/>
        <v>46.125</v>
      </c>
      <c r="R3542" s="11" t="s">
        <v>8317</v>
      </c>
      <c r="S3542" s="12" t="s">
        <v>8318</v>
      </c>
      <c r="T3542" s="20">
        <f t="shared" si="222"/>
        <v>42517.003368055557</v>
      </c>
      <c r="U3542" s="20">
        <f t="shared" si="223"/>
        <v>42547.003368055557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s">
        <v>8219</v>
      </c>
      <c r="N3543" t="b">
        <v>1</v>
      </c>
      <c r="O3543" t="s">
        <v>8271</v>
      </c>
      <c r="P3543" s="6">
        <f t="shared" si="220"/>
        <v>105</v>
      </c>
      <c r="Q3543" s="8">
        <f t="shared" si="221"/>
        <v>39.375</v>
      </c>
      <c r="R3543" s="11" t="s">
        <v>8317</v>
      </c>
      <c r="S3543" s="12" t="s">
        <v>8318</v>
      </c>
      <c r="T3543" s="20">
        <f t="shared" si="222"/>
        <v>42222.730034722219</v>
      </c>
      <c r="U3543" s="20">
        <f t="shared" si="223"/>
        <v>42247.730034722219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s">
        <v>8219</v>
      </c>
      <c r="N3544" t="b">
        <v>1</v>
      </c>
      <c r="O3544" t="s">
        <v>8271</v>
      </c>
      <c r="P3544" s="6">
        <f t="shared" si="220"/>
        <v>102.23636363636363</v>
      </c>
      <c r="Q3544" s="8">
        <f t="shared" si="221"/>
        <v>66.152941176470591</v>
      </c>
      <c r="R3544" s="11" t="s">
        <v>8317</v>
      </c>
      <c r="S3544" s="12" t="s">
        <v>8318</v>
      </c>
      <c r="T3544" s="20">
        <f t="shared" si="222"/>
        <v>41829.599791666667</v>
      </c>
      <c r="U3544" s="20">
        <f t="shared" si="223"/>
        <v>41889.599791666667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s">
        <v>8219</v>
      </c>
      <c r="N3545" t="b">
        <v>1</v>
      </c>
      <c r="O3545" t="s">
        <v>8271</v>
      </c>
      <c r="P3545" s="6">
        <f t="shared" si="220"/>
        <v>104.66666666666666</v>
      </c>
      <c r="Q3545" s="8">
        <f t="shared" si="221"/>
        <v>54.137931034482762</v>
      </c>
      <c r="R3545" s="11" t="s">
        <v>8317</v>
      </c>
      <c r="S3545" s="12" t="s">
        <v>8318</v>
      </c>
      <c r="T3545" s="20">
        <f t="shared" si="222"/>
        <v>42150.755312499998</v>
      </c>
      <c r="U3545" s="20">
        <f t="shared" si="223"/>
        <v>42180.755312499998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s">
        <v>8219</v>
      </c>
      <c r="N3546" t="b">
        <v>1</v>
      </c>
      <c r="O3546" t="s">
        <v>8271</v>
      </c>
      <c r="P3546" s="6">
        <f t="shared" si="220"/>
        <v>100</v>
      </c>
      <c r="Q3546" s="8">
        <f t="shared" si="221"/>
        <v>104.16666666666667</v>
      </c>
      <c r="R3546" s="11" t="s">
        <v>8317</v>
      </c>
      <c r="S3546" s="12" t="s">
        <v>8318</v>
      </c>
      <c r="T3546" s="20">
        <f t="shared" si="222"/>
        <v>42040.831678240742</v>
      </c>
      <c r="U3546" s="20">
        <f t="shared" si="223"/>
        <v>42070.831678240742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s">
        <v>8219</v>
      </c>
      <c r="N3547" t="b">
        <v>1</v>
      </c>
      <c r="O3547" t="s">
        <v>8271</v>
      </c>
      <c r="P3547" s="6">
        <f t="shared" si="220"/>
        <v>100.4</v>
      </c>
      <c r="Q3547" s="8">
        <f t="shared" si="221"/>
        <v>31.375</v>
      </c>
      <c r="R3547" s="11" t="s">
        <v>8317</v>
      </c>
      <c r="S3547" s="12" t="s">
        <v>8318</v>
      </c>
      <c r="T3547" s="20">
        <f t="shared" si="222"/>
        <v>42075.807395833333</v>
      </c>
      <c r="U3547" s="20">
        <f t="shared" si="223"/>
        <v>42105.807395833333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s">
        <v>8219</v>
      </c>
      <c r="N3548" t="b">
        <v>1</v>
      </c>
      <c r="O3548" t="s">
        <v>8271</v>
      </c>
      <c r="P3548" s="6">
        <f t="shared" si="220"/>
        <v>102.27272727272727</v>
      </c>
      <c r="Q3548" s="8">
        <f t="shared" si="221"/>
        <v>59.210526315789473</v>
      </c>
      <c r="R3548" s="11" t="s">
        <v>8317</v>
      </c>
      <c r="S3548" s="12" t="s">
        <v>8318</v>
      </c>
      <c r="T3548" s="20">
        <f t="shared" si="222"/>
        <v>42073.660694444443</v>
      </c>
      <c r="U3548" s="20">
        <f t="shared" si="223"/>
        <v>42095.165972222225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s">
        <v>8219</v>
      </c>
      <c r="N3549" t="b">
        <v>1</v>
      </c>
      <c r="O3549" t="s">
        <v>8271</v>
      </c>
      <c r="P3549" s="6">
        <f t="shared" si="220"/>
        <v>114.40928571428573</v>
      </c>
      <c r="Q3549" s="8">
        <f t="shared" si="221"/>
        <v>119.17633928571429</v>
      </c>
      <c r="R3549" s="11" t="s">
        <v>8317</v>
      </c>
      <c r="S3549" s="12" t="s">
        <v>8318</v>
      </c>
      <c r="T3549" s="20">
        <f t="shared" si="222"/>
        <v>42480.078715277778</v>
      </c>
      <c r="U3549" s="20">
        <f t="shared" si="223"/>
        <v>42504.165972222225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s">
        <v>8219</v>
      </c>
      <c r="N3550" t="b">
        <v>1</v>
      </c>
      <c r="O3550" t="s">
        <v>8271</v>
      </c>
      <c r="P3550" s="6">
        <f t="shared" si="220"/>
        <v>101.9047619047619</v>
      </c>
      <c r="Q3550" s="8">
        <f t="shared" si="221"/>
        <v>164.61538461538461</v>
      </c>
      <c r="R3550" s="11" t="s">
        <v>8317</v>
      </c>
      <c r="S3550" s="12" t="s">
        <v>8318</v>
      </c>
      <c r="T3550" s="20">
        <f t="shared" si="222"/>
        <v>42411.942291666666</v>
      </c>
      <c r="U3550" s="20">
        <f t="shared" si="223"/>
        <v>42434.041666666672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s">
        <v>8219</v>
      </c>
      <c r="N3551" t="b">
        <v>1</v>
      </c>
      <c r="O3551" t="s">
        <v>8271</v>
      </c>
      <c r="P3551" s="6">
        <f t="shared" si="220"/>
        <v>102</v>
      </c>
      <c r="Q3551" s="8">
        <f t="shared" si="221"/>
        <v>24.285714285714285</v>
      </c>
      <c r="R3551" s="11" t="s">
        <v>8317</v>
      </c>
      <c r="S3551" s="12" t="s">
        <v>8318</v>
      </c>
      <c r="T3551" s="20">
        <f t="shared" si="222"/>
        <v>42223.394363425927</v>
      </c>
      <c r="U3551" s="20">
        <f t="shared" si="223"/>
        <v>42251.394363425927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s">
        <v>8219</v>
      </c>
      <c r="N3552" t="b">
        <v>1</v>
      </c>
      <c r="O3552" t="s">
        <v>8271</v>
      </c>
      <c r="P3552" s="6">
        <f t="shared" si="220"/>
        <v>104.80000000000001</v>
      </c>
      <c r="Q3552" s="8">
        <f t="shared" si="221"/>
        <v>40.9375</v>
      </c>
      <c r="R3552" s="11" t="s">
        <v>8317</v>
      </c>
      <c r="S3552" s="12" t="s">
        <v>8318</v>
      </c>
      <c r="T3552" s="20">
        <f t="shared" si="222"/>
        <v>42462.893495370372</v>
      </c>
      <c r="U3552" s="20">
        <f t="shared" si="223"/>
        <v>42492.893495370372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s">
        <v>8219</v>
      </c>
      <c r="N3553" t="b">
        <v>1</v>
      </c>
      <c r="O3553" t="s">
        <v>8271</v>
      </c>
      <c r="P3553" s="6">
        <f t="shared" si="220"/>
        <v>101.83333333333333</v>
      </c>
      <c r="Q3553" s="8">
        <f t="shared" si="221"/>
        <v>61.1</v>
      </c>
      <c r="R3553" s="11" t="s">
        <v>8317</v>
      </c>
      <c r="S3553" s="12" t="s">
        <v>8318</v>
      </c>
      <c r="T3553" s="20">
        <f t="shared" si="222"/>
        <v>41753.515856481477</v>
      </c>
      <c r="U3553" s="20">
        <f t="shared" si="223"/>
        <v>41781.921527777777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s">
        <v>8219</v>
      </c>
      <c r="N3554" t="b">
        <v>1</v>
      </c>
      <c r="O3554" t="s">
        <v>8271</v>
      </c>
      <c r="P3554" s="6">
        <f t="shared" si="220"/>
        <v>100</v>
      </c>
      <c r="Q3554" s="8">
        <f t="shared" si="221"/>
        <v>38.65</v>
      </c>
      <c r="R3554" s="11" t="s">
        <v>8317</v>
      </c>
      <c r="S3554" s="12" t="s">
        <v>8318</v>
      </c>
      <c r="T3554" s="20">
        <f t="shared" si="222"/>
        <v>41788.587083333332</v>
      </c>
      <c r="U3554" s="20">
        <f t="shared" si="223"/>
        <v>41818.587083333332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s">
        <v>8219</v>
      </c>
      <c r="N3555" t="b">
        <v>1</v>
      </c>
      <c r="O3555" t="s">
        <v>8271</v>
      </c>
      <c r="P3555" s="6">
        <f t="shared" si="220"/>
        <v>106.27272727272728</v>
      </c>
      <c r="Q3555" s="8">
        <f t="shared" si="221"/>
        <v>56.20192307692308</v>
      </c>
      <c r="R3555" s="11" t="s">
        <v>8317</v>
      </c>
      <c r="S3555" s="12" t="s">
        <v>8318</v>
      </c>
      <c r="T3555" s="20">
        <f t="shared" si="222"/>
        <v>42196.028703703705</v>
      </c>
      <c r="U3555" s="20">
        <f t="shared" si="223"/>
        <v>42228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s">
        <v>8219</v>
      </c>
      <c r="N3556" t="b">
        <v>1</v>
      </c>
      <c r="O3556" t="s">
        <v>8271</v>
      </c>
      <c r="P3556" s="6">
        <f t="shared" si="220"/>
        <v>113.42219999999999</v>
      </c>
      <c r="Q3556" s="8">
        <f t="shared" si="221"/>
        <v>107.00207547169811</v>
      </c>
      <c r="R3556" s="11" t="s">
        <v>8317</v>
      </c>
      <c r="S3556" s="12" t="s">
        <v>8318</v>
      </c>
      <c r="T3556" s="20">
        <f t="shared" si="222"/>
        <v>42016.050451388888</v>
      </c>
      <c r="U3556" s="20">
        <f t="shared" si="223"/>
        <v>42046.708333333328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s">
        <v>8219</v>
      </c>
      <c r="N3557" t="b">
        <v>1</v>
      </c>
      <c r="O3557" t="s">
        <v>8271</v>
      </c>
      <c r="P3557" s="6">
        <f t="shared" si="220"/>
        <v>100</v>
      </c>
      <c r="Q3557" s="8">
        <f t="shared" si="221"/>
        <v>171.42857142857142</v>
      </c>
      <c r="R3557" s="11" t="s">
        <v>8317</v>
      </c>
      <c r="S3557" s="12" t="s">
        <v>8318</v>
      </c>
      <c r="T3557" s="20">
        <f t="shared" si="222"/>
        <v>42661.442060185189</v>
      </c>
      <c r="U3557" s="20">
        <f t="shared" si="223"/>
        <v>42691.483726851846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s">
        <v>8219</v>
      </c>
      <c r="N3558" t="b">
        <v>1</v>
      </c>
      <c r="O3558" t="s">
        <v>8271</v>
      </c>
      <c r="P3558" s="6">
        <f t="shared" si="220"/>
        <v>100.45454545454547</v>
      </c>
      <c r="Q3558" s="8">
        <f t="shared" si="221"/>
        <v>110.5</v>
      </c>
      <c r="R3558" s="11" t="s">
        <v>8317</v>
      </c>
      <c r="S3558" s="12" t="s">
        <v>8318</v>
      </c>
      <c r="T3558" s="20">
        <f t="shared" si="222"/>
        <v>41808.649583333332</v>
      </c>
      <c r="U3558" s="20">
        <f t="shared" si="223"/>
        <v>41868.649583333332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s">
        <v>8219</v>
      </c>
      <c r="N3559" t="b">
        <v>1</v>
      </c>
      <c r="O3559" t="s">
        <v>8271</v>
      </c>
      <c r="P3559" s="6">
        <f t="shared" si="220"/>
        <v>100.03599999999999</v>
      </c>
      <c r="Q3559" s="8">
        <f t="shared" si="221"/>
        <v>179.27598566308242</v>
      </c>
      <c r="R3559" s="11" t="s">
        <v>8317</v>
      </c>
      <c r="S3559" s="12" t="s">
        <v>8318</v>
      </c>
      <c r="T3559" s="20">
        <f t="shared" si="222"/>
        <v>41730.276747685188</v>
      </c>
      <c r="U3559" s="20">
        <f t="shared" si="223"/>
        <v>41764.276747685188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s">
        <v>8219</v>
      </c>
      <c r="N3560" t="b">
        <v>1</v>
      </c>
      <c r="O3560" t="s">
        <v>8271</v>
      </c>
      <c r="P3560" s="6">
        <f t="shared" si="220"/>
        <v>144</v>
      </c>
      <c r="Q3560" s="8">
        <f t="shared" si="221"/>
        <v>22.90909090909091</v>
      </c>
      <c r="R3560" s="11" t="s">
        <v>8317</v>
      </c>
      <c r="S3560" s="12" t="s">
        <v>8318</v>
      </c>
      <c r="T3560" s="20">
        <f t="shared" si="222"/>
        <v>42139.816840277781</v>
      </c>
      <c r="U3560" s="20">
        <f t="shared" si="223"/>
        <v>42181.875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s">
        <v>8219</v>
      </c>
      <c r="N3561" t="b">
        <v>1</v>
      </c>
      <c r="O3561" t="s">
        <v>8271</v>
      </c>
      <c r="P3561" s="6">
        <f t="shared" si="220"/>
        <v>103.49999999999999</v>
      </c>
      <c r="Q3561" s="8">
        <f t="shared" si="221"/>
        <v>43.125</v>
      </c>
      <c r="R3561" s="11" t="s">
        <v>8317</v>
      </c>
      <c r="S3561" s="12" t="s">
        <v>8318</v>
      </c>
      <c r="T3561" s="20">
        <f t="shared" si="222"/>
        <v>42194.096157407403</v>
      </c>
      <c r="U3561" s="20">
        <f t="shared" si="223"/>
        <v>42216.373611111107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s">
        <v>8219</v>
      </c>
      <c r="N3562" t="b">
        <v>1</v>
      </c>
      <c r="O3562" t="s">
        <v>8271</v>
      </c>
      <c r="P3562" s="6">
        <f t="shared" si="220"/>
        <v>108.43750000000001</v>
      </c>
      <c r="Q3562" s="8">
        <f t="shared" si="221"/>
        <v>46.891891891891895</v>
      </c>
      <c r="R3562" s="11" t="s">
        <v>8317</v>
      </c>
      <c r="S3562" s="12" t="s">
        <v>8318</v>
      </c>
      <c r="T3562" s="20">
        <f t="shared" si="222"/>
        <v>42115.889652777783</v>
      </c>
      <c r="U3562" s="20">
        <f t="shared" si="223"/>
        <v>42151.114583333328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s">
        <v>8219</v>
      </c>
      <c r="N3563" t="b">
        <v>1</v>
      </c>
      <c r="O3563" t="s">
        <v>8271</v>
      </c>
      <c r="P3563" s="6">
        <f t="shared" si="220"/>
        <v>102.4</v>
      </c>
      <c r="Q3563" s="8">
        <f t="shared" si="221"/>
        <v>47.407407407407405</v>
      </c>
      <c r="R3563" s="11" t="s">
        <v>8317</v>
      </c>
      <c r="S3563" s="12" t="s">
        <v>8318</v>
      </c>
      <c r="T3563" s="20">
        <f t="shared" si="222"/>
        <v>42203.680300925931</v>
      </c>
      <c r="U3563" s="20">
        <f t="shared" si="223"/>
        <v>42221.774999999994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s">
        <v>8219</v>
      </c>
      <c r="N3564" t="b">
        <v>1</v>
      </c>
      <c r="O3564" t="s">
        <v>8271</v>
      </c>
      <c r="P3564" s="6">
        <f t="shared" si="220"/>
        <v>148.88888888888889</v>
      </c>
      <c r="Q3564" s="8">
        <f t="shared" si="221"/>
        <v>15.129032258064516</v>
      </c>
      <c r="R3564" s="11" t="s">
        <v>8317</v>
      </c>
      <c r="S3564" s="12" t="s">
        <v>8318</v>
      </c>
      <c r="T3564" s="20">
        <f t="shared" si="222"/>
        <v>42433.761886574073</v>
      </c>
      <c r="U3564" s="20">
        <f t="shared" si="223"/>
        <v>42442.916666666672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s">
        <v>8219</v>
      </c>
      <c r="N3565" t="b">
        <v>1</v>
      </c>
      <c r="O3565" t="s">
        <v>8271</v>
      </c>
      <c r="P3565" s="6">
        <f t="shared" si="220"/>
        <v>105.49000000000002</v>
      </c>
      <c r="Q3565" s="8">
        <f t="shared" si="221"/>
        <v>21.098000000000003</v>
      </c>
      <c r="R3565" s="11" t="s">
        <v>8317</v>
      </c>
      <c r="S3565" s="12" t="s">
        <v>8318</v>
      </c>
      <c r="T3565" s="20">
        <f t="shared" si="222"/>
        <v>42555.671944444446</v>
      </c>
      <c r="U3565" s="20">
        <f t="shared" si="223"/>
        <v>42583.791666666672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s">
        <v>8219</v>
      </c>
      <c r="N3566" t="b">
        <v>1</v>
      </c>
      <c r="O3566" t="s">
        <v>8271</v>
      </c>
      <c r="P3566" s="6">
        <f t="shared" si="220"/>
        <v>100.49999999999999</v>
      </c>
      <c r="Q3566" s="8">
        <f t="shared" si="221"/>
        <v>59.117647058823529</v>
      </c>
      <c r="R3566" s="11" t="s">
        <v>8317</v>
      </c>
      <c r="S3566" s="12" t="s">
        <v>8318</v>
      </c>
      <c r="T3566" s="20">
        <f t="shared" si="222"/>
        <v>42236.623252314821</v>
      </c>
      <c r="U3566" s="20">
        <f t="shared" si="223"/>
        <v>42282.666666666672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s">
        <v>8219</v>
      </c>
      <c r="N3567" t="b">
        <v>1</v>
      </c>
      <c r="O3567" t="s">
        <v>8271</v>
      </c>
      <c r="P3567" s="6">
        <f t="shared" si="220"/>
        <v>130.55555555555557</v>
      </c>
      <c r="Q3567" s="8">
        <f t="shared" si="221"/>
        <v>97.916666666666671</v>
      </c>
      <c r="R3567" s="11" t="s">
        <v>8317</v>
      </c>
      <c r="S3567" s="12" t="s">
        <v>8318</v>
      </c>
      <c r="T3567" s="20">
        <f t="shared" si="222"/>
        <v>41974.743148148147</v>
      </c>
      <c r="U3567" s="20">
        <f t="shared" si="223"/>
        <v>42004.743148148147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s">
        <v>8219</v>
      </c>
      <c r="N3568" t="b">
        <v>1</v>
      </c>
      <c r="O3568" t="s">
        <v>8271</v>
      </c>
      <c r="P3568" s="6">
        <f t="shared" si="220"/>
        <v>104.75000000000001</v>
      </c>
      <c r="Q3568" s="8">
        <f t="shared" si="221"/>
        <v>55.131578947368418</v>
      </c>
      <c r="R3568" s="11" t="s">
        <v>8317</v>
      </c>
      <c r="S3568" s="12" t="s">
        <v>8318</v>
      </c>
      <c r="T3568" s="20">
        <f t="shared" si="222"/>
        <v>41997.507905092592</v>
      </c>
      <c r="U3568" s="20">
        <f t="shared" si="223"/>
        <v>42027.507905092592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s">
        <v>8219</v>
      </c>
      <c r="N3569" t="b">
        <v>1</v>
      </c>
      <c r="O3569" t="s">
        <v>8271</v>
      </c>
      <c r="P3569" s="6">
        <f t="shared" si="220"/>
        <v>108.80000000000001</v>
      </c>
      <c r="Q3569" s="8">
        <f t="shared" si="221"/>
        <v>26.536585365853657</v>
      </c>
      <c r="R3569" s="11" t="s">
        <v>8317</v>
      </c>
      <c r="S3569" s="12" t="s">
        <v>8318</v>
      </c>
      <c r="T3569" s="20">
        <f t="shared" si="222"/>
        <v>42135.810694444444</v>
      </c>
      <c r="U3569" s="20">
        <f t="shared" si="223"/>
        <v>42165.810694444444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s">
        <v>8219</v>
      </c>
      <c r="N3570" t="b">
        <v>1</v>
      </c>
      <c r="O3570" t="s">
        <v>8271</v>
      </c>
      <c r="P3570" s="6">
        <f t="shared" si="220"/>
        <v>111.00000000000001</v>
      </c>
      <c r="Q3570" s="8">
        <f t="shared" si="221"/>
        <v>58.421052631578945</v>
      </c>
      <c r="R3570" s="11" t="s">
        <v>8317</v>
      </c>
      <c r="S3570" s="12" t="s">
        <v>8318</v>
      </c>
      <c r="T3570" s="20">
        <f t="shared" si="222"/>
        <v>41869.740671296298</v>
      </c>
      <c r="U3570" s="20">
        <f t="shared" si="223"/>
        <v>41899.740671296298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s">
        <v>8219</v>
      </c>
      <c r="N3571" t="b">
        <v>1</v>
      </c>
      <c r="O3571" t="s">
        <v>8271</v>
      </c>
      <c r="P3571" s="6">
        <f t="shared" si="220"/>
        <v>100.47999999999999</v>
      </c>
      <c r="Q3571" s="8">
        <f t="shared" si="221"/>
        <v>122.53658536585365</v>
      </c>
      <c r="R3571" s="11" t="s">
        <v>8317</v>
      </c>
      <c r="S3571" s="12" t="s">
        <v>8318</v>
      </c>
      <c r="T3571" s="20">
        <f t="shared" si="222"/>
        <v>41982.688611111109</v>
      </c>
      <c r="U3571" s="20">
        <f t="shared" si="223"/>
        <v>42012.688611111109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s">
        <v>8219</v>
      </c>
      <c r="N3572" t="b">
        <v>1</v>
      </c>
      <c r="O3572" t="s">
        <v>8271</v>
      </c>
      <c r="P3572" s="6">
        <f t="shared" si="220"/>
        <v>114.35</v>
      </c>
      <c r="Q3572" s="8">
        <f t="shared" si="221"/>
        <v>87.961538461538467</v>
      </c>
      <c r="R3572" s="11" t="s">
        <v>8317</v>
      </c>
      <c r="S3572" s="12" t="s">
        <v>8318</v>
      </c>
      <c r="T3572" s="20">
        <f t="shared" si="222"/>
        <v>41976.331979166673</v>
      </c>
      <c r="U3572" s="20">
        <f t="shared" si="223"/>
        <v>42004.291666666672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s">
        <v>8219</v>
      </c>
      <c r="N3573" t="b">
        <v>1</v>
      </c>
      <c r="O3573" t="s">
        <v>8271</v>
      </c>
      <c r="P3573" s="6">
        <f t="shared" si="220"/>
        <v>122.06666666666666</v>
      </c>
      <c r="Q3573" s="8">
        <f t="shared" si="221"/>
        <v>73.239999999999995</v>
      </c>
      <c r="R3573" s="11" t="s">
        <v>8317</v>
      </c>
      <c r="S3573" s="12" t="s">
        <v>8318</v>
      </c>
      <c r="T3573" s="20">
        <f t="shared" si="222"/>
        <v>41912.858946759261</v>
      </c>
      <c r="U3573" s="20">
        <f t="shared" si="223"/>
        <v>41942.858946759261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s">
        <v>8219</v>
      </c>
      <c r="N3574" t="b">
        <v>1</v>
      </c>
      <c r="O3574" t="s">
        <v>8271</v>
      </c>
      <c r="P3574" s="6">
        <f t="shared" si="220"/>
        <v>100</v>
      </c>
      <c r="Q3574" s="8">
        <f t="shared" si="221"/>
        <v>55.555555555555557</v>
      </c>
      <c r="R3574" s="11" t="s">
        <v>8317</v>
      </c>
      <c r="S3574" s="12" t="s">
        <v>8318</v>
      </c>
      <c r="T3574" s="20">
        <f t="shared" si="222"/>
        <v>42146.570393518516</v>
      </c>
      <c r="U3574" s="20">
        <f t="shared" si="223"/>
        <v>42176.570393518516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s">
        <v>8219</v>
      </c>
      <c r="N3575" t="b">
        <v>1</v>
      </c>
      <c r="O3575" t="s">
        <v>8271</v>
      </c>
      <c r="P3575" s="6">
        <f t="shared" si="220"/>
        <v>102.8</v>
      </c>
      <c r="Q3575" s="8">
        <f t="shared" si="221"/>
        <v>39.53846153846154</v>
      </c>
      <c r="R3575" s="11" t="s">
        <v>8317</v>
      </c>
      <c r="S3575" s="12" t="s">
        <v>8318</v>
      </c>
      <c r="T3575" s="20">
        <f t="shared" si="222"/>
        <v>41921.375532407408</v>
      </c>
      <c r="U3575" s="20">
        <f t="shared" si="223"/>
        <v>41951.417199074072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s">
        <v>8219</v>
      </c>
      <c r="N3576" t="b">
        <v>1</v>
      </c>
      <c r="O3576" t="s">
        <v>8271</v>
      </c>
      <c r="P3576" s="6">
        <f t="shared" si="220"/>
        <v>106.12068965517241</v>
      </c>
      <c r="Q3576" s="8">
        <f t="shared" si="221"/>
        <v>136.77777777777777</v>
      </c>
      <c r="R3576" s="11" t="s">
        <v>8317</v>
      </c>
      <c r="S3576" s="12" t="s">
        <v>8318</v>
      </c>
      <c r="T3576" s="20">
        <f t="shared" si="222"/>
        <v>41926.942685185182</v>
      </c>
      <c r="U3576" s="20">
        <f t="shared" si="223"/>
        <v>41956.984351851846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s">
        <v>8219</v>
      </c>
      <c r="N3577" t="b">
        <v>1</v>
      </c>
      <c r="O3577" t="s">
        <v>8271</v>
      </c>
      <c r="P3577" s="6">
        <f t="shared" si="220"/>
        <v>101.33000000000001</v>
      </c>
      <c r="Q3577" s="8">
        <f t="shared" si="221"/>
        <v>99.343137254901961</v>
      </c>
      <c r="R3577" s="11" t="s">
        <v>8317</v>
      </c>
      <c r="S3577" s="12" t="s">
        <v>8318</v>
      </c>
      <c r="T3577" s="20">
        <f t="shared" si="222"/>
        <v>42561.783877314811</v>
      </c>
      <c r="U3577" s="20">
        <f t="shared" si="223"/>
        <v>42593.165972222225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s">
        <v>8219</v>
      </c>
      <c r="N3578" t="b">
        <v>1</v>
      </c>
      <c r="O3578" t="s">
        <v>8271</v>
      </c>
      <c r="P3578" s="6">
        <f t="shared" si="220"/>
        <v>100</v>
      </c>
      <c r="Q3578" s="8">
        <f t="shared" si="221"/>
        <v>20</v>
      </c>
      <c r="R3578" s="11" t="s">
        <v>8317</v>
      </c>
      <c r="S3578" s="12" t="s">
        <v>8318</v>
      </c>
      <c r="T3578" s="20">
        <f t="shared" si="222"/>
        <v>42649.54923611111</v>
      </c>
      <c r="U3578" s="20">
        <f t="shared" si="223"/>
        <v>42709.590902777782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s">
        <v>8219</v>
      </c>
      <c r="N3579" t="b">
        <v>1</v>
      </c>
      <c r="O3579" t="s">
        <v>8271</v>
      </c>
      <c r="P3579" s="6">
        <f t="shared" si="220"/>
        <v>130</v>
      </c>
      <c r="Q3579" s="8">
        <f t="shared" si="221"/>
        <v>28.888888888888889</v>
      </c>
      <c r="R3579" s="11" t="s">
        <v>8317</v>
      </c>
      <c r="S3579" s="12" t="s">
        <v>8318</v>
      </c>
      <c r="T3579" s="20">
        <f t="shared" si="222"/>
        <v>42093.786840277782</v>
      </c>
      <c r="U3579" s="20">
        <f t="shared" si="223"/>
        <v>42120.26944444445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s">
        <v>8219</v>
      </c>
      <c r="N3580" t="b">
        <v>1</v>
      </c>
      <c r="O3580" t="s">
        <v>8271</v>
      </c>
      <c r="P3580" s="6">
        <f t="shared" si="220"/>
        <v>100.01333333333334</v>
      </c>
      <c r="Q3580" s="8">
        <f t="shared" si="221"/>
        <v>40.545945945945945</v>
      </c>
      <c r="R3580" s="11" t="s">
        <v>8317</v>
      </c>
      <c r="S3580" s="12" t="s">
        <v>8318</v>
      </c>
      <c r="T3580" s="20">
        <f t="shared" si="222"/>
        <v>42460.733530092592</v>
      </c>
      <c r="U3580" s="20">
        <f t="shared" si="223"/>
        <v>42490.733530092592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s">
        <v>8219</v>
      </c>
      <c r="N3581" t="b">
        <v>1</v>
      </c>
      <c r="O3581" t="s">
        <v>8271</v>
      </c>
      <c r="P3581" s="6">
        <f t="shared" si="220"/>
        <v>100</v>
      </c>
      <c r="Q3581" s="8">
        <f t="shared" si="221"/>
        <v>35.714285714285715</v>
      </c>
      <c r="R3581" s="11" t="s">
        <v>8317</v>
      </c>
      <c r="S3581" s="12" t="s">
        <v>8318</v>
      </c>
      <c r="T3581" s="20">
        <f t="shared" si="222"/>
        <v>42430.762222222227</v>
      </c>
      <c r="U3581" s="20">
        <f t="shared" si="223"/>
        <v>42460.720555555556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s">
        <v>8219</v>
      </c>
      <c r="N3582" t="b">
        <v>1</v>
      </c>
      <c r="O3582" t="s">
        <v>8271</v>
      </c>
      <c r="P3582" s="6">
        <f t="shared" si="220"/>
        <v>113.88888888888889</v>
      </c>
      <c r="Q3582" s="8">
        <f t="shared" si="221"/>
        <v>37.962962962962962</v>
      </c>
      <c r="R3582" s="11" t="s">
        <v>8317</v>
      </c>
      <c r="S3582" s="12" t="s">
        <v>8318</v>
      </c>
      <c r="T3582" s="20">
        <f t="shared" si="222"/>
        <v>42026.176180555558</v>
      </c>
      <c r="U3582" s="20">
        <f t="shared" si="223"/>
        <v>42064.207638888889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s">
        <v>8219</v>
      </c>
      <c r="N3583" t="b">
        <v>1</v>
      </c>
      <c r="O3583" t="s">
        <v>8271</v>
      </c>
      <c r="P3583" s="6">
        <f t="shared" si="220"/>
        <v>100</v>
      </c>
      <c r="Q3583" s="8">
        <f t="shared" si="221"/>
        <v>33.333333333333336</v>
      </c>
      <c r="R3583" s="11" t="s">
        <v>8317</v>
      </c>
      <c r="S3583" s="12" t="s">
        <v>8318</v>
      </c>
      <c r="T3583" s="20">
        <f t="shared" si="222"/>
        <v>41836.471180555556</v>
      </c>
      <c r="U3583" s="20">
        <f t="shared" si="223"/>
        <v>41850.471180555556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s">
        <v>8219</v>
      </c>
      <c r="N3584" t="b">
        <v>1</v>
      </c>
      <c r="O3584" t="s">
        <v>8271</v>
      </c>
      <c r="P3584" s="6">
        <f t="shared" si="220"/>
        <v>287</v>
      </c>
      <c r="Q3584" s="8">
        <f t="shared" si="221"/>
        <v>58.571428571428569</v>
      </c>
      <c r="R3584" s="11" t="s">
        <v>8317</v>
      </c>
      <c r="S3584" s="12" t="s">
        <v>8318</v>
      </c>
      <c r="T3584" s="20">
        <f t="shared" si="222"/>
        <v>42451.095856481479</v>
      </c>
      <c r="U3584" s="20">
        <f t="shared" si="223"/>
        <v>42465.095856481479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s">
        <v>8219</v>
      </c>
      <c r="N3585" t="b">
        <v>1</v>
      </c>
      <c r="O3585" t="s">
        <v>8271</v>
      </c>
      <c r="P3585" s="6">
        <f t="shared" si="220"/>
        <v>108.5</v>
      </c>
      <c r="Q3585" s="8">
        <f t="shared" si="221"/>
        <v>135.625</v>
      </c>
      <c r="R3585" s="11" t="s">
        <v>8317</v>
      </c>
      <c r="S3585" s="12" t="s">
        <v>8318</v>
      </c>
      <c r="T3585" s="20">
        <f t="shared" si="222"/>
        <v>42418.425983796296</v>
      </c>
      <c r="U3585" s="20">
        <f t="shared" si="223"/>
        <v>42478.384317129632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s">
        <v>8219</v>
      </c>
      <c r="N3586" t="b">
        <v>1</v>
      </c>
      <c r="O3586" t="s">
        <v>8271</v>
      </c>
      <c r="P3586" s="6">
        <f t="shared" si="220"/>
        <v>115.5</v>
      </c>
      <c r="Q3586" s="8">
        <f t="shared" si="221"/>
        <v>30.9375</v>
      </c>
      <c r="R3586" s="11" t="s">
        <v>8317</v>
      </c>
      <c r="S3586" s="12" t="s">
        <v>8318</v>
      </c>
      <c r="T3586" s="20">
        <f t="shared" si="222"/>
        <v>42168.316481481481</v>
      </c>
      <c r="U3586" s="20">
        <f t="shared" si="223"/>
        <v>42198.316481481481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s">
        <v>8219</v>
      </c>
      <c r="N3587" t="b">
        <v>1</v>
      </c>
      <c r="O3587" t="s">
        <v>8271</v>
      </c>
      <c r="P3587" s="6">
        <f t="shared" ref="P3587:P3650" si="224">E3587/D3587*100</f>
        <v>119.11764705882352</v>
      </c>
      <c r="Q3587" s="8">
        <f t="shared" ref="Q3587:Q3650" si="225">IFERROR(E3587/L3587,0)</f>
        <v>176.08695652173913</v>
      </c>
      <c r="R3587" s="11" t="s">
        <v>8317</v>
      </c>
      <c r="S3587" s="12" t="s">
        <v>8318</v>
      </c>
      <c r="T3587" s="20">
        <f t="shared" ref="T3587:T3650" si="226">(((J3587/60)/60)/24)+DATE(1970,1,1)</f>
        <v>41964.716319444444</v>
      </c>
      <c r="U3587" s="20">
        <f t="shared" ref="U3587:U3650" si="227">(((I3587/60)/60)/24)+DATE(1970,1,1)</f>
        <v>41994.716319444444</v>
      </c>
    </row>
    <row r="3588" spans="1:2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s">
        <v>8219</v>
      </c>
      <c r="N3588" t="b">
        <v>1</v>
      </c>
      <c r="O3588" t="s">
        <v>8271</v>
      </c>
      <c r="P3588" s="6">
        <f t="shared" si="224"/>
        <v>109.42666666666668</v>
      </c>
      <c r="Q3588" s="8">
        <f t="shared" si="225"/>
        <v>151.9814814814815</v>
      </c>
      <c r="R3588" s="11" t="s">
        <v>8317</v>
      </c>
      <c r="S3588" s="12" t="s">
        <v>8318</v>
      </c>
      <c r="T3588" s="20">
        <f t="shared" si="226"/>
        <v>42576.697569444441</v>
      </c>
      <c r="U3588" s="20">
        <f t="shared" si="227"/>
        <v>42636.697569444441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s">
        <v>8219</v>
      </c>
      <c r="N3589" t="b">
        <v>1</v>
      </c>
      <c r="O3589" t="s">
        <v>8271</v>
      </c>
      <c r="P3589" s="6">
        <f t="shared" si="224"/>
        <v>126.6</v>
      </c>
      <c r="Q3589" s="8">
        <f t="shared" si="225"/>
        <v>22.607142857142858</v>
      </c>
      <c r="R3589" s="11" t="s">
        <v>8317</v>
      </c>
      <c r="S3589" s="12" t="s">
        <v>8318</v>
      </c>
      <c r="T3589" s="20">
        <f t="shared" si="226"/>
        <v>42503.539976851855</v>
      </c>
      <c r="U3589" s="20">
        <f t="shared" si="227"/>
        <v>42548.791666666672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s">
        <v>8219</v>
      </c>
      <c r="N3590" t="b">
        <v>1</v>
      </c>
      <c r="O3590" t="s">
        <v>8271</v>
      </c>
      <c r="P3590" s="6">
        <f t="shared" si="224"/>
        <v>100.49999999999999</v>
      </c>
      <c r="Q3590" s="8">
        <f t="shared" si="225"/>
        <v>18.272727272727273</v>
      </c>
      <c r="R3590" s="11" t="s">
        <v>8317</v>
      </c>
      <c r="S3590" s="12" t="s">
        <v>8318</v>
      </c>
      <c r="T3590" s="20">
        <f t="shared" si="226"/>
        <v>42101.828819444447</v>
      </c>
      <c r="U3590" s="20">
        <f t="shared" si="227"/>
        <v>42123.958333333328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s">
        <v>8219</v>
      </c>
      <c r="N3591" t="b">
        <v>1</v>
      </c>
      <c r="O3591" t="s">
        <v>8271</v>
      </c>
      <c r="P3591" s="6">
        <f t="shared" si="224"/>
        <v>127.49999999999999</v>
      </c>
      <c r="Q3591" s="8">
        <f t="shared" si="225"/>
        <v>82.258064516129039</v>
      </c>
      <c r="R3591" s="11" t="s">
        <v>8317</v>
      </c>
      <c r="S3591" s="12" t="s">
        <v>8318</v>
      </c>
      <c r="T3591" s="20">
        <f t="shared" si="226"/>
        <v>42125.647534722222</v>
      </c>
      <c r="U3591" s="20">
        <f t="shared" si="227"/>
        <v>42150.647534722222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s">
        <v>8219</v>
      </c>
      <c r="N3592" t="b">
        <v>1</v>
      </c>
      <c r="O3592" t="s">
        <v>8271</v>
      </c>
      <c r="P3592" s="6">
        <f t="shared" si="224"/>
        <v>100.05999999999999</v>
      </c>
      <c r="Q3592" s="8">
        <f t="shared" si="225"/>
        <v>68.534246575342465</v>
      </c>
      <c r="R3592" s="11" t="s">
        <v>8317</v>
      </c>
      <c r="S3592" s="12" t="s">
        <v>8318</v>
      </c>
      <c r="T3592" s="20">
        <f t="shared" si="226"/>
        <v>41902.333726851852</v>
      </c>
      <c r="U3592" s="20">
        <f t="shared" si="227"/>
        <v>41932.333726851852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s">
        <v>8219</v>
      </c>
      <c r="N3593" t="b">
        <v>1</v>
      </c>
      <c r="O3593" t="s">
        <v>8271</v>
      </c>
      <c r="P3593" s="6">
        <f t="shared" si="224"/>
        <v>175</v>
      </c>
      <c r="Q3593" s="8">
        <f t="shared" si="225"/>
        <v>68.055555555555557</v>
      </c>
      <c r="R3593" s="11" t="s">
        <v>8317</v>
      </c>
      <c r="S3593" s="12" t="s">
        <v>8318</v>
      </c>
      <c r="T3593" s="20">
        <f t="shared" si="226"/>
        <v>42003.948425925926</v>
      </c>
      <c r="U3593" s="20">
        <f t="shared" si="227"/>
        <v>42028.207638888889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s">
        <v>8219</v>
      </c>
      <c r="N3594" t="b">
        <v>1</v>
      </c>
      <c r="O3594" t="s">
        <v>8271</v>
      </c>
      <c r="P3594" s="6">
        <f t="shared" si="224"/>
        <v>127.25</v>
      </c>
      <c r="Q3594" s="8">
        <f t="shared" si="225"/>
        <v>72.714285714285708</v>
      </c>
      <c r="R3594" s="11" t="s">
        <v>8317</v>
      </c>
      <c r="S3594" s="12" t="s">
        <v>8318</v>
      </c>
      <c r="T3594" s="20">
        <f t="shared" si="226"/>
        <v>41988.829942129625</v>
      </c>
      <c r="U3594" s="20">
        <f t="shared" si="227"/>
        <v>42046.207638888889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s">
        <v>8219</v>
      </c>
      <c r="N3595" t="b">
        <v>1</v>
      </c>
      <c r="O3595" t="s">
        <v>8271</v>
      </c>
      <c r="P3595" s="6">
        <f t="shared" si="224"/>
        <v>110.63333333333334</v>
      </c>
      <c r="Q3595" s="8">
        <f t="shared" si="225"/>
        <v>77.186046511627907</v>
      </c>
      <c r="R3595" s="11" t="s">
        <v>8317</v>
      </c>
      <c r="S3595" s="12" t="s">
        <v>8318</v>
      </c>
      <c r="T3595" s="20">
        <f t="shared" si="226"/>
        <v>41974.898599537039</v>
      </c>
      <c r="U3595" s="20">
        <f t="shared" si="227"/>
        <v>42009.851388888885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s">
        <v>8219</v>
      </c>
      <c r="N3596" t="b">
        <v>1</v>
      </c>
      <c r="O3596" t="s">
        <v>8271</v>
      </c>
      <c r="P3596" s="6">
        <f t="shared" si="224"/>
        <v>125.93749999999999</v>
      </c>
      <c r="Q3596" s="8">
        <f t="shared" si="225"/>
        <v>55.972222222222221</v>
      </c>
      <c r="R3596" s="11" t="s">
        <v>8317</v>
      </c>
      <c r="S3596" s="12" t="s">
        <v>8318</v>
      </c>
      <c r="T3596" s="20">
        <f t="shared" si="226"/>
        <v>42592.066921296297</v>
      </c>
      <c r="U3596" s="20">
        <f t="shared" si="227"/>
        <v>42617.066921296297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s">
        <v>8219</v>
      </c>
      <c r="N3597" t="b">
        <v>1</v>
      </c>
      <c r="O3597" t="s">
        <v>8271</v>
      </c>
      <c r="P3597" s="6">
        <f t="shared" si="224"/>
        <v>118.5</v>
      </c>
      <c r="Q3597" s="8">
        <f t="shared" si="225"/>
        <v>49.693548387096776</v>
      </c>
      <c r="R3597" s="11" t="s">
        <v>8317</v>
      </c>
      <c r="S3597" s="12" t="s">
        <v>8318</v>
      </c>
      <c r="T3597" s="20">
        <f t="shared" si="226"/>
        <v>42050.008368055554</v>
      </c>
      <c r="U3597" s="20">
        <f t="shared" si="227"/>
        <v>42076.290972222225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s">
        <v>8219</v>
      </c>
      <c r="N3598" t="b">
        <v>1</v>
      </c>
      <c r="O3598" t="s">
        <v>8271</v>
      </c>
      <c r="P3598" s="6">
        <f t="shared" si="224"/>
        <v>107.72727272727273</v>
      </c>
      <c r="Q3598" s="8">
        <f t="shared" si="225"/>
        <v>79</v>
      </c>
      <c r="R3598" s="11" t="s">
        <v>8317</v>
      </c>
      <c r="S3598" s="12" t="s">
        <v>8318</v>
      </c>
      <c r="T3598" s="20">
        <f t="shared" si="226"/>
        <v>41856.715069444443</v>
      </c>
      <c r="U3598" s="20">
        <f t="shared" si="227"/>
        <v>41877.715069444443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s">
        <v>8219</v>
      </c>
      <c r="N3599" t="b">
        <v>1</v>
      </c>
      <c r="O3599" t="s">
        <v>8271</v>
      </c>
      <c r="P3599" s="6">
        <f t="shared" si="224"/>
        <v>102.60000000000001</v>
      </c>
      <c r="Q3599" s="8">
        <f t="shared" si="225"/>
        <v>77.727272727272734</v>
      </c>
      <c r="R3599" s="11" t="s">
        <v>8317</v>
      </c>
      <c r="S3599" s="12" t="s">
        <v>8318</v>
      </c>
      <c r="T3599" s="20">
        <f t="shared" si="226"/>
        <v>42417.585532407407</v>
      </c>
      <c r="U3599" s="20">
        <f t="shared" si="227"/>
        <v>42432.249305555553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s">
        <v>8219</v>
      </c>
      <c r="N3600" t="b">
        <v>1</v>
      </c>
      <c r="O3600" t="s">
        <v>8271</v>
      </c>
      <c r="P3600" s="6">
        <f t="shared" si="224"/>
        <v>110.1</v>
      </c>
      <c r="Q3600" s="8">
        <f t="shared" si="225"/>
        <v>40.777777777777779</v>
      </c>
      <c r="R3600" s="11" t="s">
        <v>8317</v>
      </c>
      <c r="S3600" s="12" t="s">
        <v>8318</v>
      </c>
      <c r="T3600" s="20">
        <f t="shared" si="226"/>
        <v>41866.79886574074</v>
      </c>
      <c r="U3600" s="20">
        <f t="shared" si="227"/>
        <v>41885.207638888889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s">
        <v>8219</v>
      </c>
      <c r="N3601" t="b">
        <v>1</v>
      </c>
      <c r="O3601" t="s">
        <v>8271</v>
      </c>
      <c r="P3601" s="6">
        <f t="shared" si="224"/>
        <v>202</v>
      </c>
      <c r="Q3601" s="8">
        <f t="shared" si="225"/>
        <v>59.411764705882355</v>
      </c>
      <c r="R3601" s="11" t="s">
        <v>8317</v>
      </c>
      <c r="S3601" s="12" t="s">
        <v>8318</v>
      </c>
      <c r="T3601" s="20">
        <f t="shared" si="226"/>
        <v>42220.79487268519</v>
      </c>
      <c r="U3601" s="20">
        <f t="shared" si="227"/>
        <v>42246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s">
        <v>8219</v>
      </c>
      <c r="N3602" t="b">
        <v>1</v>
      </c>
      <c r="O3602" t="s">
        <v>8271</v>
      </c>
      <c r="P3602" s="6">
        <f t="shared" si="224"/>
        <v>130</v>
      </c>
      <c r="Q3602" s="8">
        <f t="shared" si="225"/>
        <v>3.25</v>
      </c>
      <c r="R3602" s="11" t="s">
        <v>8317</v>
      </c>
      <c r="S3602" s="12" t="s">
        <v>8318</v>
      </c>
      <c r="T3602" s="20">
        <f t="shared" si="226"/>
        <v>42628.849120370374</v>
      </c>
      <c r="U3602" s="20">
        <f t="shared" si="227"/>
        <v>42656.849120370374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s">
        <v>8219</v>
      </c>
      <c r="N3603" t="b">
        <v>1</v>
      </c>
      <c r="O3603" t="s">
        <v>8271</v>
      </c>
      <c r="P3603" s="6">
        <f t="shared" si="224"/>
        <v>104.35000000000001</v>
      </c>
      <c r="Q3603" s="8">
        <f t="shared" si="225"/>
        <v>39.377358490566039</v>
      </c>
      <c r="R3603" s="11" t="s">
        <v>8317</v>
      </c>
      <c r="S3603" s="12" t="s">
        <v>8318</v>
      </c>
      <c r="T3603" s="20">
        <f t="shared" si="226"/>
        <v>41990.99863425926</v>
      </c>
      <c r="U3603" s="20">
        <f t="shared" si="227"/>
        <v>42020.99863425926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s">
        <v>8219</v>
      </c>
      <c r="N3604" t="b">
        <v>1</v>
      </c>
      <c r="O3604" t="s">
        <v>8271</v>
      </c>
      <c r="P3604" s="6">
        <f t="shared" si="224"/>
        <v>100.05</v>
      </c>
      <c r="Q3604" s="8">
        <f t="shared" si="225"/>
        <v>81.673469387755105</v>
      </c>
      <c r="R3604" s="11" t="s">
        <v>8317</v>
      </c>
      <c r="S3604" s="12" t="s">
        <v>8318</v>
      </c>
      <c r="T3604" s="20">
        <f t="shared" si="226"/>
        <v>42447.894432870366</v>
      </c>
      <c r="U3604" s="20">
        <f t="shared" si="227"/>
        <v>42507.894432870366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s">
        <v>8219</v>
      </c>
      <c r="N3605" t="b">
        <v>1</v>
      </c>
      <c r="O3605" t="s">
        <v>8271</v>
      </c>
      <c r="P3605" s="6">
        <f t="shared" si="224"/>
        <v>170.66666666666669</v>
      </c>
      <c r="Q3605" s="8">
        <f t="shared" si="225"/>
        <v>44.912280701754383</v>
      </c>
      <c r="R3605" s="11" t="s">
        <v>8317</v>
      </c>
      <c r="S3605" s="12" t="s">
        <v>8318</v>
      </c>
      <c r="T3605" s="20">
        <f t="shared" si="226"/>
        <v>42283.864351851851</v>
      </c>
      <c r="U3605" s="20">
        <f t="shared" si="227"/>
        <v>42313.906018518523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s">
        <v>8219</v>
      </c>
      <c r="N3606" t="b">
        <v>1</v>
      </c>
      <c r="O3606" t="s">
        <v>8271</v>
      </c>
      <c r="P3606" s="6">
        <f t="shared" si="224"/>
        <v>112.83333333333334</v>
      </c>
      <c r="Q3606" s="8">
        <f t="shared" si="225"/>
        <v>49.05797101449275</v>
      </c>
      <c r="R3606" s="11" t="s">
        <v>8317</v>
      </c>
      <c r="S3606" s="12" t="s">
        <v>8318</v>
      </c>
      <c r="T3606" s="20">
        <f t="shared" si="226"/>
        <v>42483.015694444446</v>
      </c>
      <c r="U3606" s="20">
        <f t="shared" si="227"/>
        <v>42489.290972222225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s">
        <v>8219</v>
      </c>
      <c r="N3607" t="b">
        <v>1</v>
      </c>
      <c r="O3607" t="s">
        <v>8271</v>
      </c>
      <c r="P3607" s="6">
        <f t="shared" si="224"/>
        <v>184</v>
      </c>
      <c r="Q3607" s="8">
        <f t="shared" si="225"/>
        <v>30.666666666666668</v>
      </c>
      <c r="R3607" s="11" t="s">
        <v>8317</v>
      </c>
      <c r="S3607" s="12" t="s">
        <v>8318</v>
      </c>
      <c r="T3607" s="20">
        <f t="shared" si="226"/>
        <v>42383.793124999997</v>
      </c>
      <c r="U3607" s="20">
        <f t="shared" si="227"/>
        <v>42413.793124999997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s">
        <v>8219</v>
      </c>
      <c r="N3608" t="b">
        <v>1</v>
      </c>
      <c r="O3608" t="s">
        <v>8271</v>
      </c>
      <c r="P3608" s="6">
        <f t="shared" si="224"/>
        <v>130.26666666666665</v>
      </c>
      <c r="Q3608" s="8">
        <f t="shared" si="225"/>
        <v>61.0625</v>
      </c>
      <c r="R3608" s="11" t="s">
        <v>8317</v>
      </c>
      <c r="S3608" s="12" t="s">
        <v>8318</v>
      </c>
      <c r="T3608" s="20">
        <f t="shared" si="226"/>
        <v>42566.604826388888</v>
      </c>
      <c r="U3608" s="20">
        <f t="shared" si="227"/>
        <v>42596.604826388888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s">
        <v>8219</v>
      </c>
      <c r="N3609" t="b">
        <v>1</v>
      </c>
      <c r="O3609" t="s">
        <v>8271</v>
      </c>
      <c r="P3609" s="6">
        <f t="shared" si="224"/>
        <v>105.45454545454544</v>
      </c>
      <c r="Q3609" s="8">
        <f t="shared" si="225"/>
        <v>29</v>
      </c>
      <c r="R3609" s="11" t="s">
        <v>8317</v>
      </c>
      <c r="S3609" s="12" t="s">
        <v>8318</v>
      </c>
      <c r="T3609" s="20">
        <f t="shared" si="226"/>
        <v>42338.963912037041</v>
      </c>
      <c r="U3609" s="20">
        <f t="shared" si="227"/>
        <v>42353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s">
        <v>8219</v>
      </c>
      <c r="N3610" t="b">
        <v>1</v>
      </c>
      <c r="O3610" t="s">
        <v>8271</v>
      </c>
      <c r="P3610" s="6">
        <f t="shared" si="224"/>
        <v>100</v>
      </c>
      <c r="Q3610" s="8">
        <f t="shared" si="225"/>
        <v>29.62962962962963</v>
      </c>
      <c r="R3610" s="11" t="s">
        <v>8317</v>
      </c>
      <c r="S3610" s="12" t="s">
        <v>8318</v>
      </c>
      <c r="T3610" s="20">
        <f t="shared" si="226"/>
        <v>42506.709375000006</v>
      </c>
      <c r="U3610" s="20">
        <f t="shared" si="227"/>
        <v>42538.583333333328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s">
        <v>8219</v>
      </c>
      <c r="N3611" t="b">
        <v>1</v>
      </c>
      <c r="O3611" t="s">
        <v>8271</v>
      </c>
      <c r="P3611" s="6">
        <f t="shared" si="224"/>
        <v>153.31632653061226</v>
      </c>
      <c r="Q3611" s="8">
        <f t="shared" si="225"/>
        <v>143.0952380952381</v>
      </c>
      <c r="R3611" s="11" t="s">
        <v>8317</v>
      </c>
      <c r="S3611" s="12" t="s">
        <v>8318</v>
      </c>
      <c r="T3611" s="20">
        <f t="shared" si="226"/>
        <v>42429.991724537031</v>
      </c>
      <c r="U3611" s="20">
        <f t="shared" si="227"/>
        <v>42459.950057870374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s">
        <v>8219</v>
      </c>
      <c r="N3612" t="b">
        <v>1</v>
      </c>
      <c r="O3612" t="s">
        <v>8271</v>
      </c>
      <c r="P3612" s="6">
        <f t="shared" si="224"/>
        <v>162.30000000000001</v>
      </c>
      <c r="Q3612" s="8">
        <f t="shared" si="225"/>
        <v>52.354838709677416</v>
      </c>
      <c r="R3612" s="11" t="s">
        <v>8317</v>
      </c>
      <c r="S3612" s="12" t="s">
        <v>8318</v>
      </c>
      <c r="T3612" s="20">
        <f t="shared" si="226"/>
        <v>42203.432129629626</v>
      </c>
      <c r="U3612" s="20">
        <f t="shared" si="227"/>
        <v>42233.432129629626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s">
        <v>8219</v>
      </c>
      <c r="N3613" t="b">
        <v>1</v>
      </c>
      <c r="O3613" t="s">
        <v>8271</v>
      </c>
      <c r="P3613" s="6">
        <f t="shared" si="224"/>
        <v>136</v>
      </c>
      <c r="Q3613" s="8">
        <f t="shared" si="225"/>
        <v>66.666666666666671</v>
      </c>
      <c r="R3613" s="11" t="s">
        <v>8317</v>
      </c>
      <c r="S3613" s="12" t="s">
        <v>8318</v>
      </c>
      <c r="T3613" s="20">
        <f t="shared" si="226"/>
        <v>42072.370381944449</v>
      </c>
      <c r="U3613" s="20">
        <f t="shared" si="227"/>
        <v>42102.370381944449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s">
        <v>8219</v>
      </c>
      <c r="N3614" t="b">
        <v>1</v>
      </c>
      <c r="O3614" t="s">
        <v>8271</v>
      </c>
      <c r="P3614" s="6">
        <f t="shared" si="224"/>
        <v>144.4</v>
      </c>
      <c r="Q3614" s="8">
        <f t="shared" si="225"/>
        <v>126.66666666666667</v>
      </c>
      <c r="R3614" s="11" t="s">
        <v>8317</v>
      </c>
      <c r="S3614" s="12" t="s">
        <v>8318</v>
      </c>
      <c r="T3614" s="20">
        <f t="shared" si="226"/>
        <v>41789.726979166669</v>
      </c>
      <c r="U3614" s="20">
        <f t="shared" si="227"/>
        <v>41799.726979166669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s">
        <v>8219</v>
      </c>
      <c r="N3615" t="b">
        <v>1</v>
      </c>
      <c r="O3615" t="s">
        <v>8271</v>
      </c>
      <c r="P3615" s="6">
        <f t="shared" si="224"/>
        <v>100</v>
      </c>
      <c r="Q3615" s="8">
        <f t="shared" si="225"/>
        <v>62.5</v>
      </c>
      <c r="R3615" s="11" t="s">
        <v>8317</v>
      </c>
      <c r="S3615" s="12" t="s">
        <v>8318</v>
      </c>
      <c r="T3615" s="20">
        <f t="shared" si="226"/>
        <v>41788.58997685185</v>
      </c>
      <c r="U3615" s="20">
        <f t="shared" si="227"/>
        <v>41818.58997685185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s">
        <v>8219</v>
      </c>
      <c r="N3616" t="b">
        <v>1</v>
      </c>
      <c r="O3616" t="s">
        <v>8271</v>
      </c>
      <c r="P3616" s="6">
        <f t="shared" si="224"/>
        <v>100.8</v>
      </c>
      <c r="Q3616" s="8">
        <f t="shared" si="225"/>
        <v>35.492957746478872</v>
      </c>
      <c r="R3616" s="11" t="s">
        <v>8317</v>
      </c>
      <c r="S3616" s="12" t="s">
        <v>8318</v>
      </c>
      <c r="T3616" s="20">
        <f t="shared" si="226"/>
        <v>42144.041851851856</v>
      </c>
      <c r="U3616" s="20">
        <f t="shared" si="227"/>
        <v>42174.041851851856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s">
        <v>8219</v>
      </c>
      <c r="N3617" t="b">
        <v>1</v>
      </c>
      <c r="O3617" t="s">
        <v>8271</v>
      </c>
      <c r="P3617" s="6">
        <f t="shared" si="224"/>
        <v>106.80000000000001</v>
      </c>
      <c r="Q3617" s="8">
        <f t="shared" si="225"/>
        <v>37.083333333333336</v>
      </c>
      <c r="R3617" s="11" t="s">
        <v>8317</v>
      </c>
      <c r="S3617" s="12" t="s">
        <v>8318</v>
      </c>
      <c r="T3617" s="20">
        <f t="shared" si="226"/>
        <v>42318.593703703707</v>
      </c>
      <c r="U3617" s="20">
        <f t="shared" si="227"/>
        <v>42348.593703703707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s">
        <v>8219</v>
      </c>
      <c r="N3618" t="b">
        <v>1</v>
      </c>
      <c r="O3618" t="s">
        <v>8271</v>
      </c>
      <c r="P3618" s="6">
        <f t="shared" si="224"/>
        <v>124.8</v>
      </c>
      <c r="Q3618" s="8">
        <f t="shared" si="225"/>
        <v>69.333333333333329</v>
      </c>
      <c r="R3618" s="11" t="s">
        <v>8317</v>
      </c>
      <c r="S3618" s="12" t="s">
        <v>8318</v>
      </c>
      <c r="T3618" s="20">
        <f t="shared" si="226"/>
        <v>42052.949814814812</v>
      </c>
      <c r="U3618" s="20">
        <f t="shared" si="227"/>
        <v>42082.908148148148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s">
        <v>8219</v>
      </c>
      <c r="N3619" t="b">
        <v>1</v>
      </c>
      <c r="O3619" t="s">
        <v>8271</v>
      </c>
      <c r="P3619" s="6">
        <f t="shared" si="224"/>
        <v>118.91891891891892</v>
      </c>
      <c r="Q3619" s="8">
        <f t="shared" si="225"/>
        <v>17.254901960784313</v>
      </c>
      <c r="R3619" s="11" t="s">
        <v>8317</v>
      </c>
      <c r="S3619" s="12" t="s">
        <v>8318</v>
      </c>
      <c r="T3619" s="20">
        <f t="shared" si="226"/>
        <v>42779.610289351855</v>
      </c>
      <c r="U3619" s="20">
        <f t="shared" si="227"/>
        <v>42794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s">
        <v>8219</v>
      </c>
      <c r="N3620" t="b">
        <v>1</v>
      </c>
      <c r="O3620" t="s">
        <v>8271</v>
      </c>
      <c r="P3620" s="6">
        <f t="shared" si="224"/>
        <v>101</v>
      </c>
      <c r="Q3620" s="8">
        <f t="shared" si="225"/>
        <v>36.071428571428569</v>
      </c>
      <c r="R3620" s="11" t="s">
        <v>8317</v>
      </c>
      <c r="S3620" s="12" t="s">
        <v>8318</v>
      </c>
      <c r="T3620" s="20">
        <f t="shared" si="226"/>
        <v>42128.627893518518</v>
      </c>
      <c r="U3620" s="20">
        <f t="shared" si="227"/>
        <v>42158.627893518518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s">
        <v>8219</v>
      </c>
      <c r="N3621" t="b">
        <v>1</v>
      </c>
      <c r="O3621" t="s">
        <v>8271</v>
      </c>
      <c r="P3621" s="6">
        <f t="shared" si="224"/>
        <v>112.99999999999999</v>
      </c>
      <c r="Q3621" s="8">
        <f t="shared" si="225"/>
        <v>66.470588235294116</v>
      </c>
      <c r="R3621" s="11" t="s">
        <v>8317</v>
      </c>
      <c r="S3621" s="12" t="s">
        <v>8318</v>
      </c>
      <c r="T3621" s="20">
        <f t="shared" si="226"/>
        <v>42661.132245370376</v>
      </c>
      <c r="U3621" s="20">
        <f t="shared" si="227"/>
        <v>42693.916666666672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s">
        <v>8219</v>
      </c>
      <c r="N3622" t="b">
        <v>1</v>
      </c>
      <c r="O3622" t="s">
        <v>8271</v>
      </c>
      <c r="P3622" s="6">
        <f t="shared" si="224"/>
        <v>105.19047619047619</v>
      </c>
      <c r="Q3622" s="8">
        <f t="shared" si="225"/>
        <v>56.065989847715734</v>
      </c>
      <c r="R3622" s="11" t="s">
        <v>8317</v>
      </c>
      <c r="S3622" s="12" t="s">
        <v>8318</v>
      </c>
      <c r="T3622" s="20">
        <f t="shared" si="226"/>
        <v>42037.938206018516</v>
      </c>
      <c r="U3622" s="20">
        <f t="shared" si="227"/>
        <v>42068.166666666672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s">
        <v>8219</v>
      </c>
      <c r="N3623" t="b">
        <v>1</v>
      </c>
      <c r="O3623" t="s">
        <v>8271</v>
      </c>
      <c r="P3623" s="6">
        <f t="shared" si="224"/>
        <v>109.73333333333332</v>
      </c>
      <c r="Q3623" s="8">
        <f t="shared" si="225"/>
        <v>47.028571428571432</v>
      </c>
      <c r="R3623" s="11" t="s">
        <v>8317</v>
      </c>
      <c r="S3623" s="12" t="s">
        <v>8318</v>
      </c>
      <c r="T3623" s="20">
        <f t="shared" si="226"/>
        <v>42619.935694444444</v>
      </c>
      <c r="U3623" s="20">
        <f t="shared" si="227"/>
        <v>42643.875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s">
        <v>8219</v>
      </c>
      <c r="N3624" t="b">
        <v>1</v>
      </c>
      <c r="O3624" t="s">
        <v>8271</v>
      </c>
      <c r="P3624" s="6">
        <f t="shared" si="224"/>
        <v>100.099</v>
      </c>
      <c r="Q3624" s="8">
        <f t="shared" si="225"/>
        <v>47.666190476190479</v>
      </c>
      <c r="R3624" s="11" t="s">
        <v>8317</v>
      </c>
      <c r="S3624" s="12" t="s">
        <v>8318</v>
      </c>
      <c r="T3624" s="20">
        <f t="shared" si="226"/>
        <v>41877.221886574072</v>
      </c>
      <c r="U3624" s="20">
        <f t="shared" si="227"/>
        <v>41910.140972222223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s">
        <v>8219</v>
      </c>
      <c r="N3625" t="b">
        <v>1</v>
      </c>
      <c r="O3625" t="s">
        <v>8271</v>
      </c>
      <c r="P3625" s="6">
        <f t="shared" si="224"/>
        <v>120</v>
      </c>
      <c r="Q3625" s="8">
        <f t="shared" si="225"/>
        <v>88.235294117647058</v>
      </c>
      <c r="R3625" s="11" t="s">
        <v>8317</v>
      </c>
      <c r="S3625" s="12" t="s">
        <v>8318</v>
      </c>
      <c r="T3625" s="20">
        <f t="shared" si="226"/>
        <v>41828.736921296295</v>
      </c>
      <c r="U3625" s="20">
        <f t="shared" si="227"/>
        <v>41846.291666666664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s">
        <v>8219</v>
      </c>
      <c r="N3626" t="b">
        <v>1</v>
      </c>
      <c r="O3626" t="s">
        <v>8271</v>
      </c>
      <c r="P3626" s="6">
        <f t="shared" si="224"/>
        <v>104.93333333333332</v>
      </c>
      <c r="Q3626" s="8">
        <f t="shared" si="225"/>
        <v>80.717948717948715</v>
      </c>
      <c r="R3626" s="11" t="s">
        <v>8317</v>
      </c>
      <c r="S3626" s="12" t="s">
        <v>8318</v>
      </c>
      <c r="T3626" s="20">
        <f t="shared" si="226"/>
        <v>42545.774189814809</v>
      </c>
      <c r="U3626" s="20">
        <f t="shared" si="227"/>
        <v>42605.774189814809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s">
        <v>8219</v>
      </c>
      <c r="N3627" t="b">
        <v>1</v>
      </c>
      <c r="O3627" t="s">
        <v>8271</v>
      </c>
      <c r="P3627" s="6">
        <f t="shared" si="224"/>
        <v>102.66666666666666</v>
      </c>
      <c r="Q3627" s="8">
        <f t="shared" si="225"/>
        <v>39.487179487179489</v>
      </c>
      <c r="R3627" s="11" t="s">
        <v>8317</v>
      </c>
      <c r="S3627" s="12" t="s">
        <v>8318</v>
      </c>
      <c r="T3627" s="20">
        <f t="shared" si="226"/>
        <v>42157.652511574073</v>
      </c>
      <c r="U3627" s="20">
        <f t="shared" si="227"/>
        <v>42187.652511574073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s">
        <v>8219</v>
      </c>
      <c r="N3628" t="b">
        <v>1</v>
      </c>
      <c r="O3628" t="s">
        <v>8271</v>
      </c>
      <c r="P3628" s="6">
        <f t="shared" si="224"/>
        <v>101.82500000000002</v>
      </c>
      <c r="Q3628" s="8">
        <f t="shared" si="225"/>
        <v>84.854166666666671</v>
      </c>
      <c r="R3628" s="11" t="s">
        <v>8317</v>
      </c>
      <c r="S3628" s="12" t="s">
        <v>8318</v>
      </c>
      <c r="T3628" s="20">
        <f t="shared" si="226"/>
        <v>41846.667326388888</v>
      </c>
      <c r="U3628" s="20">
        <f t="shared" si="227"/>
        <v>41867.667326388888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s">
        <v>8219</v>
      </c>
      <c r="N3629" t="b">
        <v>1</v>
      </c>
      <c r="O3629" t="s">
        <v>8271</v>
      </c>
      <c r="P3629" s="6">
        <f t="shared" si="224"/>
        <v>100</v>
      </c>
      <c r="Q3629" s="8">
        <f t="shared" si="225"/>
        <v>68.965517241379317</v>
      </c>
      <c r="R3629" s="11" t="s">
        <v>8317</v>
      </c>
      <c r="S3629" s="12" t="s">
        <v>8318</v>
      </c>
      <c r="T3629" s="20">
        <f t="shared" si="226"/>
        <v>42460.741747685184</v>
      </c>
      <c r="U3629" s="20">
        <f t="shared" si="227"/>
        <v>42511.165972222225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s">
        <v>8221</v>
      </c>
      <c r="N3630" t="b">
        <v>0</v>
      </c>
      <c r="O3630" t="s">
        <v>8305</v>
      </c>
      <c r="P3630" s="6">
        <f t="shared" si="224"/>
        <v>0</v>
      </c>
      <c r="Q3630" s="8">
        <f t="shared" si="225"/>
        <v>0</v>
      </c>
      <c r="R3630" s="11" t="s">
        <v>8317</v>
      </c>
      <c r="S3630" s="12" t="s">
        <v>8359</v>
      </c>
      <c r="T3630" s="20">
        <f t="shared" si="226"/>
        <v>42291.833287037036</v>
      </c>
      <c r="U3630" s="20">
        <f t="shared" si="227"/>
        <v>42351.874953703707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s">
        <v>8221</v>
      </c>
      <c r="N3631" t="b">
        <v>0</v>
      </c>
      <c r="O3631" t="s">
        <v>8305</v>
      </c>
      <c r="P3631" s="6">
        <f t="shared" si="224"/>
        <v>1.9999999999999998E-4</v>
      </c>
      <c r="Q3631" s="8">
        <f t="shared" si="225"/>
        <v>1</v>
      </c>
      <c r="R3631" s="11" t="s">
        <v>8317</v>
      </c>
      <c r="S3631" s="12" t="s">
        <v>8359</v>
      </c>
      <c r="T3631" s="20">
        <f t="shared" si="226"/>
        <v>42437.094490740739</v>
      </c>
      <c r="U3631" s="20">
        <f t="shared" si="227"/>
        <v>42495.708333333328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s">
        <v>8221</v>
      </c>
      <c r="N3632" t="b">
        <v>0</v>
      </c>
      <c r="O3632" t="s">
        <v>8305</v>
      </c>
      <c r="P3632" s="6">
        <f t="shared" si="224"/>
        <v>3.3333333333333333E-2</v>
      </c>
      <c r="Q3632" s="8">
        <f t="shared" si="225"/>
        <v>1</v>
      </c>
      <c r="R3632" s="11" t="s">
        <v>8317</v>
      </c>
      <c r="S3632" s="12" t="s">
        <v>8359</v>
      </c>
      <c r="T3632" s="20">
        <f t="shared" si="226"/>
        <v>41942.84710648148</v>
      </c>
      <c r="U3632" s="20">
        <f t="shared" si="227"/>
        <v>41972.888773148152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s">
        <v>8221</v>
      </c>
      <c r="N3633" t="b">
        <v>0</v>
      </c>
      <c r="O3633" t="s">
        <v>8305</v>
      </c>
      <c r="P3633" s="6">
        <f t="shared" si="224"/>
        <v>51.023391812865491</v>
      </c>
      <c r="Q3633" s="8">
        <f t="shared" si="225"/>
        <v>147.88135593220338</v>
      </c>
      <c r="R3633" s="11" t="s">
        <v>8317</v>
      </c>
      <c r="S3633" s="12" t="s">
        <v>8359</v>
      </c>
      <c r="T3633" s="20">
        <f t="shared" si="226"/>
        <v>41880.753437499996</v>
      </c>
      <c r="U3633" s="20">
        <f t="shared" si="227"/>
        <v>41905.165972222225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s">
        <v>8221</v>
      </c>
      <c r="N3634" t="b">
        <v>0</v>
      </c>
      <c r="O3634" t="s">
        <v>8305</v>
      </c>
      <c r="P3634" s="6">
        <f t="shared" si="224"/>
        <v>20</v>
      </c>
      <c r="Q3634" s="8">
        <f t="shared" si="225"/>
        <v>100</v>
      </c>
      <c r="R3634" s="11" t="s">
        <v>8317</v>
      </c>
      <c r="S3634" s="12" t="s">
        <v>8359</v>
      </c>
      <c r="T3634" s="20">
        <f t="shared" si="226"/>
        <v>41946.936909722222</v>
      </c>
      <c r="U3634" s="20">
        <f t="shared" si="227"/>
        <v>41966.936909722222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s">
        <v>8221</v>
      </c>
      <c r="N3635" t="b">
        <v>0</v>
      </c>
      <c r="O3635" t="s">
        <v>8305</v>
      </c>
      <c r="P3635" s="6">
        <f t="shared" si="224"/>
        <v>35.24</v>
      </c>
      <c r="Q3635" s="8">
        <f t="shared" si="225"/>
        <v>56.838709677419352</v>
      </c>
      <c r="R3635" s="11" t="s">
        <v>8317</v>
      </c>
      <c r="S3635" s="12" t="s">
        <v>8359</v>
      </c>
      <c r="T3635" s="20">
        <f t="shared" si="226"/>
        <v>42649.623460648145</v>
      </c>
      <c r="U3635" s="20">
        <f t="shared" si="227"/>
        <v>42693.041666666672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s">
        <v>8221</v>
      </c>
      <c r="N3636" t="b">
        <v>0</v>
      </c>
      <c r="O3636" t="s">
        <v>8305</v>
      </c>
      <c r="P3636" s="6">
        <f t="shared" si="224"/>
        <v>4.246666666666667</v>
      </c>
      <c r="Q3636" s="8">
        <f t="shared" si="225"/>
        <v>176.94444444444446</v>
      </c>
      <c r="R3636" s="11" t="s">
        <v>8317</v>
      </c>
      <c r="S3636" s="12" t="s">
        <v>8359</v>
      </c>
      <c r="T3636" s="20">
        <f t="shared" si="226"/>
        <v>42701.166365740741</v>
      </c>
      <c r="U3636" s="20">
        <f t="shared" si="227"/>
        <v>42749.165972222225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s">
        <v>8221</v>
      </c>
      <c r="N3637" t="b">
        <v>0</v>
      </c>
      <c r="O3637" t="s">
        <v>8305</v>
      </c>
      <c r="P3637" s="6">
        <f t="shared" si="224"/>
        <v>36.457142857142856</v>
      </c>
      <c r="Q3637" s="8">
        <f t="shared" si="225"/>
        <v>127.6</v>
      </c>
      <c r="R3637" s="11" t="s">
        <v>8317</v>
      </c>
      <c r="S3637" s="12" t="s">
        <v>8359</v>
      </c>
      <c r="T3637" s="20">
        <f t="shared" si="226"/>
        <v>42450.88282407407</v>
      </c>
      <c r="U3637" s="20">
        <f t="shared" si="227"/>
        <v>42480.88282407407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s">
        <v>8221</v>
      </c>
      <c r="N3638" t="b">
        <v>0</v>
      </c>
      <c r="O3638" t="s">
        <v>8305</v>
      </c>
      <c r="P3638" s="6">
        <f t="shared" si="224"/>
        <v>0</v>
      </c>
      <c r="Q3638" s="8">
        <f t="shared" si="225"/>
        <v>0</v>
      </c>
      <c r="R3638" s="11" t="s">
        <v>8317</v>
      </c>
      <c r="S3638" s="12" t="s">
        <v>8359</v>
      </c>
      <c r="T3638" s="20">
        <f t="shared" si="226"/>
        <v>42226.694780092599</v>
      </c>
      <c r="U3638" s="20">
        <f t="shared" si="227"/>
        <v>42261.694780092599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s">
        <v>8221</v>
      </c>
      <c r="N3639" t="b">
        <v>0</v>
      </c>
      <c r="O3639" t="s">
        <v>8305</v>
      </c>
      <c r="P3639" s="6">
        <f t="shared" si="224"/>
        <v>30.866666666666664</v>
      </c>
      <c r="Q3639" s="8">
        <f t="shared" si="225"/>
        <v>66.142857142857139</v>
      </c>
      <c r="R3639" s="11" t="s">
        <v>8317</v>
      </c>
      <c r="S3639" s="12" t="s">
        <v>8359</v>
      </c>
      <c r="T3639" s="20">
        <f t="shared" si="226"/>
        <v>41975.700636574074</v>
      </c>
      <c r="U3639" s="20">
        <f t="shared" si="227"/>
        <v>42005.700636574074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s">
        <v>8221</v>
      </c>
      <c r="N3640" t="b">
        <v>0</v>
      </c>
      <c r="O3640" t="s">
        <v>8305</v>
      </c>
      <c r="P3640" s="6">
        <f t="shared" si="224"/>
        <v>6.5454545454545459</v>
      </c>
      <c r="Q3640" s="8">
        <f t="shared" si="225"/>
        <v>108</v>
      </c>
      <c r="R3640" s="11" t="s">
        <v>8317</v>
      </c>
      <c r="S3640" s="12" t="s">
        <v>8359</v>
      </c>
      <c r="T3640" s="20">
        <f t="shared" si="226"/>
        <v>42053.672824074078</v>
      </c>
      <c r="U3640" s="20">
        <f t="shared" si="227"/>
        <v>42113.631157407406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s">
        <v>8221</v>
      </c>
      <c r="N3641" t="b">
        <v>0</v>
      </c>
      <c r="O3641" t="s">
        <v>8305</v>
      </c>
      <c r="P3641" s="6">
        <f t="shared" si="224"/>
        <v>4.0000000000000001E-3</v>
      </c>
      <c r="Q3641" s="8">
        <f t="shared" si="225"/>
        <v>1</v>
      </c>
      <c r="R3641" s="11" t="s">
        <v>8317</v>
      </c>
      <c r="S3641" s="12" t="s">
        <v>8359</v>
      </c>
      <c r="T3641" s="20">
        <f t="shared" si="226"/>
        <v>42590.677152777775</v>
      </c>
      <c r="U3641" s="20">
        <f t="shared" si="227"/>
        <v>42650.632638888885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s">
        <v>8221</v>
      </c>
      <c r="N3642" t="b">
        <v>0</v>
      </c>
      <c r="O3642" t="s">
        <v>8305</v>
      </c>
      <c r="P3642" s="6">
        <f t="shared" si="224"/>
        <v>5.5</v>
      </c>
      <c r="Q3642" s="8">
        <f t="shared" si="225"/>
        <v>18.333333333333332</v>
      </c>
      <c r="R3642" s="11" t="s">
        <v>8317</v>
      </c>
      <c r="S3642" s="12" t="s">
        <v>8359</v>
      </c>
      <c r="T3642" s="20">
        <f t="shared" si="226"/>
        <v>42104.781597222223</v>
      </c>
      <c r="U3642" s="20">
        <f t="shared" si="227"/>
        <v>42134.781597222223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s">
        <v>8221</v>
      </c>
      <c r="N3643" t="b">
        <v>0</v>
      </c>
      <c r="O3643" t="s">
        <v>8305</v>
      </c>
      <c r="P3643" s="6">
        <f t="shared" si="224"/>
        <v>0</v>
      </c>
      <c r="Q3643" s="8">
        <f t="shared" si="225"/>
        <v>0</v>
      </c>
      <c r="R3643" s="11" t="s">
        <v>8317</v>
      </c>
      <c r="S3643" s="12" t="s">
        <v>8359</v>
      </c>
      <c r="T3643" s="20">
        <f t="shared" si="226"/>
        <v>41899.627071759263</v>
      </c>
      <c r="U3643" s="20">
        <f t="shared" si="227"/>
        <v>41917.208333333336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s">
        <v>8221</v>
      </c>
      <c r="N3644" t="b">
        <v>0</v>
      </c>
      <c r="O3644" t="s">
        <v>8305</v>
      </c>
      <c r="P3644" s="6">
        <f t="shared" si="224"/>
        <v>2.1428571428571428</v>
      </c>
      <c r="Q3644" s="8">
        <f t="shared" si="225"/>
        <v>7.5</v>
      </c>
      <c r="R3644" s="11" t="s">
        <v>8317</v>
      </c>
      <c r="S3644" s="12" t="s">
        <v>8359</v>
      </c>
      <c r="T3644" s="20">
        <f t="shared" si="226"/>
        <v>42297.816284722227</v>
      </c>
      <c r="U3644" s="20">
        <f t="shared" si="227"/>
        <v>42338.708333333328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s">
        <v>8221</v>
      </c>
      <c r="N3645" t="b">
        <v>0</v>
      </c>
      <c r="O3645" t="s">
        <v>8305</v>
      </c>
      <c r="P3645" s="6">
        <f t="shared" si="224"/>
        <v>0</v>
      </c>
      <c r="Q3645" s="8">
        <f t="shared" si="225"/>
        <v>0</v>
      </c>
      <c r="R3645" s="11" t="s">
        <v>8317</v>
      </c>
      <c r="S3645" s="12" t="s">
        <v>8359</v>
      </c>
      <c r="T3645" s="20">
        <f t="shared" si="226"/>
        <v>42285.143969907411</v>
      </c>
      <c r="U3645" s="20">
        <f t="shared" si="227"/>
        <v>42325.185636574075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s">
        <v>8221</v>
      </c>
      <c r="N3646" t="b">
        <v>0</v>
      </c>
      <c r="O3646" t="s">
        <v>8305</v>
      </c>
      <c r="P3646" s="6">
        <f t="shared" si="224"/>
        <v>16.420000000000002</v>
      </c>
      <c r="Q3646" s="8">
        <f t="shared" si="225"/>
        <v>68.416666666666671</v>
      </c>
      <c r="R3646" s="11" t="s">
        <v>8317</v>
      </c>
      <c r="S3646" s="12" t="s">
        <v>8359</v>
      </c>
      <c r="T3646" s="20">
        <f t="shared" si="226"/>
        <v>42409.241747685184</v>
      </c>
      <c r="U3646" s="20">
        <f t="shared" si="227"/>
        <v>42437.207638888889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s">
        <v>8221</v>
      </c>
      <c r="N3647" t="b">
        <v>0</v>
      </c>
      <c r="O3647" t="s">
        <v>8305</v>
      </c>
      <c r="P3647" s="6">
        <f t="shared" si="224"/>
        <v>0.1</v>
      </c>
      <c r="Q3647" s="8">
        <f t="shared" si="225"/>
        <v>1</v>
      </c>
      <c r="R3647" s="11" t="s">
        <v>8317</v>
      </c>
      <c r="S3647" s="12" t="s">
        <v>8359</v>
      </c>
      <c r="T3647" s="20">
        <f t="shared" si="226"/>
        <v>42665.970347222217</v>
      </c>
      <c r="U3647" s="20">
        <f t="shared" si="227"/>
        <v>42696.012013888889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s">
        <v>8221</v>
      </c>
      <c r="N3648" t="b">
        <v>0</v>
      </c>
      <c r="O3648" t="s">
        <v>8305</v>
      </c>
      <c r="P3648" s="6">
        <f t="shared" si="224"/>
        <v>4.8099999999999996</v>
      </c>
      <c r="Q3648" s="8">
        <f t="shared" si="225"/>
        <v>60.125</v>
      </c>
      <c r="R3648" s="11" t="s">
        <v>8317</v>
      </c>
      <c r="S3648" s="12" t="s">
        <v>8359</v>
      </c>
      <c r="T3648" s="20">
        <f t="shared" si="226"/>
        <v>42140.421319444446</v>
      </c>
      <c r="U3648" s="20">
        <f t="shared" si="227"/>
        <v>42171.979166666672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s">
        <v>8221</v>
      </c>
      <c r="N3649" t="b">
        <v>0</v>
      </c>
      <c r="O3649" t="s">
        <v>8305</v>
      </c>
      <c r="P3649" s="6">
        <f t="shared" si="224"/>
        <v>6</v>
      </c>
      <c r="Q3649" s="8">
        <f t="shared" si="225"/>
        <v>15</v>
      </c>
      <c r="R3649" s="11" t="s">
        <v>8317</v>
      </c>
      <c r="S3649" s="12" t="s">
        <v>8359</v>
      </c>
      <c r="T3649" s="20">
        <f t="shared" si="226"/>
        <v>42598.749155092592</v>
      </c>
      <c r="U3649" s="20">
        <f t="shared" si="227"/>
        <v>42643.749155092592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s">
        <v>8219</v>
      </c>
      <c r="N3650" t="b">
        <v>1</v>
      </c>
      <c r="O3650" t="s">
        <v>8271</v>
      </c>
      <c r="P3650" s="6">
        <f t="shared" si="224"/>
        <v>100.38249999999999</v>
      </c>
      <c r="Q3650" s="8">
        <f t="shared" si="225"/>
        <v>550.04109589041093</v>
      </c>
      <c r="R3650" s="11" t="s">
        <v>8317</v>
      </c>
      <c r="S3650" s="12" t="s">
        <v>8318</v>
      </c>
      <c r="T3650" s="20">
        <f t="shared" si="226"/>
        <v>41887.292187500003</v>
      </c>
      <c r="U3650" s="20">
        <f t="shared" si="227"/>
        <v>41917.292187500003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s">
        <v>8219</v>
      </c>
      <c r="N3651" t="b">
        <v>1</v>
      </c>
      <c r="O3651" t="s">
        <v>8271</v>
      </c>
      <c r="P3651" s="6">
        <f t="shared" ref="P3651:P3714" si="228">E3651/D3651*100</f>
        <v>104</v>
      </c>
      <c r="Q3651" s="8">
        <f t="shared" ref="Q3651:Q3714" si="229">IFERROR(E3651/L3651,0)</f>
        <v>97.5</v>
      </c>
      <c r="R3651" s="11" t="s">
        <v>8317</v>
      </c>
      <c r="S3651" s="12" t="s">
        <v>8318</v>
      </c>
      <c r="T3651" s="20">
        <f t="shared" ref="T3651:T3714" si="230">(((J3651/60)/60)/24)+DATE(1970,1,1)</f>
        <v>41780.712893518517</v>
      </c>
      <c r="U3651" s="20">
        <f t="shared" ref="U3651:U3714" si="231">(((I3651/60)/60)/24)+DATE(1970,1,1)</f>
        <v>41806.712893518517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s">
        <v>8219</v>
      </c>
      <c r="N3652" t="b">
        <v>1</v>
      </c>
      <c r="O3652" t="s">
        <v>8271</v>
      </c>
      <c r="P3652" s="6">
        <f t="shared" si="228"/>
        <v>100</v>
      </c>
      <c r="Q3652" s="8">
        <f t="shared" si="229"/>
        <v>29.411764705882351</v>
      </c>
      <c r="R3652" s="11" t="s">
        <v>8317</v>
      </c>
      <c r="S3652" s="12" t="s">
        <v>8318</v>
      </c>
      <c r="T3652" s="20">
        <f t="shared" si="230"/>
        <v>42381.478981481487</v>
      </c>
      <c r="U3652" s="20">
        <f t="shared" si="231"/>
        <v>42402.478981481487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s">
        <v>8219</v>
      </c>
      <c r="N3653" t="b">
        <v>1</v>
      </c>
      <c r="O3653" t="s">
        <v>8271</v>
      </c>
      <c r="P3653" s="6">
        <f t="shared" si="228"/>
        <v>104</v>
      </c>
      <c r="Q3653" s="8">
        <f t="shared" si="229"/>
        <v>57.777777777777779</v>
      </c>
      <c r="R3653" s="11" t="s">
        <v>8317</v>
      </c>
      <c r="S3653" s="12" t="s">
        <v>8318</v>
      </c>
      <c r="T3653" s="20">
        <f t="shared" si="230"/>
        <v>41828.646319444444</v>
      </c>
      <c r="U3653" s="20">
        <f t="shared" si="231"/>
        <v>41861.665972222225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s">
        <v>8219</v>
      </c>
      <c r="N3654" t="b">
        <v>1</v>
      </c>
      <c r="O3654" t="s">
        <v>8271</v>
      </c>
      <c r="P3654" s="6">
        <f t="shared" si="228"/>
        <v>250.66666666666669</v>
      </c>
      <c r="Q3654" s="8">
        <f t="shared" si="229"/>
        <v>44.235294117647058</v>
      </c>
      <c r="R3654" s="11" t="s">
        <v>8317</v>
      </c>
      <c r="S3654" s="12" t="s">
        <v>8318</v>
      </c>
      <c r="T3654" s="20">
        <f t="shared" si="230"/>
        <v>42596.644699074073</v>
      </c>
      <c r="U3654" s="20">
        <f t="shared" si="231"/>
        <v>42607.165972222225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s">
        <v>8219</v>
      </c>
      <c r="N3655" t="b">
        <v>1</v>
      </c>
      <c r="O3655" t="s">
        <v>8271</v>
      </c>
      <c r="P3655" s="6">
        <f t="shared" si="228"/>
        <v>100.49999999999999</v>
      </c>
      <c r="Q3655" s="8">
        <f t="shared" si="229"/>
        <v>60.909090909090907</v>
      </c>
      <c r="R3655" s="11" t="s">
        <v>8317</v>
      </c>
      <c r="S3655" s="12" t="s">
        <v>8318</v>
      </c>
      <c r="T3655" s="20">
        <f t="shared" si="230"/>
        <v>42191.363506944443</v>
      </c>
      <c r="U3655" s="20">
        <f t="shared" si="231"/>
        <v>42221.363506944443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s">
        <v>8219</v>
      </c>
      <c r="N3656" t="b">
        <v>1</v>
      </c>
      <c r="O3656" t="s">
        <v>8271</v>
      </c>
      <c r="P3656" s="6">
        <f t="shared" si="228"/>
        <v>174.4</v>
      </c>
      <c r="Q3656" s="8">
        <f t="shared" si="229"/>
        <v>68.84210526315789</v>
      </c>
      <c r="R3656" s="11" t="s">
        <v>8317</v>
      </c>
      <c r="S3656" s="12" t="s">
        <v>8318</v>
      </c>
      <c r="T3656" s="20">
        <f t="shared" si="230"/>
        <v>42440.416504629626</v>
      </c>
      <c r="U3656" s="20">
        <f t="shared" si="231"/>
        <v>42463.708333333328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s">
        <v>8219</v>
      </c>
      <c r="N3657" t="b">
        <v>1</v>
      </c>
      <c r="O3657" t="s">
        <v>8271</v>
      </c>
      <c r="P3657" s="6">
        <f t="shared" si="228"/>
        <v>116.26</v>
      </c>
      <c r="Q3657" s="8">
        <f t="shared" si="229"/>
        <v>73.582278481012665</v>
      </c>
      <c r="R3657" s="11" t="s">
        <v>8317</v>
      </c>
      <c r="S3657" s="12" t="s">
        <v>8318</v>
      </c>
      <c r="T3657" s="20">
        <f t="shared" si="230"/>
        <v>42173.803217592591</v>
      </c>
      <c r="U3657" s="20">
        <f t="shared" si="231"/>
        <v>42203.290972222225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s">
        <v>8219</v>
      </c>
      <c r="N3658" t="b">
        <v>1</v>
      </c>
      <c r="O3658" t="s">
        <v>8271</v>
      </c>
      <c r="P3658" s="6">
        <f t="shared" si="228"/>
        <v>105.82000000000001</v>
      </c>
      <c r="Q3658" s="8">
        <f t="shared" si="229"/>
        <v>115.02173913043478</v>
      </c>
      <c r="R3658" s="11" t="s">
        <v>8317</v>
      </c>
      <c r="S3658" s="12" t="s">
        <v>8318</v>
      </c>
      <c r="T3658" s="20">
        <f t="shared" si="230"/>
        <v>42737.910138888896</v>
      </c>
      <c r="U3658" s="20">
        <f t="shared" si="231"/>
        <v>42767.957638888889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s">
        <v>8219</v>
      </c>
      <c r="N3659" t="b">
        <v>1</v>
      </c>
      <c r="O3659" t="s">
        <v>8271</v>
      </c>
      <c r="P3659" s="6">
        <f t="shared" si="228"/>
        <v>110.75</v>
      </c>
      <c r="Q3659" s="8">
        <f t="shared" si="229"/>
        <v>110.75</v>
      </c>
      <c r="R3659" s="11" t="s">
        <v>8317</v>
      </c>
      <c r="S3659" s="12" t="s">
        <v>8318</v>
      </c>
      <c r="T3659" s="20">
        <f t="shared" si="230"/>
        <v>42499.629849537043</v>
      </c>
      <c r="U3659" s="20">
        <f t="shared" si="231"/>
        <v>42522.904166666667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s">
        <v>8219</v>
      </c>
      <c r="N3660" t="b">
        <v>1</v>
      </c>
      <c r="O3660" t="s">
        <v>8271</v>
      </c>
      <c r="P3660" s="6">
        <f t="shared" si="228"/>
        <v>100.66666666666666</v>
      </c>
      <c r="Q3660" s="8">
        <f t="shared" si="229"/>
        <v>75.5</v>
      </c>
      <c r="R3660" s="11" t="s">
        <v>8317</v>
      </c>
      <c r="S3660" s="12" t="s">
        <v>8318</v>
      </c>
      <c r="T3660" s="20">
        <f t="shared" si="230"/>
        <v>41775.858564814815</v>
      </c>
      <c r="U3660" s="20">
        <f t="shared" si="231"/>
        <v>41822.165972222225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s">
        <v>8219</v>
      </c>
      <c r="N3661" t="b">
        <v>1</v>
      </c>
      <c r="O3661" t="s">
        <v>8271</v>
      </c>
      <c r="P3661" s="6">
        <f t="shared" si="228"/>
        <v>102.03333333333333</v>
      </c>
      <c r="Q3661" s="8">
        <f t="shared" si="229"/>
        <v>235.46153846153845</v>
      </c>
      <c r="R3661" s="11" t="s">
        <v>8317</v>
      </c>
      <c r="S3661" s="12" t="s">
        <v>8318</v>
      </c>
      <c r="T3661" s="20">
        <f t="shared" si="230"/>
        <v>42055.277199074073</v>
      </c>
      <c r="U3661" s="20">
        <f t="shared" si="231"/>
        <v>42082.610416666663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s">
        <v>8219</v>
      </c>
      <c r="N3662" t="b">
        <v>1</v>
      </c>
      <c r="O3662" t="s">
        <v>8271</v>
      </c>
      <c r="P3662" s="6">
        <f t="shared" si="228"/>
        <v>100</v>
      </c>
      <c r="Q3662" s="8">
        <f t="shared" si="229"/>
        <v>11.363636363636363</v>
      </c>
      <c r="R3662" s="11" t="s">
        <v>8317</v>
      </c>
      <c r="S3662" s="12" t="s">
        <v>8318</v>
      </c>
      <c r="T3662" s="20">
        <f t="shared" si="230"/>
        <v>41971.881076388891</v>
      </c>
      <c r="U3662" s="20">
        <f t="shared" si="231"/>
        <v>41996.881076388891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s">
        <v>8219</v>
      </c>
      <c r="N3663" t="b">
        <v>1</v>
      </c>
      <c r="O3663" t="s">
        <v>8271</v>
      </c>
      <c r="P3663" s="6">
        <f t="shared" si="228"/>
        <v>111.00000000000001</v>
      </c>
      <c r="Q3663" s="8">
        <f t="shared" si="229"/>
        <v>92.5</v>
      </c>
      <c r="R3663" s="11" t="s">
        <v>8317</v>
      </c>
      <c r="S3663" s="12" t="s">
        <v>8318</v>
      </c>
      <c r="T3663" s="20">
        <f t="shared" si="230"/>
        <v>42447.896666666667</v>
      </c>
      <c r="U3663" s="20">
        <f t="shared" si="231"/>
        <v>42470.166666666672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s">
        <v>8219</v>
      </c>
      <c r="N3664" t="b">
        <v>1</v>
      </c>
      <c r="O3664" t="s">
        <v>8271</v>
      </c>
      <c r="P3664" s="6">
        <f t="shared" si="228"/>
        <v>101.42500000000001</v>
      </c>
      <c r="Q3664" s="8">
        <f t="shared" si="229"/>
        <v>202.85</v>
      </c>
      <c r="R3664" s="11" t="s">
        <v>8317</v>
      </c>
      <c r="S3664" s="12" t="s">
        <v>8318</v>
      </c>
      <c r="T3664" s="20">
        <f t="shared" si="230"/>
        <v>42064.220069444447</v>
      </c>
      <c r="U3664" s="20">
        <f t="shared" si="231"/>
        <v>42094.178402777776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s">
        <v>8219</v>
      </c>
      <c r="N3665" t="b">
        <v>1</v>
      </c>
      <c r="O3665" t="s">
        <v>8271</v>
      </c>
      <c r="P3665" s="6">
        <f t="shared" si="228"/>
        <v>104</v>
      </c>
      <c r="Q3665" s="8">
        <f t="shared" si="229"/>
        <v>26</v>
      </c>
      <c r="R3665" s="11" t="s">
        <v>8317</v>
      </c>
      <c r="S3665" s="12" t="s">
        <v>8318</v>
      </c>
      <c r="T3665" s="20">
        <f t="shared" si="230"/>
        <v>42665.451736111107</v>
      </c>
      <c r="U3665" s="20">
        <f t="shared" si="231"/>
        <v>42725.493402777778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s">
        <v>8219</v>
      </c>
      <c r="N3666" t="b">
        <v>1</v>
      </c>
      <c r="O3666" t="s">
        <v>8271</v>
      </c>
      <c r="P3666" s="6">
        <f t="shared" si="228"/>
        <v>109.375</v>
      </c>
      <c r="Q3666" s="8">
        <f t="shared" si="229"/>
        <v>46.05263157894737</v>
      </c>
      <c r="R3666" s="11" t="s">
        <v>8317</v>
      </c>
      <c r="S3666" s="12" t="s">
        <v>8318</v>
      </c>
      <c r="T3666" s="20">
        <f t="shared" si="230"/>
        <v>42523.248715277776</v>
      </c>
      <c r="U3666" s="20">
        <f t="shared" si="231"/>
        <v>42537.248715277776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s">
        <v>8219</v>
      </c>
      <c r="N3667" t="b">
        <v>1</v>
      </c>
      <c r="O3667" t="s">
        <v>8271</v>
      </c>
      <c r="P3667" s="6">
        <f t="shared" si="228"/>
        <v>115.16129032258064</v>
      </c>
      <c r="Q3667" s="8">
        <f t="shared" si="229"/>
        <v>51</v>
      </c>
      <c r="R3667" s="11" t="s">
        <v>8317</v>
      </c>
      <c r="S3667" s="12" t="s">
        <v>8318</v>
      </c>
      <c r="T3667" s="20">
        <f t="shared" si="230"/>
        <v>42294.808124999996</v>
      </c>
      <c r="U3667" s="20">
        <f t="shared" si="231"/>
        <v>42305.829166666663</v>
      </c>
    </row>
    <row r="3668" spans="1:2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s">
        <v>8219</v>
      </c>
      <c r="N3668" t="b">
        <v>1</v>
      </c>
      <c r="O3668" t="s">
        <v>8271</v>
      </c>
      <c r="P3668" s="6">
        <f t="shared" si="228"/>
        <v>100</v>
      </c>
      <c r="Q3668" s="8">
        <f t="shared" si="229"/>
        <v>31.578947368421051</v>
      </c>
      <c r="R3668" s="11" t="s">
        <v>8317</v>
      </c>
      <c r="S3668" s="12" t="s">
        <v>8318</v>
      </c>
      <c r="T3668" s="20">
        <f t="shared" si="230"/>
        <v>41822.90488425926</v>
      </c>
      <c r="U3668" s="20">
        <f t="shared" si="231"/>
        <v>41844.291666666664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s">
        <v>8219</v>
      </c>
      <c r="N3669" t="b">
        <v>1</v>
      </c>
      <c r="O3669" t="s">
        <v>8271</v>
      </c>
      <c r="P3669" s="6">
        <f t="shared" si="228"/>
        <v>103.17033333333335</v>
      </c>
      <c r="Q3669" s="8">
        <f t="shared" si="229"/>
        <v>53.363965517241382</v>
      </c>
      <c r="R3669" s="11" t="s">
        <v>8317</v>
      </c>
      <c r="S3669" s="12" t="s">
        <v>8318</v>
      </c>
      <c r="T3669" s="20">
        <f t="shared" si="230"/>
        <v>42173.970127314817</v>
      </c>
      <c r="U3669" s="20">
        <f t="shared" si="231"/>
        <v>42203.970127314817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s">
        <v>8219</v>
      </c>
      <c r="N3670" t="b">
        <v>1</v>
      </c>
      <c r="O3670" t="s">
        <v>8271</v>
      </c>
      <c r="P3670" s="6">
        <f t="shared" si="228"/>
        <v>103.49999999999999</v>
      </c>
      <c r="Q3670" s="8">
        <f t="shared" si="229"/>
        <v>36.964285714285715</v>
      </c>
      <c r="R3670" s="11" t="s">
        <v>8317</v>
      </c>
      <c r="S3670" s="12" t="s">
        <v>8318</v>
      </c>
      <c r="T3670" s="20">
        <f t="shared" si="230"/>
        <v>42185.556157407409</v>
      </c>
      <c r="U3670" s="20">
        <f t="shared" si="231"/>
        <v>42208.772916666669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s">
        <v>8219</v>
      </c>
      <c r="N3671" t="b">
        <v>1</v>
      </c>
      <c r="O3671" t="s">
        <v>8271</v>
      </c>
      <c r="P3671" s="6">
        <f t="shared" si="228"/>
        <v>138.19999999999999</v>
      </c>
      <c r="Q3671" s="8">
        <f t="shared" si="229"/>
        <v>81.294117647058826</v>
      </c>
      <c r="R3671" s="11" t="s">
        <v>8317</v>
      </c>
      <c r="S3671" s="12" t="s">
        <v>8318</v>
      </c>
      <c r="T3671" s="20">
        <f t="shared" si="230"/>
        <v>42136.675196759257</v>
      </c>
      <c r="U3671" s="20">
        <f t="shared" si="231"/>
        <v>42166.675196759257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s">
        <v>8219</v>
      </c>
      <c r="N3672" t="b">
        <v>1</v>
      </c>
      <c r="O3672" t="s">
        <v>8271</v>
      </c>
      <c r="P3672" s="6">
        <f t="shared" si="228"/>
        <v>109.54545454545455</v>
      </c>
      <c r="Q3672" s="8">
        <f t="shared" si="229"/>
        <v>20.083333333333332</v>
      </c>
      <c r="R3672" s="11" t="s">
        <v>8317</v>
      </c>
      <c r="S3672" s="12" t="s">
        <v>8318</v>
      </c>
      <c r="T3672" s="20">
        <f t="shared" si="230"/>
        <v>42142.514016203699</v>
      </c>
      <c r="U3672" s="20">
        <f t="shared" si="231"/>
        <v>42155.958333333328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s">
        <v>8219</v>
      </c>
      <c r="N3673" t="b">
        <v>1</v>
      </c>
      <c r="O3673" t="s">
        <v>8271</v>
      </c>
      <c r="P3673" s="6">
        <f t="shared" si="228"/>
        <v>100.85714285714286</v>
      </c>
      <c r="Q3673" s="8">
        <f t="shared" si="229"/>
        <v>88.25</v>
      </c>
      <c r="R3673" s="11" t="s">
        <v>8317</v>
      </c>
      <c r="S3673" s="12" t="s">
        <v>8318</v>
      </c>
      <c r="T3673" s="20">
        <f t="shared" si="230"/>
        <v>41820.62809027778</v>
      </c>
      <c r="U3673" s="20">
        <f t="shared" si="231"/>
        <v>41841.165972222225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s">
        <v>8219</v>
      </c>
      <c r="N3674" t="b">
        <v>1</v>
      </c>
      <c r="O3674" t="s">
        <v>8271</v>
      </c>
      <c r="P3674" s="6">
        <f t="shared" si="228"/>
        <v>101.53333333333335</v>
      </c>
      <c r="Q3674" s="8">
        <f t="shared" si="229"/>
        <v>53.438596491228068</v>
      </c>
      <c r="R3674" s="11" t="s">
        <v>8317</v>
      </c>
      <c r="S3674" s="12" t="s">
        <v>8318</v>
      </c>
      <c r="T3674" s="20">
        <f t="shared" si="230"/>
        <v>41878.946574074071</v>
      </c>
      <c r="U3674" s="20">
        <f t="shared" si="231"/>
        <v>41908.946574074071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s">
        <v>8219</v>
      </c>
      <c r="N3675" t="b">
        <v>1</v>
      </c>
      <c r="O3675" t="s">
        <v>8271</v>
      </c>
      <c r="P3675" s="6">
        <f t="shared" si="228"/>
        <v>113.625</v>
      </c>
      <c r="Q3675" s="8">
        <f t="shared" si="229"/>
        <v>39.868421052631582</v>
      </c>
      <c r="R3675" s="11" t="s">
        <v>8317</v>
      </c>
      <c r="S3675" s="12" t="s">
        <v>8318</v>
      </c>
      <c r="T3675" s="20">
        <f t="shared" si="230"/>
        <v>41914.295104166667</v>
      </c>
      <c r="U3675" s="20">
        <f t="shared" si="231"/>
        <v>41948.536111111112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s">
        <v>8219</v>
      </c>
      <c r="N3676" t="b">
        <v>1</v>
      </c>
      <c r="O3676" t="s">
        <v>8271</v>
      </c>
      <c r="P3676" s="6">
        <f t="shared" si="228"/>
        <v>100</v>
      </c>
      <c r="Q3676" s="8">
        <f t="shared" si="229"/>
        <v>145.16129032258064</v>
      </c>
      <c r="R3676" s="11" t="s">
        <v>8317</v>
      </c>
      <c r="S3676" s="12" t="s">
        <v>8318</v>
      </c>
      <c r="T3676" s="20">
        <f t="shared" si="230"/>
        <v>42556.873020833329</v>
      </c>
      <c r="U3676" s="20">
        <f t="shared" si="231"/>
        <v>42616.873020833329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s">
        <v>8219</v>
      </c>
      <c r="N3677" t="b">
        <v>1</v>
      </c>
      <c r="O3677" t="s">
        <v>8271</v>
      </c>
      <c r="P3677" s="6">
        <f t="shared" si="228"/>
        <v>140</v>
      </c>
      <c r="Q3677" s="8">
        <f t="shared" si="229"/>
        <v>23.333333333333332</v>
      </c>
      <c r="R3677" s="11" t="s">
        <v>8317</v>
      </c>
      <c r="S3677" s="12" t="s">
        <v>8318</v>
      </c>
      <c r="T3677" s="20">
        <f t="shared" si="230"/>
        <v>42493.597013888888</v>
      </c>
      <c r="U3677" s="20">
        <f t="shared" si="231"/>
        <v>42505.958333333328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s">
        <v>8219</v>
      </c>
      <c r="N3678" t="b">
        <v>1</v>
      </c>
      <c r="O3678" t="s">
        <v>8271</v>
      </c>
      <c r="P3678" s="6">
        <f t="shared" si="228"/>
        <v>128.75</v>
      </c>
      <c r="Q3678" s="8">
        <f t="shared" si="229"/>
        <v>64.375</v>
      </c>
      <c r="R3678" s="11" t="s">
        <v>8317</v>
      </c>
      <c r="S3678" s="12" t="s">
        <v>8318</v>
      </c>
      <c r="T3678" s="20">
        <f t="shared" si="230"/>
        <v>41876.815787037034</v>
      </c>
      <c r="U3678" s="20">
        <f t="shared" si="231"/>
        <v>41894.815787037034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s">
        <v>8219</v>
      </c>
      <c r="N3679" t="b">
        <v>1</v>
      </c>
      <c r="O3679" t="s">
        <v>8271</v>
      </c>
      <c r="P3679" s="6">
        <f t="shared" si="228"/>
        <v>102.90416666666667</v>
      </c>
      <c r="Q3679" s="8">
        <f t="shared" si="229"/>
        <v>62.052763819095475</v>
      </c>
      <c r="R3679" s="11" t="s">
        <v>8317</v>
      </c>
      <c r="S3679" s="12" t="s">
        <v>8318</v>
      </c>
      <c r="T3679" s="20">
        <f t="shared" si="230"/>
        <v>41802.574282407404</v>
      </c>
      <c r="U3679" s="20">
        <f t="shared" si="231"/>
        <v>41823.165972222225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s">
        <v>8219</v>
      </c>
      <c r="N3680" t="b">
        <v>1</v>
      </c>
      <c r="O3680" t="s">
        <v>8271</v>
      </c>
      <c r="P3680" s="6">
        <f t="shared" si="228"/>
        <v>102.49999999999999</v>
      </c>
      <c r="Q3680" s="8">
        <f t="shared" si="229"/>
        <v>66.129032258064512</v>
      </c>
      <c r="R3680" s="11" t="s">
        <v>8317</v>
      </c>
      <c r="S3680" s="12" t="s">
        <v>8318</v>
      </c>
      <c r="T3680" s="20">
        <f t="shared" si="230"/>
        <v>42120.531226851846</v>
      </c>
      <c r="U3680" s="20">
        <f t="shared" si="231"/>
        <v>42155.531226851846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s">
        <v>8219</v>
      </c>
      <c r="N3681" t="b">
        <v>1</v>
      </c>
      <c r="O3681" t="s">
        <v>8271</v>
      </c>
      <c r="P3681" s="6">
        <f t="shared" si="228"/>
        <v>110.1</v>
      </c>
      <c r="Q3681" s="8">
        <f t="shared" si="229"/>
        <v>73.400000000000006</v>
      </c>
      <c r="R3681" s="11" t="s">
        <v>8317</v>
      </c>
      <c r="S3681" s="12" t="s">
        <v>8318</v>
      </c>
      <c r="T3681" s="20">
        <f t="shared" si="230"/>
        <v>41786.761354166665</v>
      </c>
      <c r="U3681" s="20">
        <f t="shared" si="231"/>
        <v>41821.207638888889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s">
        <v>8219</v>
      </c>
      <c r="N3682" t="b">
        <v>1</v>
      </c>
      <c r="O3682" t="s">
        <v>8271</v>
      </c>
      <c r="P3682" s="6">
        <f t="shared" si="228"/>
        <v>112.76666666666667</v>
      </c>
      <c r="Q3682" s="8">
        <f t="shared" si="229"/>
        <v>99.5</v>
      </c>
      <c r="R3682" s="11" t="s">
        <v>8317</v>
      </c>
      <c r="S3682" s="12" t="s">
        <v>8318</v>
      </c>
      <c r="T3682" s="20">
        <f t="shared" si="230"/>
        <v>42627.454097222217</v>
      </c>
      <c r="U3682" s="20">
        <f t="shared" si="231"/>
        <v>42648.454097222217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s">
        <v>8219</v>
      </c>
      <c r="N3683" t="b">
        <v>1</v>
      </c>
      <c r="O3683" t="s">
        <v>8271</v>
      </c>
      <c r="P3683" s="6">
        <f t="shared" si="228"/>
        <v>111.9</v>
      </c>
      <c r="Q3683" s="8">
        <f t="shared" si="229"/>
        <v>62.166666666666664</v>
      </c>
      <c r="R3683" s="11" t="s">
        <v>8317</v>
      </c>
      <c r="S3683" s="12" t="s">
        <v>8318</v>
      </c>
      <c r="T3683" s="20">
        <f t="shared" si="230"/>
        <v>42374.651504629626</v>
      </c>
      <c r="U3683" s="20">
        <f t="shared" si="231"/>
        <v>42384.651504629626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s">
        <v>8219</v>
      </c>
      <c r="N3684" t="b">
        <v>1</v>
      </c>
      <c r="O3684" t="s">
        <v>8271</v>
      </c>
      <c r="P3684" s="6">
        <f t="shared" si="228"/>
        <v>139.19999999999999</v>
      </c>
      <c r="Q3684" s="8">
        <f t="shared" si="229"/>
        <v>62.328358208955223</v>
      </c>
      <c r="R3684" s="11" t="s">
        <v>8317</v>
      </c>
      <c r="S3684" s="12" t="s">
        <v>8318</v>
      </c>
      <c r="T3684" s="20">
        <f t="shared" si="230"/>
        <v>41772.685393518521</v>
      </c>
      <c r="U3684" s="20">
        <f t="shared" si="231"/>
        <v>41806.290972222225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s">
        <v>8219</v>
      </c>
      <c r="N3685" t="b">
        <v>1</v>
      </c>
      <c r="O3685" t="s">
        <v>8271</v>
      </c>
      <c r="P3685" s="6">
        <f t="shared" si="228"/>
        <v>110.85714285714286</v>
      </c>
      <c r="Q3685" s="8">
        <f t="shared" si="229"/>
        <v>58.787878787878789</v>
      </c>
      <c r="R3685" s="11" t="s">
        <v>8317</v>
      </c>
      <c r="S3685" s="12" t="s">
        <v>8318</v>
      </c>
      <c r="T3685" s="20">
        <f t="shared" si="230"/>
        <v>42633.116851851853</v>
      </c>
      <c r="U3685" s="20">
        <f t="shared" si="231"/>
        <v>42663.116851851853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s">
        <v>8219</v>
      </c>
      <c r="N3686" t="b">
        <v>1</v>
      </c>
      <c r="O3686" t="s">
        <v>8271</v>
      </c>
      <c r="P3686" s="6">
        <f t="shared" si="228"/>
        <v>139.06666666666666</v>
      </c>
      <c r="Q3686" s="8">
        <f t="shared" si="229"/>
        <v>45.347826086956523</v>
      </c>
      <c r="R3686" s="11" t="s">
        <v>8317</v>
      </c>
      <c r="S3686" s="12" t="s">
        <v>8318</v>
      </c>
      <c r="T3686" s="20">
        <f t="shared" si="230"/>
        <v>42219.180393518516</v>
      </c>
      <c r="U3686" s="20">
        <f t="shared" si="231"/>
        <v>42249.180393518516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s">
        <v>8219</v>
      </c>
      <c r="N3687" t="b">
        <v>1</v>
      </c>
      <c r="O3687" t="s">
        <v>8271</v>
      </c>
      <c r="P3687" s="6">
        <f t="shared" si="228"/>
        <v>105.69999999999999</v>
      </c>
      <c r="Q3687" s="8">
        <f t="shared" si="229"/>
        <v>41.944444444444443</v>
      </c>
      <c r="R3687" s="11" t="s">
        <v>8317</v>
      </c>
      <c r="S3687" s="12" t="s">
        <v>8318</v>
      </c>
      <c r="T3687" s="20">
        <f t="shared" si="230"/>
        <v>41753.593275462961</v>
      </c>
      <c r="U3687" s="20">
        <f t="shared" si="231"/>
        <v>41778.875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s">
        <v>8219</v>
      </c>
      <c r="N3688" t="b">
        <v>1</v>
      </c>
      <c r="O3688" t="s">
        <v>8271</v>
      </c>
      <c r="P3688" s="6">
        <f t="shared" si="228"/>
        <v>101.42857142857142</v>
      </c>
      <c r="Q3688" s="8">
        <f t="shared" si="229"/>
        <v>59.166666666666664</v>
      </c>
      <c r="R3688" s="11" t="s">
        <v>8317</v>
      </c>
      <c r="S3688" s="12" t="s">
        <v>8318</v>
      </c>
      <c r="T3688" s="20">
        <f t="shared" si="230"/>
        <v>42230.662731481483</v>
      </c>
      <c r="U3688" s="20">
        <f t="shared" si="231"/>
        <v>42245.165972222225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s">
        <v>8219</v>
      </c>
      <c r="N3689" t="b">
        <v>1</v>
      </c>
      <c r="O3689" t="s">
        <v>8271</v>
      </c>
      <c r="P3689" s="6">
        <f t="shared" si="228"/>
        <v>100.245</v>
      </c>
      <c r="Q3689" s="8">
        <f t="shared" si="229"/>
        <v>200.49</v>
      </c>
      <c r="R3689" s="11" t="s">
        <v>8317</v>
      </c>
      <c r="S3689" s="12" t="s">
        <v>8318</v>
      </c>
      <c r="T3689" s="20">
        <f t="shared" si="230"/>
        <v>41787.218229166669</v>
      </c>
      <c r="U3689" s="20">
        <f t="shared" si="231"/>
        <v>41817.218229166669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s">
        <v>8219</v>
      </c>
      <c r="N3690" t="b">
        <v>1</v>
      </c>
      <c r="O3690" t="s">
        <v>8271</v>
      </c>
      <c r="P3690" s="6">
        <f t="shared" si="228"/>
        <v>109.16666666666666</v>
      </c>
      <c r="Q3690" s="8">
        <f t="shared" si="229"/>
        <v>83.974358974358978</v>
      </c>
      <c r="R3690" s="11" t="s">
        <v>8317</v>
      </c>
      <c r="S3690" s="12" t="s">
        <v>8318</v>
      </c>
      <c r="T3690" s="20">
        <f t="shared" si="230"/>
        <v>41829.787083333329</v>
      </c>
      <c r="U3690" s="20">
        <f t="shared" si="231"/>
        <v>41859.787083333329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s">
        <v>8219</v>
      </c>
      <c r="N3691" t="b">
        <v>1</v>
      </c>
      <c r="O3691" t="s">
        <v>8271</v>
      </c>
      <c r="P3691" s="6">
        <f t="shared" si="228"/>
        <v>118.33333333333333</v>
      </c>
      <c r="Q3691" s="8">
        <f t="shared" si="229"/>
        <v>57.258064516129032</v>
      </c>
      <c r="R3691" s="11" t="s">
        <v>8317</v>
      </c>
      <c r="S3691" s="12" t="s">
        <v>8318</v>
      </c>
      <c r="T3691" s="20">
        <f t="shared" si="230"/>
        <v>42147.826840277776</v>
      </c>
      <c r="U3691" s="20">
        <f t="shared" si="231"/>
        <v>42176.934027777781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s">
        <v>8219</v>
      </c>
      <c r="N3692" t="b">
        <v>1</v>
      </c>
      <c r="O3692" t="s">
        <v>8271</v>
      </c>
      <c r="P3692" s="6">
        <f t="shared" si="228"/>
        <v>120</v>
      </c>
      <c r="Q3692" s="8">
        <f t="shared" si="229"/>
        <v>58.064516129032256</v>
      </c>
      <c r="R3692" s="11" t="s">
        <v>8317</v>
      </c>
      <c r="S3692" s="12" t="s">
        <v>8318</v>
      </c>
      <c r="T3692" s="20">
        <f t="shared" si="230"/>
        <v>41940.598182870373</v>
      </c>
      <c r="U3692" s="20">
        <f t="shared" si="231"/>
        <v>41970.639849537038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s">
        <v>8219</v>
      </c>
      <c r="N3693" t="b">
        <v>1</v>
      </c>
      <c r="O3693" t="s">
        <v>8271</v>
      </c>
      <c r="P3693" s="6">
        <f t="shared" si="228"/>
        <v>127.96000000000001</v>
      </c>
      <c r="Q3693" s="8">
        <f t="shared" si="229"/>
        <v>186.80291970802921</v>
      </c>
      <c r="R3693" s="11" t="s">
        <v>8317</v>
      </c>
      <c r="S3693" s="12" t="s">
        <v>8318</v>
      </c>
      <c r="T3693" s="20">
        <f t="shared" si="230"/>
        <v>42020.700567129628</v>
      </c>
      <c r="U3693" s="20">
        <f t="shared" si="231"/>
        <v>42065.207638888889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s">
        <v>8219</v>
      </c>
      <c r="N3694" t="b">
        <v>1</v>
      </c>
      <c r="O3694" t="s">
        <v>8271</v>
      </c>
      <c r="P3694" s="6">
        <f t="shared" si="228"/>
        <v>126</v>
      </c>
      <c r="Q3694" s="8">
        <f t="shared" si="229"/>
        <v>74.117647058823536</v>
      </c>
      <c r="R3694" s="11" t="s">
        <v>8317</v>
      </c>
      <c r="S3694" s="12" t="s">
        <v>8318</v>
      </c>
      <c r="T3694" s="20">
        <f t="shared" si="230"/>
        <v>41891.96503472222</v>
      </c>
      <c r="U3694" s="20">
        <f t="shared" si="231"/>
        <v>41901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s">
        <v>8219</v>
      </c>
      <c r="N3695" t="b">
        <v>1</v>
      </c>
      <c r="O3695" t="s">
        <v>8271</v>
      </c>
      <c r="P3695" s="6">
        <f t="shared" si="228"/>
        <v>129.12912912912913</v>
      </c>
      <c r="Q3695" s="8">
        <f t="shared" si="229"/>
        <v>30.714285714285715</v>
      </c>
      <c r="R3695" s="11" t="s">
        <v>8317</v>
      </c>
      <c r="S3695" s="12" t="s">
        <v>8318</v>
      </c>
      <c r="T3695" s="20">
        <f t="shared" si="230"/>
        <v>42309.191307870366</v>
      </c>
      <c r="U3695" s="20">
        <f t="shared" si="231"/>
        <v>42338.9375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s">
        <v>8219</v>
      </c>
      <c r="N3696" t="b">
        <v>1</v>
      </c>
      <c r="O3696" t="s">
        <v>8271</v>
      </c>
      <c r="P3696" s="6">
        <f t="shared" si="228"/>
        <v>107.42857142857143</v>
      </c>
      <c r="Q3696" s="8">
        <f t="shared" si="229"/>
        <v>62.666666666666664</v>
      </c>
      <c r="R3696" s="11" t="s">
        <v>8317</v>
      </c>
      <c r="S3696" s="12" t="s">
        <v>8318</v>
      </c>
      <c r="T3696" s="20">
        <f t="shared" si="230"/>
        <v>42490.133877314816</v>
      </c>
      <c r="U3696" s="20">
        <f t="shared" si="231"/>
        <v>42527.083333333328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s">
        <v>8219</v>
      </c>
      <c r="N3697" t="b">
        <v>1</v>
      </c>
      <c r="O3697" t="s">
        <v>8271</v>
      </c>
      <c r="P3697" s="6">
        <f t="shared" si="228"/>
        <v>100.125</v>
      </c>
      <c r="Q3697" s="8">
        <f t="shared" si="229"/>
        <v>121.36363636363636</v>
      </c>
      <c r="R3697" s="11" t="s">
        <v>8317</v>
      </c>
      <c r="S3697" s="12" t="s">
        <v>8318</v>
      </c>
      <c r="T3697" s="20">
        <f t="shared" si="230"/>
        <v>41995.870486111111</v>
      </c>
      <c r="U3697" s="20">
        <f t="shared" si="231"/>
        <v>42015.870486111111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s">
        <v>8219</v>
      </c>
      <c r="N3698" t="b">
        <v>1</v>
      </c>
      <c r="O3698" t="s">
        <v>8271</v>
      </c>
      <c r="P3698" s="6">
        <f t="shared" si="228"/>
        <v>155</v>
      </c>
      <c r="Q3698" s="8">
        <f t="shared" si="229"/>
        <v>39.743589743589745</v>
      </c>
      <c r="R3698" s="11" t="s">
        <v>8317</v>
      </c>
      <c r="S3698" s="12" t="s">
        <v>8318</v>
      </c>
      <c r="T3698" s="20">
        <f t="shared" si="230"/>
        <v>41988.617083333331</v>
      </c>
      <c r="U3698" s="20">
        <f t="shared" si="231"/>
        <v>42048.617083333331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s">
        <v>8219</v>
      </c>
      <c r="N3699" t="b">
        <v>1</v>
      </c>
      <c r="O3699" t="s">
        <v>8271</v>
      </c>
      <c r="P3699" s="6">
        <f t="shared" si="228"/>
        <v>108</v>
      </c>
      <c r="Q3699" s="8">
        <f t="shared" si="229"/>
        <v>72</v>
      </c>
      <c r="R3699" s="11" t="s">
        <v>8317</v>
      </c>
      <c r="S3699" s="12" t="s">
        <v>8318</v>
      </c>
      <c r="T3699" s="20">
        <f t="shared" si="230"/>
        <v>42479.465833333335</v>
      </c>
      <c r="U3699" s="20">
        <f t="shared" si="231"/>
        <v>42500.465833333335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s">
        <v>8219</v>
      </c>
      <c r="N3700" t="b">
        <v>1</v>
      </c>
      <c r="O3700" t="s">
        <v>8271</v>
      </c>
      <c r="P3700" s="6">
        <f t="shared" si="228"/>
        <v>110.52</v>
      </c>
      <c r="Q3700" s="8">
        <f t="shared" si="229"/>
        <v>40.632352941176471</v>
      </c>
      <c r="R3700" s="11" t="s">
        <v>8317</v>
      </c>
      <c r="S3700" s="12" t="s">
        <v>8318</v>
      </c>
      <c r="T3700" s="20">
        <f t="shared" si="230"/>
        <v>42401.806562500002</v>
      </c>
      <c r="U3700" s="20">
        <f t="shared" si="231"/>
        <v>42431.806562500002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s">
        <v>8219</v>
      </c>
      <c r="N3701" t="b">
        <v>1</v>
      </c>
      <c r="O3701" t="s">
        <v>8271</v>
      </c>
      <c r="P3701" s="6">
        <f t="shared" si="228"/>
        <v>100.8</v>
      </c>
      <c r="Q3701" s="8">
        <f t="shared" si="229"/>
        <v>63</v>
      </c>
      <c r="R3701" s="11" t="s">
        <v>8317</v>
      </c>
      <c r="S3701" s="12" t="s">
        <v>8318</v>
      </c>
      <c r="T3701" s="20">
        <f t="shared" si="230"/>
        <v>41897.602037037039</v>
      </c>
      <c r="U3701" s="20">
        <f t="shared" si="231"/>
        <v>41927.602037037039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s">
        <v>8219</v>
      </c>
      <c r="N3702" t="b">
        <v>1</v>
      </c>
      <c r="O3702" t="s">
        <v>8271</v>
      </c>
      <c r="P3702" s="6">
        <f t="shared" si="228"/>
        <v>121.2</v>
      </c>
      <c r="Q3702" s="8">
        <f t="shared" si="229"/>
        <v>33.666666666666664</v>
      </c>
      <c r="R3702" s="11" t="s">
        <v>8317</v>
      </c>
      <c r="S3702" s="12" t="s">
        <v>8318</v>
      </c>
      <c r="T3702" s="20">
        <f t="shared" si="230"/>
        <v>41882.585648148146</v>
      </c>
      <c r="U3702" s="20">
        <f t="shared" si="231"/>
        <v>41912.666666666664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s">
        <v>8219</v>
      </c>
      <c r="N3703" t="b">
        <v>1</v>
      </c>
      <c r="O3703" t="s">
        <v>8271</v>
      </c>
      <c r="P3703" s="6">
        <f t="shared" si="228"/>
        <v>100.33333333333334</v>
      </c>
      <c r="Q3703" s="8">
        <f t="shared" si="229"/>
        <v>38.589743589743591</v>
      </c>
      <c r="R3703" s="11" t="s">
        <v>8317</v>
      </c>
      <c r="S3703" s="12" t="s">
        <v>8318</v>
      </c>
      <c r="T3703" s="20">
        <f t="shared" si="230"/>
        <v>42129.541585648149</v>
      </c>
      <c r="U3703" s="20">
        <f t="shared" si="231"/>
        <v>42159.541585648149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s">
        <v>8219</v>
      </c>
      <c r="N3704" t="b">
        <v>1</v>
      </c>
      <c r="O3704" t="s">
        <v>8271</v>
      </c>
      <c r="P3704" s="6">
        <f t="shared" si="228"/>
        <v>109.16666666666666</v>
      </c>
      <c r="Q3704" s="8">
        <f t="shared" si="229"/>
        <v>155.95238095238096</v>
      </c>
      <c r="R3704" s="11" t="s">
        <v>8317</v>
      </c>
      <c r="S3704" s="12" t="s">
        <v>8318</v>
      </c>
      <c r="T3704" s="20">
        <f t="shared" si="230"/>
        <v>42524.53800925926</v>
      </c>
      <c r="U3704" s="20">
        <f t="shared" si="231"/>
        <v>42561.957638888889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s">
        <v>8219</v>
      </c>
      <c r="N3705" t="b">
        <v>1</v>
      </c>
      <c r="O3705" t="s">
        <v>8271</v>
      </c>
      <c r="P3705" s="6">
        <f t="shared" si="228"/>
        <v>123.42857142857142</v>
      </c>
      <c r="Q3705" s="8">
        <f t="shared" si="229"/>
        <v>43.2</v>
      </c>
      <c r="R3705" s="11" t="s">
        <v>8317</v>
      </c>
      <c r="S3705" s="12" t="s">
        <v>8318</v>
      </c>
      <c r="T3705" s="20">
        <f t="shared" si="230"/>
        <v>42556.504490740743</v>
      </c>
      <c r="U3705" s="20">
        <f t="shared" si="231"/>
        <v>42595.290972222225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s">
        <v>8219</v>
      </c>
      <c r="N3706" t="b">
        <v>1</v>
      </c>
      <c r="O3706" t="s">
        <v>8271</v>
      </c>
      <c r="P3706" s="6">
        <f t="shared" si="228"/>
        <v>136.33666666666667</v>
      </c>
      <c r="Q3706" s="8">
        <f t="shared" si="229"/>
        <v>15.148518518518518</v>
      </c>
      <c r="R3706" s="11" t="s">
        <v>8317</v>
      </c>
      <c r="S3706" s="12" t="s">
        <v>8318</v>
      </c>
      <c r="T3706" s="20">
        <f t="shared" si="230"/>
        <v>42461.689745370371</v>
      </c>
      <c r="U3706" s="20">
        <f t="shared" si="231"/>
        <v>42521.689745370371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s">
        <v>8219</v>
      </c>
      <c r="N3707" t="b">
        <v>1</v>
      </c>
      <c r="O3707" t="s">
        <v>8271</v>
      </c>
      <c r="P3707" s="6">
        <f t="shared" si="228"/>
        <v>103.46657233816768</v>
      </c>
      <c r="Q3707" s="8">
        <f t="shared" si="229"/>
        <v>83.571428571428569</v>
      </c>
      <c r="R3707" s="11" t="s">
        <v>8317</v>
      </c>
      <c r="S3707" s="12" t="s">
        <v>8318</v>
      </c>
      <c r="T3707" s="20">
        <f t="shared" si="230"/>
        <v>41792.542986111112</v>
      </c>
      <c r="U3707" s="20">
        <f t="shared" si="231"/>
        <v>41813.75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s">
        <v>8219</v>
      </c>
      <c r="N3708" t="b">
        <v>1</v>
      </c>
      <c r="O3708" t="s">
        <v>8271</v>
      </c>
      <c r="P3708" s="6">
        <f t="shared" si="228"/>
        <v>121.33333333333334</v>
      </c>
      <c r="Q3708" s="8">
        <f t="shared" si="229"/>
        <v>140</v>
      </c>
      <c r="R3708" s="11" t="s">
        <v>8317</v>
      </c>
      <c r="S3708" s="12" t="s">
        <v>8318</v>
      </c>
      <c r="T3708" s="20">
        <f t="shared" si="230"/>
        <v>41879.913761574076</v>
      </c>
      <c r="U3708" s="20">
        <f t="shared" si="231"/>
        <v>41894.913761574076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s">
        <v>8219</v>
      </c>
      <c r="N3709" t="b">
        <v>1</v>
      </c>
      <c r="O3709" t="s">
        <v>8271</v>
      </c>
      <c r="P3709" s="6">
        <f t="shared" si="228"/>
        <v>186</v>
      </c>
      <c r="Q3709" s="8">
        <f t="shared" si="229"/>
        <v>80.869565217391298</v>
      </c>
      <c r="R3709" s="11" t="s">
        <v>8317</v>
      </c>
      <c r="S3709" s="12" t="s">
        <v>8318</v>
      </c>
      <c r="T3709" s="20">
        <f t="shared" si="230"/>
        <v>42552.048356481479</v>
      </c>
      <c r="U3709" s="20">
        <f t="shared" si="231"/>
        <v>42573.226388888885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s">
        <v>8219</v>
      </c>
      <c r="N3710" t="b">
        <v>1</v>
      </c>
      <c r="O3710" t="s">
        <v>8271</v>
      </c>
      <c r="P3710" s="6">
        <f t="shared" si="228"/>
        <v>300</v>
      </c>
      <c r="Q3710" s="8">
        <f t="shared" si="229"/>
        <v>53.846153846153847</v>
      </c>
      <c r="R3710" s="11" t="s">
        <v>8317</v>
      </c>
      <c r="S3710" s="12" t="s">
        <v>8318</v>
      </c>
      <c r="T3710" s="20">
        <f t="shared" si="230"/>
        <v>41810.142199074071</v>
      </c>
      <c r="U3710" s="20">
        <f t="shared" si="231"/>
        <v>41824.142199074071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s">
        <v>8219</v>
      </c>
      <c r="N3711" t="b">
        <v>1</v>
      </c>
      <c r="O3711" t="s">
        <v>8271</v>
      </c>
      <c r="P3711" s="6">
        <f t="shared" si="228"/>
        <v>108.25</v>
      </c>
      <c r="Q3711" s="8">
        <f t="shared" si="229"/>
        <v>30.928571428571427</v>
      </c>
      <c r="R3711" s="11" t="s">
        <v>8317</v>
      </c>
      <c r="S3711" s="12" t="s">
        <v>8318</v>
      </c>
      <c r="T3711" s="20">
        <f t="shared" si="230"/>
        <v>41785.707708333335</v>
      </c>
      <c r="U3711" s="20">
        <f t="shared" si="231"/>
        <v>41815.707708333335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s">
        <v>8219</v>
      </c>
      <c r="N3712" t="b">
        <v>1</v>
      </c>
      <c r="O3712" t="s">
        <v>8271</v>
      </c>
      <c r="P3712" s="6">
        <f t="shared" si="228"/>
        <v>141.15384615384616</v>
      </c>
      <c r="Q3712" s="8">
        <f t="shared" si="229"/>
        <v>67.962962962962962</v>
      </c>
      <c r="R3712" s="11" t="s">
        <v>8317</v>
      </c>
      <c r="S3712" s="12" t="s">
        <v>8318</v>
      </c>
      <c r="T3712" s="20">
        <f t="shared" si="230"/>
        <v>42072.576249999998</v>
      </c>
      <c r="U3712" s="20">
        <f t="shared" si="231"/>
        <v>42097.576249999998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s">
        <v>8219</v>
      </c>
      <c r="N3713" t="b">
        <v>1</v>
      </c>
      <c r="O3713" t="s">
        <v>8271</v>
      </c>
      <c r="P3713" s="6">
        <f t="shared" si="228"/>
        <v>113.99999999999999</v>
      </c>
      <c r="Q3713" s="8">
        <f t="shared" si="229"/>
        <v>27.142857142857142</v>
      </c>
      <c r="R3713" s="11" t="s">
        <v>8317</v>
      </c>
      <c r="S3713" s="12" t="s">
        <v>8318</v>
      </c>
      <c r="T3713" s="20">
        <f t="shared" si="230"/>
        <v>41779.724224537036</v>
      </c>
      <c r="U3713" s="20">
        <f t="shared" si="231"/>
        <v>41805.666666666664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s">
        <v>8219</v>
      </c>
      <c r="N3714" t="b">
        <v>1</v>
      </c>
      <c r="O3714" t="s">
        <v>8271</v>
      </c>
      <c r="P3714" s="6">
        <f t="shared" si="228"/>
        <v>153.73333333333335</v>
      </c>
      <c r="Q3714" s="8">
        <f t="shared" si="229"/>
        <v>110.86538461538461</v>
      </c>
      <c r="R3714" s="11" t="s">
        <v>8317</v>
      </c>
      <c r="S3714" s="12" t="s">
        <v>8318</v>
      </c>
      <c r="T3714" s="20">
        <f t="shared" si="230"/>
        <v>42134.172071759262</v>
      </c>
      <c r="U3714" s="20">
        <f t="shared" si="231"/>
        <v>42155.290972222225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s">
        <v>8219</v>
      </c>
      <c r="N3715" t="b">
        <v>1</v>
      </c>
      <c r="O3715" t="s">
        <v>8271</v>
      </c>
      <c r="P3715" s="6">
        <f t="shared" ref="P3715:P3778" si="232">E3715/D3715*100</f>
        <v>101.49999999999999</v>
      </c>
      <c r="Q3715" s="8">
        <f t="shared" ref="Q3715:Q3778" si="233">IFERROR(E3715/L3715,0)</f>
        <v>106.84210526315789</v>
      </c>
      <c r="R3715" s="11" t="s">
        <v>8317</v>
      </c>
      <c r="S3715" s="12" t="s">
        <v>8318</v>
      </c>
      <c r="T3715" s="20">
        <f t="shared" ref="T3715:T3778" si="234">(((J3715/60)/60)/24)+DATE(1970,1,1)</f>
        <v>42505.738032407404</v>
      </c>
      <c r="U3715" s="20">
        <f t="shared" ref="U3715:U3778" si="235">(((I3715/60)/60)/24)+DATE(1970,1,1)</f>
        <v>42525.738032407404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s">
        <v>8219</v>
      </c>
      <c r="N3716" t="b">
        <v>1</v>
      </c>
      <c r="O3716" t="s">
        <v>8271</v>
      </c>
      <c r="P3716" s="6">
        <f t="shared" si="232"/>
        <v>102.35000000000001</v>
      </c>
      <c r="Q3716" s="8">
        <f t="shared" si="233"/>
        <v>105.51546391752578</v>
      </c>
      <c r="R3716" s="11" t="s">
        <v>8317</v>
      </c>
      <c r="S3716" s="12" t="s">
        <v>8318</v>
      </c>
      <c r="T3716" s="20">
        <f t="shared" si="234"/>
        <v>42118.556331018524</v>
      </c>
      <c r="U3716" s="20">
        <f t="shared" si="235"/>
        <v>42150.165972222225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s">
        <v>8219</v>
      </c>
      <c r="N3717" t="b">
        <v>1</v>
      </c>
      <c r="O3717" t="s">
        <v>8271</v>
      </c>
      <c r="P3717" s="6">
        <f t="shared" si="232"/>
        <v>102.57142857142858</v>
      </c>
      <c r="Q3717" s="8">
        <f t="shared" si="233"/>
        <v>132.96296296296296</v>
      </c>
      <c r="R3717" s="11" t="s">
        <v>8317</v>
      </c>
      <c r="S3717" s="12" t="s">
        <v>8318</v>
      </c>
      <c r="T3717" s="20">
        <f t="shared" si="234"/>
        <v>42036.995590277773</v>
      </c>
      <c r="U3717" s="20">
        <f t="shared" si="235"/>
        <v>42094.536111111112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s">
        <v>8219</v>
      </c>
      <c r="N3718" t="b">
        <v>1</v>
      </c>
      <c r="O3718" t="s">
        <v>8271</v>
      </c>
      <c r="P3718" s="6">
        <f t="shared" si="232"/>
        <v>155.75</v>
      </c>
      <c r="Q3718" s="8">
        <f t="shared" si="233"/>
        <v>51.916666666666664</v>
      </c>
      <c r="R3718" s="11" t="s">
        <v>8317</v>
      </c>
      <c r="S3718" s="12" t="s">
        <v>8318</v>
      </c>
      <c r="T3718" s="20">
        <f t="shared" si="234"/>
        <v>42360.887835648144</v>
      </c>
      <c r="U3718" s="20">
        <f t="shared" si="235"/>
        <v>42390.887835648144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s">
        <v>8219</v>
      </c>
      <c r="N3719" t="b">
        <v>1</v>
      </c>
      <c r="O3719" t="s">
        <v>8271</v>
      </c>
      <c r="P3719" s="6">
        <f t="shared" si="232"/>
        <v>100.75</v>
      </c>
      <c r="Q3719" s="8">
        <f t="shared" si="233"/>
        <v>310</v>
      </c>
      <c r="R3719" s="11" t="s">
        <v>8317</v>
      </c>
      <c r="S3719" s="12" t="s">
        <v>8318</v>
      </c>
      <c r="T3719" s="20">
        <f t="shared" si="234"/>
        <v>42102.866307870368</v>
      </c>
      <c r="U3719" s="20">
        <f t="shared" si="235"/>
        <v>42133.866307870368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s">
        <v>8219</v>
      </c>
      <c r="N3720" t="b">
        <v>1</v>
      </c>
      <c r="O3720" t="s">
        <v>8271</v>
      </c>
      <c r="P3720" s="6">
        <f t="shared" si="232"/>
        <v>239.4</v>
      </c>
      <c r="Q3720" s="8">
        <f t="shared" si="233"/>
        <v>26.021739130434781</v>
      </c>
      <c r="R3720" s="11" t="s">
        <v>8317</v>
      </c>
      <c r="S3720" s="12" t="s">
        <v>8318</v>
      </c>
      <c r="T3720" s="20">
        <f t="shared" si="234"/>
        <v>42032.716145833328</v>
      </c>
      <c r="U3720" s="20">
        <f t="shared" si="235"/>
        <v>42062.716145833328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s">
        <v>8219</v>
      </c>
      <c r="N3721" t="b">
        <v>1</v>
      </c>
      <c r="O3721" t="s">
        <v>8271</v>
      </c>
      <c r="P3721" s="6">
        <f t="shared" si="232"/>
        <v>210</v>
      </c>
      <c r="Q3721" s="8">
        <f t="shared" si="233"/>
        <v>105</v>
      </c>
      <c r="R3721" s="11" t="s">
        <v>8317</v>
      </c>
      <c r="S3721" s="12" t="s">
        <v>8318</v>
      </c>
      <c r="T3721" s="20">
        <f t="shared" si="234"/>
        <v>42147.729930555557</v>
      </c>
      <c r="U3721" s="20">
        <f t="shared" si="235"/>
        <v>42177.729930555557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s">
        <v>8219</v>
      </c>
      <c r="N3722" t="b">
        <v>1</v>
      </c>
      <c r="O3722" t="s">
        <v>8271</v>
      </c>
      <c r="P3722" s="6">
        <f t="shared" si="232"/>
        <v>104.51515151515152</v>
      </c>
      <c r="Q3722" s="8">
        <f t="shared" si="233"/>
        <v>86.224999999999994</v>
      </c>
      <c r="R3722" s="11" t="s">
        <v>8317</v>
      </c>
      <c r="S3722" s="12" t="s">
        <v>8318</v>
      </c>
      <c r="T3722" s="20">
        <f t="shared" si="234"/>
        <v>42165.993125000001</v>
      </c>
      <c r="U3722" s="20">
        <f t="shared" si="235"/>
        <v>42187.993125000001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s">
        <v>8219</v>
      </c>
      <c r="N3723" t="b">
        <v>1</v>
      </c>
      <c r="O3723" t="s">
        <v>8271</v>
      </c>
      <c r="P3723" s="6">
        <f t="shared" si="232"/>
        <v>100.8</v>
      </c>
      <c r="Q3723" s="8">
        <f t="shared" si="233"/>
        <v>114.54545454545455</v>
      </c>
      <c r="R3723" s="11" t="s">
        <v>8317</v>
      </c>
      <c r="S3723" s="12" t="s">
        <v>8318</v>
      </c>
      <c r="T3723" s="20">
        <f t="shared" si="234"/>
        <v>41927.936157407406</v>
      </c>
      <c r="U3723" s="20">
        <f t="shared" si="235"/>
        <v>41948.977824074071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s">
        <v>8219</v>
      </c>
      <c r="N3724" t="b">
        <v>1</v>
      </c>
      <c r="O3724" t="s">
        <v>8271</v>
      </c>
      <c r="P3724" s="6">
        <f t="shared" si="232"/>
        <v>111.20000000000002</v>
      </c>
      <c r="Q3724" s="8">
        <f t="shared" si="233"/>
        <v>47.657142857142858</v>
      </c>
      <c r="R3724" s="11" t="s">
        <v>8317</v>
      </c>
      <c r="S3724" s="12" t="s">
        <v>8318</v>
      </c>
      <c r="T3724" s="20">
        <f t="shared" si="234"/>
        <v>42381.671840277777</v>
      </c>
      <c r="U3724" s="20">
        <f t="shared" si="235"/>
        <v>42411.957638888889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s">
        <v>8219</v>
      </c>
      <c r="N3725" t="b">
        <v>1</v>
      </c>
      <c r="O3725" t="s">
        <v>8271</v>
      </c>
      <c r="P3725" s="6">
        <f t="shared" si="232"/>
        <v>102.04444444444445</v>
      </c>
      <c r="Q3725" s="8">
        <f t="shared" si="233"/>
        <v>72.888888888888886</v>
      </c>
      <c r="R3725" s="11" t="s">
        <v>8317</v>
      </c>
      <c r="S3725" s="12" t="s">
        <v>8318</v>
      </c>
      <c r="T3725" s="20">
        <f t="shared" si="234"/>
        <v>41943.753032407411</v>
      </c>
      <c r="U3725" s="20">
        <f t="shared" si="235"/>
        <v>41973.794699074075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s">
        <v>8219</v>
      </c>
      <c r="N3726" t="b">
        <v>1</v>
      </c>
      <c r="O3726" t="s">
        <v>8271</v>
      </c>
      <c r="P3726" s="6">
        <f t="shared" si="232"/>
        <v>102.54767441860466</v>
      </c>
      <c r="Q3726" s="8">
        <f t="shared" si="233"/>
        <v>49.545505617977533</v>
      </c>
      <c r="R3726" s="11" t="s">
        <v>8317</v>
      </c>
      <c r="S3726" s="12" t="s">
        <v>8318</v>
      </c>
      <c r="T3726" s="20">
        <f t="shared" si="234"/>
        <v>42465.491435185191</v>
      </c>
      <c r="U3726" s="20">
        <f t="shared" si="235"/>
        <v>42494.958333333328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s">
        <v>8219</v>
      </c>
      <c r="N3727" t="b">
        <v>1</v>
      </c>
      <c r="O3727" t="s">
        <v>8271</v>
      </c>
      <c r="P3727" s="6">
        <f t="shared" si="232"/>
        <v>127</v>
      </c>
      <c r="Q3727" s="8">
        <f t="shared" si="233"/>
        <v>25.4</v>
      </c>
      <c r="R3727" s="11" t="s">
        <v>8317</v>
      </c>
      <c r="S3727" s="12" t="s">
        <v>8318</v>
      </c>
      <c r="T3727" s="20">
        <f t="shared" si="234"/>
        <v>42401.945219907408</v>
      </c>
      <c r="U3727" s="20">
        <f t="shared" si="235"/>
        <v>42418.895833333328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s">
        <v>8219</v>
      </c>
      <c r="N3728" t="b">
        <v>1</v>
      </c>
      <c r="O3728" t="s">
        <v>8271</v>
      </c>
      <c r="P3728" s="6">
        <f t="shared" si="232"/>
        <v>338.70588235294122</v>
      </c>
      <c r="Q3728" s="8">
        <f t="shared" si="233"/>
        <v>62.586956521739133</v>
      </c>
      <c r="R3728" s="11" t="s">
        <v>8317</v>
      </c>
      <c r="S3728" s="12" t="s">
        <v>8318</v>
      </c>
      <c r="T3728" s="20">
        <f t="shared" si="234"/>
        <v>42462.140868055561</v>
      </c>
      <c r="U3728" s="20">
        <f t="shared" si="235"/>
        <v>42489.875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s">
        <v>8219</v>
      </c>
      <c r="N3729" t="b">
        <v>1</v>
      </c>
      <c r="O3729" t="s">
        <v>8271</v>
      </c>
      <c r="P3729" s="6">
        <f t="shared" si="232"/>
        <v>100.75</v>
      </c>
      <c r="Q3729" s="8">
        <f t="shared" si="233"/>
        <v>61.060606060606062</v>
      </c>
      <c r="R3729" s="11" t="s">
        <v>8317</v>
      </c>
      <c r="S3729" s="12" t="s">
        <v>8318</v>
      </c>
      <c r="T3729" s="20">
        <f t="shared" si="234"/>
        <v>42632.348310185189</v>
      </c>
      <c r="U3729" s="20">
        <f t="shared" si="235"/>
        <v>42663.204861111109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s">
        <v>8221</v>
      </c>
      <c r="N3730" t="b">
        <v>0</v>
      </c>
      <c r="O3730" t="s">
        <v>8271</v>
      </c>
      <c r="P3730" s="6">
        <f t="shared" si="232"/>
        <v>9.31</v>
      </c>
      <c r="Q3730" s="8">
        <f t="shared" si="233"/>
        <v>60.064516129032256</v>
      </c>
      <c r="R3730" s="11" t="s">
        <v>8317</v>
      </c>
      <c r="S3730" s="12" t="s">
        <v>8318</v>
      </c>
      <c r="T3730" s="20">
        <f t="shared" si="234"/>
        <v>42205.171018518522</v>
      </c>
      <c r="U3730" s="20">
        <f t="shared" si="235"/>
        <v>42235.171018518522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s">
        <v>8221</v>
      </c>
      <c r="N3731" t="b">
        <v>0</v>
      </c>
      <c r="O3731" t="s">
        <v>8271</v>
      </c>
      <c r="P3731" s="6">
        <f t="shared" si="232"/>
        <v>7.24</v>
      </c>
      <c r="Q3731" s="8">
        <f t="shared" si="233"/>
        <v>72.400000000000006</v>
      </c>
      <c r="R3731" s="11" t="s">
        <v>8317</v>
      </c>
      <c r="S3731" s="12" t="s">
        <v>8318</v>
      </c>
      <c r="T3731" s="20">
        <f t="shared" si="234"/>
        <v>42041.205000000002</v>
      </c>
      <c r="U3731" s="20">
        <f t="shared" si="235"/>
        <v>42086.16333333333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s">
        <v>8221</v>
      </c>
      <c r="N3732" t="b">
        <v>0</v>
      </c>
      <c r="O3732" t="s">
        <v>8271</v>
      </c>
      <c r="P3732" s="6">
        <f t="shared" si="232"/>
        <v>10</v>
      </c>
      <c r="Q3732" s="8">
        <f t="shared" si="233"/>
        <v>100</v>
      </c>
      <c r="R3732" s="11" t="s">
        <v>8317</v>
      </c>
      <c r="S3732" s="12" t="s">
        <v>8318</v>
      </c>
      <c r="T3732" s="20">
        <f t="shared" si="234"/>
        <v>42203.677766203706</v>
      </c>
      <c r="U3732" s="20">
        <f t="shared" si="235"/>
        <v>42233.677766203706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s">
        <v>8221</v>
      </c>
      <c r="N3733" t="b">
        <v>0</v>
      </c>
      <c r="O3733" t="s">
        <v>8271</v>
      </c>
      <c r="P3733" s="6">
        <f t="shared" si="232"/>
        <v>11.272727272727273</v>
      </c>
      <c r="Q3733" s="8">
        <f t="shared" si="233"/>
        <v>51.666666666666664</v>
      </c>
      <c r="R3733" s="11" t="s">
        <v>8317</v>
      </c>
      <c r="S3733" s="12" t="s">
        <v>8318</v>
      </c>
      <c r="T3733" s="20">
        <f t="shared" si="234"/>
        <v>41983.752847222218</v>
      </c>
      <c r="U3733" s="20">
        <f t="shared" si="235"/>
        <v>42014.140972222223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s">
        <v>8221</v>
      </c>
      <c r="N3734" t="b">
        <v>0</v>
      </c>
      <c r="O3734" t="s">
        <v>8271</v>
      </c>
      <c r="P3734" s="6">
        <f t="shared" si="232"/>
        <v>15.411764705882353</v>
      </c>
      <c r="Q3734" s="8">
        <f t="shared" si="233"/>
        <v>32.75</v>
      </c>
      <c r="R3734" s="11" t="s">
        <v>8317</v>
      </c>
      <c r="S3734" s="12" t="s">
        <v>8318</v>
      </c>
      <c r="T3734" s="20">
        <f t="shared" si="234"/>
        <v>41968.677465277782</v>
      </c>
      <c r="U3734" s="20">
        <f t="shared" si="235"/>
        <v>42028.5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s">
        <v>8221</v>
      </c>
      <c r="N3735" t="b">
        <v>0</v>
      </c>
      <c r="O3735" t="s">
        <v>8271</v>
      </c>
      <c r="P3735" s="6">
        <f t="shared" si="232"/>
        <v>0</v>
      </c>
      <c r="Q3735" s="8">
        <f t="shared" si="233"/>
        <v>0</v>
      </c>
      <c r="R3735" s="11" t="s">
        <v>8317</v>
      </c>
      <c r="S3735" s="12" t="s">
        <v>8318</v>
      </c>
      <c r="T3735" s="20">
        <f t="shared" si="234"/>
        <v>42103.024398148147</v>
      </c>
      <c r="U3735" s="20">
        <f t="shared" si="235"/>
        <v>42112.9375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s">
        <v>8221</v>
      </c>
      <c r="N3736" t="b">
        <v>0</v>
      </c>
      <c r="O3736" t="s">
        <v>8271</v>
      </c>
      <c r="P3736" s="6">
        <f t="shared" si="232"/>
        <v>28.466666666666669</v>
      </c>
      <c r="Q3736" s="8">
        <f t="shared" si="233"/>
        <v>61</v>
      </c>
      <c r="R3736" s="11" t="s">
        <v>8317</v>
      </c>
      <c r="S3736" s="12" t="s">
        <v>8318</v>
      </c>
      <c r="T3736" s="20">
        <f t="shared" si="234"/>
        <v>42089.901574074072</v>
      </c>
      <c r="U3736" s="20">
        <f t="shared" si="235"/>
        <v>42149.901574074072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s">
        <v>8221</v>
      </c>
      <c r="N3737" t="b">
        <v>0</v>
      </c>
      <c r="O3737" t="s">
        <v>8271</v>
      </c>
      <c r="P3737" s="6">
        <f t="shared" si="232"/>
        <v>13.333333333333334</v>
      </c>
      <c r="Q3737" s="8">
        <f t="shared" si="233"/>
        <v>10</v>
      </c>
      <c r="R3737" s="11" t="s">
        <v>8317</v>
      </c>
      <c r="S3737" s="12" t="s">
        <v>8318</v>
      </c>
      <c r="T3737" s="20">
        <f t="shared" si="234"/>
        <v>42122.693159722221</v>
      </c>
      <c r="U3737" s="20">
        <f t="shared" si="235"/>
        <v>42152.693159722221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s">
        <v>8221</v>
      </c>
      <c r="N3738" t="b">
        <v>0</v>
      </c>
      <c r="O3738" t="s">
        <v>8271</v>
      </c>
      <c r="P3738" s="6">
        <f t="shared" si="232"/>
        <v>0.66666666666666674</v>
      </c>
      <c r="Q3738" s="8">
        <f t="shared" si="233"/>
        <v>10</v>
      </c>
      <c r="R3738" s="11" t="s">
        <v>8317</v>
      </c>
      <c r="S3738" s="12" t="s">
        <v>8318</v>
      </c>
      <c r="T3738" s="20">
        <f t="shared" si="234"/>
        <v>42048.711724537032</v>
      </c>
      <c r="U3738" s="20">
        <f t="shared" si="235"/>
        <v>42086.75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s">
        <v>8221</v>
      </c>
      <c r="N3739" t="b">
        <v>0</v>
      </c>
      <c r="O3739" t="s">
        <v>8271</v>
      </c>
      <c r="P3739" s="6">
        <f t="shared" si="232"/>
        <v>21.428571428571427</v>
      </c>
      <c r="Q3739" s="8">
        <f t="shared" si="233"/>
        <v>37.5</v>
      </c>
      <c r="R3739" s="11" t="s">
        <v>8317</v>
      </c>
      <c r="S3739" s="12" t="s">
        <v>8318</v>
      </c>
      <c r="T3739" s="20">
        <f t="shared" si="234"/>
        <v>42297.691006944442</v>
      </c>
      <c r="U3739" s="20">
        <f t="shared" si="235"/>
        <v>42320.290972222225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s">
        <v>8221</v>
      </c>
      <c r="N3740" t="b">
        <v>0</v>
      </c>
      <c r="O3740" t="s">
        <v>8271</v>
      </c>
      <c r="P3740" s="6">
        <f t="shared" si="232"/>
        <v>18</v>
      </c>
      <c r="Q3740" s="8">
        <f t="shared" si="233"/>
        <v>45</v>
      </c>
      <c r="R3740" s="11" t="s">
        <v>8317</v>
      </c>
      <c r="S3740" s="12" t="s">
        <v>8318</v>
      </c>
      <c r="T3740" s="20">
        <f t="shared" si="234"/>
        <v>41813.938715277778</v>
      </c>
      <c r="U3740" s="20">
        <f t="shared" si="235"/>
        <v>41835.916666666664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s">
        <v>8221</v>
      </c>
      <c r="N3741" t="b">
        <v>0</v>
      </c>
      <c r="O3741" t="s">
        <v>8271</v>
      </c>
      <c r="P3741" s="6">
        <f t="shared" si="232"/>
        <v>20.125</v>
      </c>
      <c r="Q3741" s="8">
        <f t="shared" si="233"/>
        <v>100.625</v>
      </c>
      <c r="R3741" s="11" t="s">
        <v>8317</v>
      </c>
      <c r="S3741" s="12" t="s">
        <v>8318</v>
      </c>
      <c r="T3741" s="20">
        <f t="shared" si="234"/>
        <v>42548.449861111112</v>
      </c>
      <c r="U3741" s="20">
        <f t="shared" si="235"/>
        <v>42568.449861111112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s">
        <v>8221</v>
      </c>
      <c r="N3742" t="b">
        <v>0</v>
      </c>
      <c r="O3742" t="s">
        <v>8271</v>
      </c>
      <c r="P3742" s="6">
        <f t="shared" si="232"/>
        <v>17.899999999999999</v>
      </c>
      <c r="Q3742" s="8">
        <f t="shared" si="233"/>
        <v>25.571428571428573</v>
      </c>
      <c r="R3742" s="11" t="s">
        <v>8317</v>
      </c>
      <c r="S3742" s="12" t="s">
        <v>8318</v>
      </c>
      <c r="T3742" s="20">
        <f t="shared" si="234"/>
        <v>41833.089756944442</v>
      </c>
      <c r="U3742" s="20">
        <f t="shared" si="235"/>
        <v>41863.079143518517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s">
        <v>8221</v>
      </c>
      <c r="N3743" t="b">
        <v>0</v>
      </c>
      <c r="O3743" t="s">
        <v>8271</v>
      </c>
      <c r="P3743" s="6">
        <f t="shared" si="232"/>
        <v>0</v>
      </c>
      <c r="Q3743" s="8">
        <f t="shared" si="233"/>
        <v>0</v>
      </c>
      <c r="R3743" s="11" t="s">
        <v>8317</v>
      </c>
      <c r="S3743" s="12" t="s">
        <v>8318</v>
      </c>
      <c r="T3743" s="20">
        <f t="shared" si="234"/>
        <v>42325.920717592591</v>
      </c>
      <c r="U3743" s="20">
        <f t="shared" si="235"/>
        <v>42355.920717592591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s">
        <v>8221</v>
      </c>
      <c r="N3744" t="b">
        <v>0</v>
      </c>
      <c r="O3744" t="s">
        <v>8271</v>
      </c>
      <c r="P3744" s="6">
        <f t="shared" si="232"/>
        <v>2</v>
      </c>
      <c r="Q3744" s="8">
        <f t="shared" si="233"/>
        <v>25</v>
      </c>
      <c r="R3744" s="11" t="s">
        <v>8317</v>
      </c>
      <c r="S3744" s="12" t="s">
        <v>8318</v>
      </c>
      <c r="T3744" s="20">
        <f t="shared" si="234"/>
        <v>41858.214629629627</v>
      </c>
      <c r="U3744" s="20">
        <f t="shared" si="235"/>
        <v>41888.214629629627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s">
        <v>8221</v>
      </c>
      <c r="N3745" t="b">
        <v>0</v>
      </c>
      <c r="O3745" t="s">
        <v>8271</v>
      </c>
      <c r="P3745" s="6">
        <f t="shared" si="232"/>
        <v>0</v>
      </c>
      <c r="Q3745" s="8">
        <f t="shared" si="233"/>
        <v>0</v>
      </c>
      <c r="R3745" s="11" t="s">
        <v>8317</v>
      </c>
      <c r="S3745" s="12" t="s">
        <v>8318</v>
      </c>
      <c r="T3745" s="20">
        <f t="shared" si="234"/>
        <v>41793.710231481484</v>
      </c>
      <c r="U3745" s="20">
        <f t="shared" si="235"/>
        <v>41823.710231481484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s">
        <v>8221</v>
      </c>
      <c r="N3746" t="b">
        <v>0</v>
      </c>
      <c r="O3746" t="s">
        <v>8271</v>
      </c>
      <c r="P3746" s="6">
        <f t="shared" si="232"/>
        <v>0</v>
      </c>
      <c r="Q3746" s="8">
        <f t="shared" si="233"/>
        <v>0</v>
      </c>
      <c r="R3746" s="11" t="s">
        <v>8317</v>
      </c>
      <c r="S3746" s="12" t="s">
        <v>8318</v>
      </c>
      <c r="T3746" s="20">
        <f t="shared" si="234"/>
        <v>41793.814259259263</v>
      </c>
      <c r="U3746" s="20">
        <f t="shared" si="235"/>
        <v>41825.165972222225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s">
        <v>8221</v>
      </c>
      <c r="N3747" t="b">
        <v>0</v>
      </c>
      <c r="O3747" t="s">
        <v>8271</v>
      </c>
      <c r="P3747" s="6">
        <f t="shared" si="232"/>
        <v>10</v>
      </c>
      <c r="Q3747" s="8">
        <f t="shared" si="233"/>
        <v>10</v>
      </c>
      <c r="R3747" s="11" t="s">
        <v>8317</v>
      </c>
      <c r="S3747" s="12" t="s">
        <v>8318</v>
      </c>
      <c r="T3747" s="20">
        <f t="shared" si="234"/>
        <v>41831.697939814818</v>
      </c>
      <c r="U3747" s="20">
        <f t="shared" si="235"/>
        <v>41861.697939814818</v>
      </c>
    </row>
    <row r="3748" spans="1:2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s">
        <v>8221</v>
      </c>
      <c r="N3748" t="b">
        <v>0</v>
      </c>
      <c r="O3748" t="s">
        <v>8271</v>
      </c>
      <c r="P3748" s="6">
        <f t="shared" si="232"/>
        <v>2.3764705882352941</v>
      </c>
      <c r="Q3748" s="8">
        <f t="shared" si="233"/>
        <v>202</v>
      </c>
      <c r="R3748" s="11" t="s">
        <v>8317</v>
      </c>
      <c r="S3748" s="12" t="s">
        <v>8318</v>
      </c>
      <c r="T3748" s="20">
        <f t="shared" si="234"/>
        <v>42621.389340277776</v>
      </c>
      <c r="U3748" s="20">
        <f t="shared" si="235"/>
        <v>42651.389340277776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s">
        <v>8221</v>
      </c>
      <c r="N3749" t="b">
        <v>0</v>
      </c>
      <c r="O3749" t="s">
        <v>8271</v>
      </c>
      <c r="P3749" s="6">
        <f t="shared" si="232"/>
        <v>1</v>
      </c>
      <c r="Q3749" s="8">
        <f t="shared" si="233"/>
        <v>25</v>
      </c>
      <c r="R3749" s="11" t="s">
        <v>8317</v>
      </c>
      <c r="S3749" s="12" t="s">
        <v>8318</v>
      </c>
      <c r="T3749" s="20">
        <f t="shared" si="234"/>
        <v>42164.299722222218</v>
      </c>
      <c r="U3749" s="20">
        <f t="shared" si="235"/>
        <v>42190.957638888889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s">
        <v>8219</v>
      </c>
      <c r="N3750" t="b">
        <v>1</v>
      </c>
      <c r="O3750" t="s">
        <v>8305</v>
      </c>
      <c r="P3750" s="6">
        <f t="shared" si="232"/>
        <v>103.52</v>
      </c>
      <c r="Q3750" s="8">
        <f t="shared" si="233"/>
        <v>99.538461538461533</v>
      </c>
      <c r="R3750" s="11" t="s">
        <v>8317</v>
      </c>
      <c r="S3750" s="12" t="s">
        <v>8359</v>
      </c>
      <c r="T3750" s="20">
        <f t="shared" si="234"/>
        <v>42395.706435185188</v>
      </c>
      <c r="U3750" s="20">
        <f t="shared" si="235"/>
        <v>42416.249305555553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s">
        <v>8219</v>
      </c>
      <c r="N3751" t="b">
        <v>1</v>
      </c>
      <c r="O3751" t="s">
        <v>8305</v>
      </c>
      <c r="P3751" s="6">
        <f t="shared" si="232"/>
        <v>105</v>
      </c>
      <c r="Q3751" s="8">
        <f t="shared" si="233"/>
        <v>75</v>
      </c>
      <c r="R3751" s="11" t="s">
        <v>8317</v>
      </c>
      <c r="S3751" s="12" t="s">
        <v>8359</v>
      </c>
      <c r="T3751" s="20">
        <f t="shared" si="234"/>
        <v>42458.127175925925</v>
      </c>
      <c r="U3751" s="20">
        <f t="shared" si="235"/>
        <v>42489.165972222225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s">
        <v>8219</v>
      </c>
      <c r="N3752" t="b">
        <v>1</v>
      </c>
      <c r="O3752" t="s">
        <v>8305</v>
      </c>
      <c r="P3752" s="6">
        <f t="shared" si="232"/>
        <v>100.44999999999999</v>
      </c>
      <c r="Q3752" s="8">
        <f t="shared" si="233"/>
        <v>215.25</v>
      </c>
      <c r="R3752" s="11" t="s">
        <v>8317</v>
      </c>
      <c r="S3752" s="12" t="s">
        <v>8359</v>
      </c>
      <c r="T3752" s="20">
        <f t="shared" si="234"/>
        <v>42016.981574074074</v>
      </c>
      <c r="U3752" s="20">
        <f t="shared" si="235"/>
        <v>42045.332638888889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s">
        <v>8219</v>
      </c>
      <c r="N3753" t="b">
        <v>1</v>
      </c>
      <c r="O3753" t="s">
        <v>8305</v>
      </c>
      <c r="P3753" s="6">
        <f t="shared" si="232"/>
        <v>132.6</v>
      </c>
      <c r="Q3753" s="8">
        <f t="shared" si="233"/>
        <v>120.54545454545455</v>
      </c>
      <c r="R3753" s="11" t="s">
        <v>8317</v>
      </c>
      <c r="S3753" s="12" t="s">
        <v>8359</v>
      </c>
      <c r="T3753" s="20">
        <f t="shared" si="234"/>
        <v>42403.035567129627</v>
      </c>
      <c r="U3753" s="20">
        <f t="shared" si="235"/>
        <v>42462.993900462956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s">
        <v>8219</v>
      </c>
      <c r="N3754" t="b">
        <v>1</v>
      </c>
      <c r="O3754" t="s">
        <v>8305</v>
      </c>
      <c r="P3754" s="6">
        <f t="shared" si="232"/>
        <v>112.99999999999999</v>
      </c>
      <c r="Q3754" s="8">
        <f t="shared" si="233"/>
        <v>37.666666666666664</v>
      </c>
      <c r="R3754" s="11" t="s">
        <v>8317</v>
      </c>
      <c r="S3754" s="12" t="s">
        <v>8359</v>
      </c>
      <c r="T3754" s="20">
        <f t="shared" si="234"/>
        <v>42619.802488425921</v>
      </c>
      <c r="U3754" s="20">
        <f t="shared" si="235"/>
        <v>42659.875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s">
        <v>8219</v>
      </c>
      <c r="N3755" t="b">
        <v>1</v>
      </c>
      <c r="O3755" t="s">
        <v>8305</v>
      </c>
      <c r="P3755" s="6">
        <f t="shared" si="232"/>
        <v>103.34</v>
      </c>
      <c r="Q3755" s="8">
        <f t="shared" si="233"/>
        <v>172.23333333333332</v>
      </c>
      <c r="R3755" s="11" t="s">
        <v>8317</v>
      </c>
      <c r="S3755" s="12" t="s">
        <v>8359</v>
      </c>
      <c r="T3755" s="20">
        <f t="shared" si="234"/>
        <v>42128.824074074073</v>
      </c>
      <c r="U3755" s="20">
        <f t="shared" si="235"/>
        <v>42158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s">
        <v>8219</v>
      </c>
      <c r="N3756" t="b">
        <v>1</v>
      </c>
      <c r="O3756" t="s">
        <v>8305</v>
      </c>
      <c r="P3756" s="6">
        <f t="shared" si="232"/>
        <v>120</v>
      </c>
      <c r="Q3756" s="8">
        <f t="shared" si="233"/>
        <v>111.11111111111111</v>
      </c>
      <c r="R3756" s="11" t="s">
        <v>8317</v>
      </c>
      <c r="S3756" s="12" t="s">
        <v>8359</v>
      </c>
      <c r="T3756" s="20">
        <f t="shared" si="234"/>
        <v>41808.881215277775</v>
      </c>
      <c r="U3756" s="20">
        <f t="shared" si="235"/>
        <v>41846.207638888889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s">
        <v>8219</v>
      </c>
      <c r="N3757" t="b">
        <v>1</v>
      </c>
      <c r="O3757" t="s">
        <v>8305</v>
      </c>
      <c r="P3757" s="6">
        <f t="shared" si="232"/>
        <v>129.63636363636363</v>
      </c>
      <c r="Q3757" s="8">
        <f t="shared" si="233"/>
        <v>25.464285714285715</v>
      </c>
      <c r="R3757" s="11" t="s">
        <v>8317</v>
      </c>
      <c r="S3757" s="12" t="s">
        <v>8359</v>
      </c>
      <c r="T3757" s="20">
        <f t="shared" si="234"/>
        <v>42445.866979166662</v>
      </c>
      <c r="U3757" s="20">
        <f t="shared" si="235"/>
        <v>42475.866979166662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s">
        <v>8219</v>
      </c>
      <c r="N3758" t="b">
        <v>1</v>
      </c>
      <c r="O3758" t="s">
        <v>8305</v>
      </c>
      <c r="P3758" s="6">
        <f t="shared" si="232"/>
        <v>101.11111111111111</v>
      </c>
      <c r="Q3758" s="8">
        <f t="shared" si="233"/>
        <v>267.64705882352939</v>
      </c>
      <c r="R3758" s="11" t="s">
        <v>8317</v>
      </c>
      <c r="S3758" s="12" t="s">
        <v>8359</v>
      </c>
      <c r="T3758" s="20">
        <f t="shared" si="234"/>
        <v>41771.814791666664</v>
      </c>
      <c r="U3758" s="20">
        <f t="shared" si="235"/>
        <v>41801.814791666664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s">
        <v>8219</v>
      </c>
      <c r="N3759" t="b">
        <v>1</v>
      </c>
      <c r="O3759" t="s">
        <v>8305</v>
      </c>
      <c r="P3759" s="6">
        <f t="shared" si="232"/>
        <v>108.51428571428572</v>
      </c>
      <c r="Q3759" s="8">
        <f t="shared" si="233"/>
        <v>75.959999999999994</v>
      </c>
      <c r="R3759" s="11" t="s">
        <v>8317</v>
      </c>
      <c r="S3759" s="12" t="s">
        <v>8359</v>
      </c>
      <c r="T3759" s="20">
        <f t="shared" si="234"/>
        <v>41954.850868055553</v>
      </c>
      <c r="U3759" s="20">
        <f t="shared" si="235"/>
        <v>41974.850868055553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s">
        <v>8219</v>
      </c>
      <c r="N3760" t="b">
        <v>1</v>
      </c>
      <c r="O3760" t="s">
        <v>8305</v>
      </c>
      <c r="P3760" s="6">
        <f t="shared" si="232"/>
        <v>102.33333333333334</v>
      </c>
      <c r="Q3760" s="8">
        <f t="shared" si="233"/>
        <v>59.03846153846154</v>
      </c>
      <c r="R3760" s="11" t="s">
        <v>8317</v>
      </c>
      <c r="S3760" s="12" t="s">
        <v>8359</v>
      </c>
      <c r="T3760" s="20">
        <f t="shared" si="234"/>
        <v>41747.471504629626</v>
      </c>
      <c r="U3760" s="20">
        <f t="shared" si="235"/>
        <v>41778.208333333336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s">
        <v>8219</v>
      </c>
      <c r="N3761" t="b">
        <v>1</v>
      </c>
      <c r="O3761" t="s">
        <v>8305</v>
      </c>
      <c r="P3761" s="6">
        <f t="shared" si="232"/>
        <v>110.24425000000002</v>
      </c>
      <c r="Q3761" s="8">
        <f t="shared" si="233"/>
        <v>50.111022727272733</v>
      </c>
      <c r="R3761" s="11" t="s">
        <v>8317</v>
      </c>
      <c r="S3761" s="12" t="s">
        <v>8359</v>
      </c>
      <c r="T3761" s="20">
        <f t="shared" si="234"/>
        <v>42182.108252314814</v>
      </c>
      <c r="U3761" s="20">
        <f t="shared" si="235"/>
        <v>42242.108252314814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s">
        <v>8219</v>
      </c>
      <c r="N3762" t="b">
        <v>1</v>
      </c>
      <c r="O3762" t="s">
        <v>8305</v>
      </c>
      <c r="P3762" s="6">
        <f t="shared" si="232"/>
        <v>101.0154</v>
      </c>
      <c r="Q3762" s="8">
        <f t="shared" si="233"/>
        <v>55.502967032967035</v>
      </c>
      <c r="R3762" s="11" t="s">
        <v>8317</v>
      </c>
      <c r="S3762" s="12" t="s">
        <v>8359</v>
      </c>
      <c r="T3762" s="20">
        <f t="shared" si="234"/>
        <v>41739.525300925925</v>
      </c>
      <c r="U3762" s="20">
        <f t="shared" si="235"/>
        <v>41764.525300925925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s">
        <v>8219</v>
      </c>
      <c r="N3763" t="b">
        <v>1</v>
      </c>
      <c r="O3763" t="s">
        <v>8305</v>
      </c>
      <c r="P3763" s="6">
        <f t="shared" si="232"/>
        <v>100</v>
      </c>
      <c r="Q3763" s="8">
        <f t="shared" si="233"/>
        <v>166.66666666666666</v>
      </c>
      <c r="R3763" s="11" t="s">
        <v>8317</v>
      </c>
      <c r="S3763" s="12" t="s">
        <v>8359</v>
      </c>
      <c r="T3763" s="20">
        <f t="shared" si="234"/>
        <v>42173.466863425929</v>
      </c>
      <c r="U3763" s="20">
        <f t="shared" si="235"/>
        <v>42226.958333333328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s">
        <v>8219</v>
      </c>
      <c r="N3764" t="b">
        <v>1</v>
      </c>
      <c r="O3764" t="s">
        <v>8305</v>
      </c>
      <c r="P3764" s="6">
        <f t="shared" si="232"/>
        <v>106.24</v>
      </c>
      <c r="Q3764" s="8">
        <f t="shared" si="233"/>
        <v>47.428571428571431</v>
      </c>
      <c r="R3764" s="11" t="s">
        <v>8317</v>
      </c>
      <c r="S3764" s="12" t="s">
        <v>8359</v>
      </c>
      <c r="T3764" s="20">
        <f t="shared" si="234"/>
        <v>42193.813530092593</v>
      </c>
      <c r="U3764" s="20">
        <f t="shared" si="235"/>
        <v>42218.813530092593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s">
        <v>8219</v>
      </c>
      <c r="N3765" t="b">
        <v>1</v>
      </c>
      <c r="O3765" t="s">
        <v>8305</v>
      </c>
      <c r="P3765" s="6">
        <f t="shared" si="232"/>
        <v>100</v>
      </c>
      <c r="Q3765" s="8">
        <f t="shared" si="233"/>
        <v>64.935064935064929</v>
      </c>
      <c r="R3765" s="11" t="s">
        <v>8317</v>
      </c>
      <c r="S3765" s="12" t="s">
        <v>8359</v>
      </c>
      <c r="T3765" s="20">
        <f t="shared" si="234"/>
        <v>42065.750300925924</v>
      </c>
      <c r="U3765" s="20">
        <f t="shared" si="235"/>
        <v>42095.708634259259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s">
        <v>8219</v>
      </c>
      <c r="N3766" t="b">
        <v>1</v>
      </c>
      <c r="O3766" t="s">
        <v>8305</v>
      </c>
      <c r="P3766" s="6">
        <f t="shared" si="232"/>
        <v>100</v>
      </c>
      <c r="Q3766" s="8">
        <f t="shared" si="233"/>
        <v>55.555555555555557</v>
      </c>
      <c r="R3766" s="11" t="s">
        <v>8317</v>
      </c>
      <c r="S3766" s="12" t="s">
        <v>8359</v>
      </c>
      <c r="T3766" s="20">
        <f t="shared" si="234"/>
        <v>42499.842962962968</v>
      </c>
      <c r="U3766" s="20">
        <f t="shared" si="235"/>
        <v>42519.024999999994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s">
        <v>8219</v>
      </c>
      <c r="N3767" t="b">
        <v>1</v>
      </c>
      <c r="O3767" t="s">
        <v>8305</v>
      </c>
      <c r="P3767" s="6">
        <f t="shared" si="232"/>
        <v>113.45714285714286</v>
      </c>
      <c r="Q3767" s="8">
        <f t="shared" si="233"/>
        <v>74.224299065420567</v>
      </c>
      <c r="R3767" s="11" t="s">
        <v>8317</v>
      </c>
      <c r="S3767" s="12" t="s">
        <v>8359</v>
      </c>
      <c r="T3767" s="20">
        <f t="shared" si="234"/>
        <v>41820.776412037041</v>
      </c>
      <c r="U3767" s="20">
        <f t="shared" si="235"/>
        <v>41850.776412037041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s">
        <v>8219</v>
      </c>
      <c r="N3768" t="b">
        <v>1</v>
      </c>
      <c r="O3768" t="s">
        <v>8305</v>
      </c>
      <c r="P3768" s="6">
        <f t="shared" si="232"/>
        <v>102.65010000000001</v>
      </c>
      <c r="Q3768" s="8">
        <f t="shared" si="233"/>
        <v>106.9271875</v>
      </c>
      <c r="R3768" s="11" t="s">
        <v>8317</v>
      </c>
      <c r="S3768" s="12" t="s">
        <v>8359</v>
      </c>
      <c r="T3768" s="20">
        <f t="shared" si="234"/>
        <v>41788.167187500003</v>
      </c>
      <c r="U3768" s="20">
        <f t="shared" si="235"/>
        <v>41823.167187500003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s">
        <v>8219</v>
      </c>
      <c r="N3769" t="b">
        <v>1</v>
      </c>
      <c r="O3769" t="s">
        <v>8305</v>
      </c>
      <c r="P3769" s="6">
        <f t="shared" si="232"/>
        <v>116.75</v>
      </c>
      <c r="Q3769" s="8">
        <f t="shared" si="233"/>
        <v>41.696428571428569</v>
      </c>
      <c r="R3769" s="11" t="s">
        <v>8317</v>
      </c>
      <c r="S3769" s="12" t="s">
        <v>8359</v>
      </c>
      <c r="T3769" s="20">
        <f t="shared" si="234"/>
        <v>42050.019641203704</v>
      </c>
      <c r="U3769" s="20">
        <f t="shared" si="235"/>
        <v>42064.207638888889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s">
        <v>8219</v>
      </c>
      <c r="N3770" t="b">
        <v>1</v>
      </c>
      <c r="O3770" t="s">
        <v>8305</v>
      </c>
      <c r="P3770" s="6">
        <f t="shared" si="232"/>
        <v>107.65274999999998</v>
      </c>
      <c r="Q3770" s="8">
        <f t="shared" si="233"/>
        <v>74.243275862068955</v>
      </c>
      <c r="R3770" s="11" t="s">
        <v>8317</v>
      </c>
      <c r="S3770" s="12" t="s">
        <v>8359</v>
      </c>
      <c r="T3770" s="20">
        <f t="shared" si="234"/>
        <v>41772.727893518517</v>
      </c>
      <c r="U3770" s="20">
        <f t="shared" si="235"/>
        <v>41802.727893518517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s">
        <v>8219</v>
      </c>
      <c r="N3771" t="b">
        <v>1</v>
      </c>
      <c r="O3771" t="s">
        <v>8305</v>
      </c>
      <c r="P3771" s="6">
        <f t="shared" si="232"/>
        <v>100</v>
      </c>
      <c r="Q3771" s="8">
        <f t="shared" si="233"/>
        <v>73.333333333333329</v>
      </c>
      <c r="R3771" s="11" t="s">
        <v>8317</v>
      </c>
      <c r="S3771" s="12" t="s">
        <v>8359</v>
      </c>
      <c r="T3771" s="20">
        <f t="shared" si="234"/>
        <v>42445.598136574074</v>
      </c>
      <c r="U3771" s="20">
        <f t="shared" si="235"/>
        <v>42475.598136574074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s">
        <v>8219</v>
      </c>
      <c r="N3772" t="b">
        <v>1</v>
      </c>
      <c r="O3772" t="s">
        <v>8305</v>
      </c>
      <c r="P3772" s="6">
        <f t="shared" si="232"/>
        <v>100</v>
      </c>
      <c r="Q3772" s="8">
        <f t="shared" si="233"/>
        <v>100</v>
      </c>
      <c r="R3772" s="11" t="s">
        <v>8317</v>
      </c>
      <c r="S3772" s="12" t="s">
        <v>8359</v>
      </c>
      <c r="T3772" s="20">
        <f t="shared" si="234"/>
        <v>42138.930671296301</v>
      </c>
      <c r="U3772" s="20">
        <f t="shared" si="235"/>
        <v>42168.930671296301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s">
        <v>8219</v>
      </c>
      <c r="N3773" t="b">
        <v>1</v>
      </c>
      <c r="O3773" t="s">
        <v>8305</v>
      </c>
      <c r="P3773" s="6">
        <f t="shared" si="232"/>
        <v>146</v>
      </c>
      <c r="Q3773" s="8">
        <f t="shared" si="233"/>
        <v>38.421052631578945</v>
      </c>
      <c r="R3773" s="11" t="s">
        <v>8317</v>
      </c>
      <c r="S3773" s="12" t="s">
        <v>8359</v>
      </c>
      <c r="T3773" s="20">
        <f t="shared" si="234"/>
        <v>42493.857083333336</v>
      </c>
      <c r="U3773" s="20">
        <f t="shared" si="235"/>
        <v>42508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s">
        <v>8219</v>
      </c>
      <c r="N3774" t="b">
        <v>1</v>
      </c>
      <c r="O3774" t="s">
        <v>8305</v>
      </c>
      <c r="P3774" s="6">
        <f t="shared" si="232"/>
        <v>110.2</v>
      </c>
      <c r="Q3774" s="8">
        <f t="shared" si="233"/>
        <v>166.96969696969697</v>
      </c>
      <c r="R3774" s="11" t="s">
        <v>8317</v>
      </c>
      <c r="S3774" s="12" t="s">
        <v>8359</v>
      </c>
      <c r="T3774" s="20">
        <f t="shared" si="234"/>
        <v>42682.616967592592</v>
      </c>
      <c r="U3774" s="20">
        <f t="shared" si="235"/>
        <v>42703.25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s">
        <v>8219</v>
      </c>
      <c r="N3775" t="b">
        <v>1</v>
      </c>
      <c r="O3775" t="s">
        <v>8305</v>
      </c>
      <c r="P3775" s="6">
        <f t="shared" si="232"/>
        <v>108.2</v>
      </c>
      <c r="Q3775" s="8">
        <f t="shared" si="233"/>
        <v>94.912280701754383</v>
      </c>
      <c r="R3775" s="11" t="s">
        <v>8317</v>
      </c>
      <c r="S3775" s="12" t="s">
        <v>8359</v>
      </c>
      <c r="T3775" s="20">
        <f t="shared" si="234"/>
        <v>42656.005173611105</v>
      </c>
      <c r="U3775" s="20">
        <f t="shared" si="235"/>
        <v>42689.088888888888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s">
        <v>8219</v>
      </c>
      <c r="N3776" t="b">
        <v>1</v>
      </c>
      <c r="O3776" t="s">
        <v>8305</v>
      </c>
      <c r="P3776" s="6">
        <f t="shared" si="232"/>
        <v>100</v>
      </c>
      <c r="Q3776" s="8">
        <f t="shared" si="233"/>
        <v>100</v>
      </c>
      <c r="R3776" s="11" t="s">
        <v>8317</v>
      </c>
      <c r="S3776" s="12" t="s">
        <v>8359</v>
      </c>
      <c r="T3776" s="20">
        <f t="shared" si="234"/>
        <v>42087.792303240742</v>
      </c>
      <c r="U3776" s="20">
        <f t="shared" si="235"/>
        <v>42103.792303240742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s">
        <v>8219</v>
      </c>
      <c r="N3777" t="b">
        <v>1</v>
      </c>
      <c r="O3777" t="s">
        <v>8305</v>
      </c>
      <c r="P3777" s="6">
        <f t="shared" si="232"/>
        <v>100.25</v>
      </c>
      <c r="Q3777" s="8">
        <f t="shared" si="233"/>
        <v>143.21428571428572</v>
      </c>
      <c r="R3777" s="11" t="s">
        <v>8317</v>
      </c>
      <c r="S3777" s="12" t="s">
        <v>8359</v>
      </c>
      <c r="T3777" s="20">
        <f t="shared" si="234"/>
        <v>42075.942627314813</v>
      </c>
      <c r="U3777" s="20">
        <f t="shared" si="235"/>
        <v>42103.166666666672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s">
        <v>8219</v>
      </c>
      <c r="N3778" t="b">
        <v>1</v>
      </c>
      <c r="O3778" t="s">
        <v>8305</v>
      </c>
      <c r="P3778" s="6">
        <f t="shared" si="232"/>
        <v>106.71250000000001</v>
      </c>
      <c r="Q3778" s="8">
        <f t="shared" si="233"/>
        <v>90.819148936170208</v>
      </c>
      <c r="R3778" s="11" t="s">
        <v>8317</v>
      </c>
      <c r="S3778" s="12" t="s">
        <v>8359</v>
      </c>
      <c r="T3778" s="20">
        <f t="shared" si="234"/>
        <v>41814.367800925924</v>
      </c>
      <c r="U3778" s="20">
        <f t="shared" si="235"/>
        <v>41852.041666666664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s">
        <v>8219</v>
      </c>
      <c r="N3779" t="b">
        <v>1</v>
      </c>
      <c r="O3779" t="s">
        <v>8305</v>
      </c>
      <c r="P3779" s="6">
        <f t="shared" ref="P3779:P3842" si="236">E3779/D3779*100</f>
        <v>143.19999999999999</v>
      </c>
      <c r="Q3779" s="8">
        <f t="shared" ref="Q3779:Q3842" si="237">IFERROR(E3779/L3779,0)</f>
        <v>48.542372881355931</v>
      </c>
      <c r="R3779" s="11" t="s">
        <v>8317</v>
      </c>
      <c r="S3779" s="12" t="s">
        <v>8359</v>
      </c>
      <c r="T3779" s="20">
        <f t="shared" ref="T3779:T3842" si="238">(((J3779/60)/60)/24)+DATE(1970,1,1)</f>
        <v>41887.111354166671</v>
      </c>
      <c r="U3779" s="20">
        <f t="shared" ref="U3779:U3842" si="239">(((I3779/60)/60)/24)+DATE(1970,1,1)</f>
        <v>41909.166666666664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s">
        <v>8219</v>
      </c>
      <c r="N3780" t="b">
        <v>1</v>
      </c>
      <c r="O3780" t="s">
        <v>8305</v>
      </c>
      <c r="P3780" s="6">
        <f t="shared" si="236"/>
        <v>105.04166666666667</v>
      </c>
      <c r="Q3780" s="8">
        <f t="shared" si="237"/>
        <v>70.027777777777771</v>
      </c>
      <c r="R3780" s="11" t="s">
        <v>8317</v>
      </c>
      <c r="S3780" s="12" t="s">
        <v>8359</v>
      </c>
      <c r="T3780" s="20">
        <f t="shared" si="238"/>
        <v>41989.819212962961</v>
      </c>
      <c r="U3780" s="20">
        <f t="shared" si="239"/>
        <v>42049.819212962961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s">
        <v>8219</v>
      </c>
      <c r="N3781" t="b">
        <v>1</v>
      </c>
      <c r="O3781" t="s">
        <v>8305</v>
      </c>
      <c r="P3781" s="6">
        <f t="shared" si="236"/>
        <v>103.98</v>
      </c>
      <c r="Q3781" s="8">
        <f t="shared" si="237"/>
        <v>135.62608695652173</v>
      </c>
      <c r="R3781" s="11" t="s">
        <v>8317</v>
      </c>
      <c r="S3781" s="12" t="s">
        <v>8359</v>
      </c>
      <c r="T3781" s="20">
        <f t="shared" si="238"/>
        <v>42425.735416666663</v>
      </c>
      <c r="U3781" s="20">
        <f t="shared" si="239"/>
        <v>42455.693750000006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s">
        <v>8219</v>
      </c>
      <c r="N3782" t="b">
        <v>1</v>
      </c>
      <c r="O3782" t="s">
        <v>8305</v>
      </c>
      <c r="P3782" s="6">
        <f t="shared" si="236"/>
        <v>120</v>
      </c>
      <c r="Q3782" s="8">
        <f t="shared" si="237"/>
        <v>100</v>
      </c>
      <c r="R3782" s="11" t="s">
        <v>8317</v>
      </c>
      <c r="S3782" s="12" t="s">
        <v>8359</v>
      </c>
      <c r="T3782" s="20">
        <f t="shared" si="238"/>
        <v>42166.219733796301</v>
      </c>
      <c r="U3782" s="20">
        <f t="shared" si="239"/>
        <v>42198.837499999994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s">
        <v>8219</v>
      </c>
      <c r="N3783" t="b">
        <v>1</v>
      </c>
      <c r="O3783" t="s">
        <v>8305</v>
      </c>
      <c r="P3783" s="6">
        <f t="shared" si="236"/>
        <v>109.66666666666667</v>
      </c>
      <c r="Q3783" s="8">
        <f t="shared" si="237"/>
        <v>94.90384615384616</v>
      </c>
      <c r="R3783" s="11" t="s">
        <v>8317</v>
      </c>
      <c r="S3783" s="12" t="s">
        <v>8359</v>
      </c>
      <c r="T3783" s="20">
        <f t="shared" si="238"/>
        <v>41865.882928240739</v>
      </c>
      <c r="U3783" s="20">
        <f t="shared" si="239"/>
        <v>41890.882928240739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s">
        <v>8219</v>
      </c>
      <c r="N3784" t="b">
        <v>1</v>
      </c>
      <c r="O3784" t="s">
        <v>8305</v>
      </c>
      <c r="P3784" s="6">
        <f t="shared" si="236"/>
        <v>101.75</v>
      </c>
      <c r="Q3784" s="8">
        <f t="shared" si="237"/>
        <v>75.370370370370367</v>
      </c>
      <c r="R3784" s="11" t="s">
        <v>8317</v>
      </c>
      <c r="S3784" s="12" t="s">
        <v>8359</v>
      </c>
      <c r="T3784" s="20">
        <f t="shared" si="238"/>
        <v>42546.862233796302</v>
      </c>
      <c r="U3784" s="20">
        <f t="shared" si="239"/>
        <v>42575.958333333328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s">
        <v>8219</v>
      </c>
      <c r="N3785" t="b">
        <v>1</v>
      </c>
      <c r="O3785" t="s">
        <v>8305</v>
      </c>
      <c r="P3785" s="6">
        <f t="shared" si="236"/>
        <v>128.91666666666666</v>
      </c>
      <c r="Q3785" s="8">
        <f t="shared" si="237"/>
        <v>64.458333333333329</v>
      </c>
      <c r="R3785" s="11" t="s">
        <v>8317</v>
      </c>
      <c r="S3785" s="12" t="s">
        <v>8359</v>
      </c>
      <c r="T3785" s="20">
        <f t="shared" si="238"/>
        <v>42420.140277777777</v>
      </c>
      <c r="U3785" s="20">
        <f t="shared" si="239"/>
        <v>42444.666666666672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s">
        <v>8219</v>
      </c>
      <c r="N3786" t="b">
        <v>1</v>
      </c>
      <c r="O3786" t="s">
        <v>8305</v>
      </c>
      <c r="P3786" s="6">
        <f t="shared" si="236"/>
        <v>114.99999999999999</v>
      </c>
      <c r="Q3786" s="8">
        <f t="shared" si="237"/>
        <v>115</v>
      </c>
      <c r="R3786" s="11" t="s">
        <v>8317</v>
      </c>
      <c r="S3786" s="12" t="s">
        <v>8359</v>
      </c>
      <c r="T3786" s="20">
        <f t="shared" si="238"/>
        <v>42531.980694444443</v>
      </c>
      <c r="U3786" s="20">
        <f t="shared" si="239"/>
        <v>42561.980694444443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s">
        <v>8219</v>
      </c>
      <c r="N3787" t="b">
        <v>1</v>
      </c>
      <c r="O3787" t="s">
        <v>8305</v>
      </c>
      <c r="P3787" s="6">
        <f t="shared" si="236"/>
        <v>150.75</v>
      </c>
      <c r="Q3787" s="8">
        <f t="shared" si="237"/>
        <v>100.5</v>
      </c>
      <c r="R3787" s="11" t="s">
        <v>8317</v>
      </c>
      <c r="S3787" s="12" t="s">
        <v>8359</v>
      </c>
      <c r="T3787" s="20">
        <f t="shared" si="238"/>
        <v>42548.63853009259</v>
      </c>
      <c r="U3787" s="20">
        <f t="shared" si="239"/>
        <v>42584.418749999997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s">
        <v>8219</v>
      </c>
      <c r="N3788" t="b">
        <v>1</v>
      </c>
      <c r="O3788" t="s">
        <v>8305</v>
      </c>
      <c r="P3788" s="6">
        <f t="shared" si="236"/>
        <v>110.96666666666665</v>
      </c>
      <c r="Q3788" s="8">
        <f t="shared" si="237"/>
        <v>93.774647887323937</v>
      </c>
      <c r="R3788" s="11" t="s">
        <v>8317</v>
      </c>
      <c r="S3788" s="12" t="s">
        <v>8359</v>
      </c>
      <c r="T3788" s="20">
        <f t="shared" si="238"/>
        <v>42487.037905092591</v>
      </c>
      <c r="U3788" s="20">
        <f t="shared" si="239"/>
        <v>42517.037905092591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s">
        <v>8219</v>
      </c>
      <c r="N3789" t="b">
        <v>1</v>
      </c>
      <c r="O3789" t="s">
        <v>8305</v>
      </c>
      <c r="P3789" s="6">
        <f t="shared" si="236"/>
        <v>100.28571428571429</v>
      </c>
      <c r="Q3789" s="8">
        <f t="shared" si="237"/>
        <v>35.1</v>
      </c>
      <c r="R3789" s="11" t="s">
        <v>8317</v>
      </c>
      <c r="S3789" s="12" t="s">
        <v>8359</v>
      </c>
      <c r="T3789" s="20">
        <f t="shared" si="238"/>
        <v>42167.534791666665</v>
      </c>
      <c r="U3789" s="20">
        <f t="shared" si="239"/>
        <v>42196.165972222225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s">
        <v>8221</v>
      </c>
      <c r="N3790" t="b">
        <v>0</v>
      </c>
      <c r="O3790" t="s">
        <v>8305</v>
      </c>
      <c r="P3790" s="6">
        <f t="shared" si="236"/>
        <v>0.66666666666666674</v>
      </c>
      <c r="Q3790" s="8">
        <f t="shared" si="237"/>
        <v>500</v>
      </c>
      <c r="R3790" s="11" t="s">
        <v>8317</v>
      </c>
      <c r="S3790" s="12" t="s">
        <v>8359</v>
      </c>
      <c r="T3790" s="20">
        <f t="shared" si="238"/>
        <v>42333.695821759262</v>
      </c>
      <c r="U3790" s="20">
        <f t="shared" si="239"/>
        <v>42361.679166666669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s">
        <v>8221</v>
      </c>
      <c r="N3791" t="b">
        <v>0</v>
      </c>
      <c r="O3791" t="s">
        <v>8305</v>
      </c>
      <c r="P3791" s="6">
        <f t="shared" si="236"/>
        <v>3.267605633802817</v>
      </c>
      <c r="Q3791" s="8">
        <f t="shared" si="237"/>
        <v>29</v>
      </c>
      <c r="R3791" s="11" t="s">
        <v>8317</v>
      </c>
      <c r="S3791" s="12" t="s">
        <v>8359</v>
      </c>
      <c r="T3791" s="20">
        <f t="shared" si="238"/>
        <v>42138.798819444448</v>
      </c>
      <c r="U3791" s="20">
        <f t="shared" si="239"/>
        <v>42170.798819444448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s">
        <v>8221</v>
      </c>
      <c r="N3792" t="b">
        <v>0</v>
      </c>
      <c r="O3792" t="s">
        <v>8305</v>
      </c>
      <c r="P3792" s="6">
        <f t="shared" si="236"/>
        <v>0</v>
      </c>
      <c r="Q3792" s="8">
        <f t="shared" si="237"/>
        <v>0</v>
      </c>
      <c r="R3792" s="11" t="s">
        <v>8317</v>
      </c>
      <c r="S3792" s="12" t="s">
        <v>8359</v>
      </c>
      <c r="T3792" s="20">
        <f t="shared" si="238"/>
        <v>42666.666932870372</v>
      </c>
      <c r="U3792" s="20">
        <f t="shared" si="239"/>
        <v>42696.708599537036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s">
        <v>8221</v>
      </c>
      <c r="N3793" t="b">
        <v>0</v>
      </c>
      <c r="O3793" t="s">
        <v>8305</v>
      </c>
      <c r="P3793" s="6">
        <f t="shared" si="236"/>
        <v>0</v>
      </c>
      <c r="Q3793" s="8">
        <f t="shared" si="237"/>
        <v>0</v>
      </c>
      <c r="R3793" s="11" t="s">
        <v>8317</v>
      </c>
      <c r="S3793" s="12" t="s">
        <v>8359</v>
      </c>
      <c r="T3793" s="20">
        <f t="shared" si="238"/>
        <v>41766.692037037035</v>
      </c>
      <c r="U3793" s="20">
        <f t="shared" si="239"/>
        <v>41826.692037037035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s">
        <v>8221</v>
      </c>
      <c r="N3794" t="b">
        <v>0</v>
      </c>
      <c r="O3794" t="s">
        <v>8305</v>
      </c>
      <c r="P3794" s="6">
        <f t="shared" si="236"/>
        <v>0.27999999999999997</v>
      </c>
      <c r="Q3794" s="8">
        <f t="shared" si="237"/>
        <v>17.5</v>
      </c>
      <c r="R3794" s="11" t="s">
        <v>8317</v>
      </c>
      <c r="S3794" s="12" t="s">
        <v>8359</v>
      </c>
      <c r="T3794" s="20">
        <f t="shared" si="238"/>
        <v>42170.447013888886</v>
      </c>
      <c r="U3794" s="20">
        <f t="shared" si="239"/>
        <v>42200.447013888886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s">
        <v>8221</v>
      </c>
      <c r="N3795" t="b">
        <v>0</v>
      </c>
      <c r="O3795" t="s">
        <v>8305</v>
      </c>
      <c r="P3795" s="6">
        <f t="shared" si="236"/>
        <v>59.657142857142851</v>
      </c>
      <c r="Q3795" s="8">
        <f t="shared" si="237"/>
        <v>174</v>
      </c>
      <c r="R3795" s="11" t="s">
        <v>8317</v>
      </c>
      <c r="S3795" s="12" t="s">
        <v>8359</v>
      </c>
      <c r="T3795" s="20">
        <f t="shared" si="238"/>
        <v>41968.938993055555</v>
      </c>
      <c r="U3795" s="20">
        <f t="shared" si="239"/>
        <v>41989.938993055555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s">
        <v>8221</v>
      </c>
      <c r="N3796" t="b">
        <v>0</v>
      </c>
      <c r="O3796" t="s">
        <v>8305</v>
      </c>
      <c r="P3796" s="6">
        <f t="shared" si="236"/>
        <v>1</v>
      </c>
      <c r="Q3796" s="8">
        <f t="shared" si="237"/>
        <v>50</v>
      </c>
      <c r="R3796" s="11" t="s">
        <v>8317</v>
      </c>
      <c r="S3796" s="12" t="s">
        <v>8359</v>
      </c>
      <c r="T3796" s="20">
        <f t="shared" si="238"/>
        <v>42132.58048611111</v>
      </c>
      <c r="U3796" s="20">
        <f t="shared" si="239"/>
        <v>42162.58048611111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s">
        <v>8221</v>
      </c>
      <c r="N3797" t="b">
        <v>0</v>
      </c>
      <c r="O3797" t="s">
        <v>8305</v>
      </c>
      <c r="P3797" s="6">
        <f t="shared" si="236"/>
        <v>1.6666666666666667</v>
      </c>
      <c r="Q3797" s="8">
        <f t="shared" si="237"/>
        <v>5</v>
      </c>
      <c r="R3797" s="11" t="s">
        <v>8317</v>
      </c>
      <c r="S3797" s="12" t="s">
        <v>8359</v>
      </c>
      <c r="T3797" s="20">
        <f t="shared" si="238"/>
        <v>42201.436226851853</v>
      </c>
      <c r="U3797" s="20">
        <f t="shared" si="239"/>
        <v>42244.9375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s">
        <v>8221</v>
      </c>
      <c r="N3798" t="b">
        <v>0</v>
      </c>
      <c r="O3798" t="s">
        <v>8305</v>
      </c>
      <c r="P3798" s="6">
        <f t="shared" si="236"/>
        <v>4.4444444444444444E-3</v>
      </c>
      <c r="Q3798" s="8">
        <f t="shared" si="237"/>
        <v>1</v>
      </c>
      <c r="R3798" s="11" t="s">
        <v>8317</v>
      </c>
      <c r="S3798" s="12" t="s">
        <v>8359</v>
      </c>
      <c r="T3798" s="20">
        <f t="shared" si="238"/>
        <v>42689.029583333337</v>
      </c>
      <c r="U3798" s="20">
        <f t="shared" si="239"/>
        <v>42749.029583333337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s">
        <v>8221</v>
      </c>
      <c r="N3799" t="b">
        <v>0</v>
      </c>
      <c r="O3799" t="s">
        <v>8305</v>
      </c>
      <c r="P3799" s="6">
        <f t="shared" si="236"/>
        <v>89.666666666666657</v>
      </c>
      <c r="Q3799" s="8">
        <f t="shared" si="237"/>
        <v>145.40540540540542</v>
      </c>
      <c r="R3799" s="11" t="s">
        <v>8317</v>
      </c>
      <c r="S3799" s="12" t="s">
        <v>8359</v>
      </c>
      <c r="T3799" s="20">
        <f t="shared" si="238"/>
        <v>42084.881539351853</v>
      </c>
      <c r="U3799" s="20">
        <f t="shared" si="239"/>
        <v>42114.881539351853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s">
        <v>8221</v>
      </c>
      <c r="N3800" t="b">
        <v>0</v>
      </c>
      <c r="O3800" t="s">
        <v>8305</v>
      </c>
      <c r="P3800" s="6">
        <f t="shared" si="236"/>
        <v>1.4642857142857144</v>
      </c>
      <c r="Q3800" s="8">
        <f t="shared" si="237"/>
        <v>205</v>
      </c>
      <c r="R3800" s="11" t="s">
        <v>8317</v>
      </c>
      <c r="S3800" s="12" t="s">
        <v>8359</v>
      </c>
      <c r="T3800" s="20">
        <f t="shared" si="238"/>
        <v>41831.722777777781</v>
      </c>
      <c r="U3800" s="20">
        <f t="shared" si="239"/>
        <v>41861.722777777781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s">
        <v>8221</v>
      </c>
      <c r="N3801" t="b">
        <v>0</v>
      </c>
      <c r="O3801" t="s">
        <v>8305</v>
      </c>
      <c r="P3801" s="6">
        <f t="shared" si="236"/>
        <v>4.0199999999999996</v>
      </c>
      <c r="Q3801" s="8">
        <f t="shared" si="237"/>
        <v>100.5</v>
      </c>
      <c r="R3801" s="11" t="s">
        <v>8317</v>
      </c>
      <c r="S3801" s="12" t="s">
        <v>8359</v>
      </c>
      <c r="T3801" s="20">
        <f t="shared" si="238"/>
        <v>42410.93105324074</v>
      </c>
      <c r="U3801" s="20">
        <f t="shared" si="239"/>
        <v>42440.93105324074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s">
        <v>8221</v>
      </c>
      <c r="N3802" t="b">
        <v>0</v>
      </c>
      <c r="O3802" t="s">
        <v>8305</v>
      </c>
      <c r="P3802" s="6">
        <f t="shared" si="236"/>
        <v>4.004545454545454</v>
      </c>
      <c r="Q3802" s="8">
        <f t="shared" si="237"/>
        <v>55.0625</v>
      </c>
      <c r="R3802" s="11" t="s">
        <v>8317</v>
      </c>
      <c r="S3802" s="12" t="s">
        <v>8359</v>
      </c>
      <c r="T3802" s="20">
        <f t="shared" si="238"/>
        <v>41982.737071759257</v>
      </c>
      <c r="U3802" s="20">
        <f t="shared" si="239"/>
        <v>42015.207638888889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s">
        <v>8221</v>
      </c>
      <c r="N3803" t="b">
        <v>0</v>
      </c>
      <c r="O3803" t="s">
        <v>8305</v>
      </c>
      <c r="P3803" s="6">
        <f t="shared" si="236"/>
        <v>8.52</v>
      </c>
      <c r="Q3803" s="8">
        <f t="shared" si="237"/>
        <v>47.333333333333336</v>
      </c>
      <c r="R3803" s="11" t="s">
        <v>8317</v>
      </c>
      <c r="S3803" s="12" t="s">
        <v>8359</v>
      </c>
      <c r="T3803" s="20">
        <f t="shared" si="238"/>
        <v>41975.676111111112</v>
      </c>
      <c r="U3803" s="20">
        <f t="shared" si="239"/>
        <v>42006.676111111112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s">
        <v>8221</v>
      </c>
      <c r="N3804" t="b">
        <v>0</v>
      </c>
      <c r="O3804" t="s">
        <v>8305</v>
      </c>
      <c r="P3804" s="6">
        <f t="shared" si="236"/>
        <v>0</v>
      </c>
      <c r="Q3804" s="8">
        <f t="shared" si="237"/>
        <v>0</v>
      </c>
      <c r="R3804" s="11" t="s">
        <v>8317</v>
      </c>
      <c r="S3804" s="12" t="s">
        <v>8359</v>
      </c>
      <c r="T3804" s="20">
        <f t="shared" si="238"/>
        <v>42269.126226851848</v>
      </c>
      <c r="U3804" s="20">
        <f t="shared" si="239"/>
        <v>42299.126226851848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s">
        <v>8221</v>
      </c>
      <c r="N3805" t="b">
        <v>0</v>
      </c>
      <c r="O3805" t="s">
        <v>8305</v>
      </c>
      <c r="P3805" s="6">
        <f t="shared" si="236"/>
        <v>19.650000000000002</v>
      </c>
      <c r="Q3805" s="8">
        <f t="shared" si="237"/>
        <v>58.95</v>
      </c>
      <c r="R3805" s="11" t="s">
        <v>8317</v>
      </c>
      <c r="S3805" s="12" t="s">
        <v>8359</v>
      </c>
      <c r="T3805" s="20">
        <f t="shared" si="238"/>
        <v>42403.971851851849</v>
      </c>
      <c r="U3805" s="20">
        <f t="shared" si="239"/>
        <v>42433.971851851849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s">
        <v>8221</v>
      </c>
      <c r="N3806" t="b">
        <v>0</v>
      </c>
      <c r="O3806" t="s">
        <v>8305</v>
      </c>
      <c r="P3806" s="6">
        <f t="shared" si="236"/>
        <v>0</v>
      </c>
      <c r="Q3806" s="8">
        <f t="shared" si="237"/>
        <v>0</v>
      </c>
      <c r="R3806" s="11" t="s">
        <v>8317</v>
      </c>
      <c r="S3806" s="12" t="s">
        <v>8359</v>
      </c>
      <c r="T3806" s="20">
        <f t="shared" si="238"/>
        <v>42527.00953703704</v>
      </c>
      <c r="U3806" s="20">
        <f t="shared" si="239"/>
        <v>42582.291666666672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s">
        <v>8221</v>
      </c>
      <c r="N3807" t="b">
        <v>0</v>
      </c>
      <c r="O3807" t="s">
        <v>8305</v>
      </c>
      <c r="P3807" s="6">
        <f t="shared" si="236"/>
        <v>2E-3</v>
      </c>
      <c r="Q3807" s="8">
        <f t="shared" si="237"/>
        <v>1.5</v>
      </c>
      <c r="R3807" s="11" t="s">
        <v>8317</v>
      </c>
      <c r="S3807" s="12" t="s">
        <v>8359</v>
      </c>
      <c r="T3807" s="20">
        <f t="shared" si="238"/>
        <v>41849.887037037035</v>
      </c>
      <c r="U3807" s="20">
        <f t="shared" si="239"/>
        <v>41909.887037037035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s">
        <v>8221</v>
      </c>
      <c r="N3808" t="b">
        <v>0</v>
      </c>
      <c r="O3808" t="s">
        <v>8305</v>
      </c>
      <c r="P3808" s="6">
        <f t="shared" si="236"/>
        <v>6.6666666666666666E-2</v>
      </c>
      <c r="Q3808" s="8">
        <f t="shared" si="237"/>
        <v>5</v>
      </c>
      <c r="R3808" s="11" t="s">
        <v>8317</v>
      </c>
      <c r="S3808" s="12" t="s">
        <v>8359</v>
      </c>
      <c r="T3808" s="20">
        <f t="shared" si="238"/>
        <v>41799.259039351848</v>
      </c>
      <c r="U3808" s="20">
        <f t="shared" si="239"/>
        <v>41819.259039351848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s">
        <v>8221</v>
      </c>
      <c r="N3809" t="b">
        <v>0</v>
      </c>
      <c r="O3809" t="s">
        <v>8305</v>
      </c>
      <c r="P3809" s="6">
        <f t="shared" si="236"/>
        <v>30.333333333333336</v>
      </c>
      <c r="Q3809" s="8">
        <f t="shared" si="237"/>
        <v>50.555555555555557</v>
      </c>
      <c r="R3809" s="11" t="s">
        <v>8317</v>
      </c>
      <c r="S3809" s="12" t="s">
        <v>8359</v>
      </c>
      <c r="T3809" s="20">
        <f t="shared" si="238"/>
        <v>42090.909016203703</v>
      </c>
      <c r="U3809" s="20">
        <f t="shared" si="239"/>
        <v>42097.909016203703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s">
        <v>8219</v>
      </c>
      <c r="N3810" t="b">
        <v>1</v>
      </c>
      <c r="O3810" t="s">
        <v>8271</v>
      </c>
      <c r="P3810" s="6">
        <f t="shared" si="236"/>
        <v>100</v>
      </c>
      <c r="Q3810" s="8">
        <f t="shared" si="237"/>
        <v>41.666666666666664</v>
      </c>
      <c r="R3810" s="11" t="s">
        <v>8317</v>
      </c>
      <c r="S3810" s="12" t="s">
        <v>8318</v>
      </c>
      <c r="T3810" s="20">
        <f t="shared" si="238"/>
        <v>42059.453923611116</v>
      </c>
      <c r="U3810" s="20">
        <f t="shared" si="239"/>
        <v>42119.412256944444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s">
        <v>8219</v>
      </c>
      <c r="N3811" t="b">
        <v>1</v>
      </c>
      <c r="O3811" t="s">
        <v>8271</v>
      </c>
      <c r="P3811" s="6">
        <f t="shared" si="236"/>
        <v>101.25</v>
      </c>
      <c r="Q3811" s="8">
        <f t="shared" si="237"/>
        <v>53.289473684210527</v>
      </c>
      <c r="R3811" s="11" t="s">
        <v>8317</v>
      </c>
      <c r="S3811" s="12" t="s">
        <v>8318</v>
      </c>
      <c r="T3811" s="20">
        <f t="shared" si="238"/>
        <v>41800.526701388888</v>
      </c>
      <c r="U3811" s="20">
        <f t="shared" si="239"/>
        <v>41850.958333333336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s">
        <v>8219</v>
      </c>
      <c r="N3812" t="b">
        <v>1</v>
      </c>
      <c r="O3812" t="s">
        <v>8271</v>
      </c>
      <c r="P3812" s="6">
        <f t="shared" si="236"/>
        <v>121.73333333333333</v>
      </c>
      <c r="Q3812" s="8">
        <f t="shared" si="237"/>
        <v>70.230769230769226</v>
      </c>
      <c r="R3812" s="11" t="s">
        <v>8317</v>
      </c>
      <c r="S3812" s="12" t="s">
        <v>8318</v>
      </c>
      <c r="T3812" s="20">
        <f t="shared" si="238"/>
        <v>42054.849050925928</v>
      </c>
      <c r="U3812" s="20">
        <f t="shared" si="239"/>
        <v>42084.807384259257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s">
        <v>8219</v>
      </c>
      <c r="N3813" t="b">
        <v>1</v>
      </c>
      <c r="O3813" t="s">
        <v>8271</v>
      </c>
      <c r="P3813" s="6">
        <f t="shared" si="236"/>
        <v>330</v>
      </c>
      <c r="Q3813" s="8">
        <f t="shared" si="237"/>
        <v>43.421052631578945</v>
      </c>
      <c r="R3813" s="11" t="s">
        <v>8317</v>
      </c>
      <c r="S3813" s="12" t="s">
        <v>8318</v>
      </c>
      <c r="T3813" s="20">
        <f t="shared" si="238"/>
        <v>42487.62700231481</v>
      </c>
      <c r="U3813" s="20">
        <f t="shared" si="239"/>
        <v>42521.458333333328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s">
        <v>8219</v>
      </c>
      <c r="N3814" t="b">
        <v>1</v>
      </c>
      <c r="O3814" t="s">
        <v>8271</v>
      </c>
      <c r="P3814" s="6">
        <f t="shared" si="236"/>
        <v>109.55</v>
      </c>
      <c r="Q3814" s="8">
        <f t="shared" si="237"/>
        <v>199.18181818181819</v>
      </c>
      <c r="R3814" s="11" t="s">
        <v>8317</v>
      </c>
      <c r="S3814" s="12" t="s">
        <v>8318</v>
      </c>
      <c r="T3814" s="20">
        <f t="shared" si="238"/>
        <v>42109.751250000001</v>
      </c>
      <c r="U3814" s="20">
        <f t="shared" si="239"/>
        <v>42156.165972222225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s">
        <v>8219</v>
      </c>
      <c r="N3815" t="b">
        <v>1</v>
      </c>
      <c r="O3815" t="s">
        <v>8271</v>
      </c>
      <c r="P3815" s="6">
        <f t="shared" si="236"/>
        <v>100.95190476190474</v>
      </c>
      <c r="Q3815" s="8">
        <f t="shared" si="237"/>
        <v>78.518148148148143</v>
      </c>
      <c r="R3815" s="11" t="s">
        <v>8317</v>
      </c>
      <c r="S3815" s="12" t="s">
        <v>8318</v>
      </c>
      <c r="T3815" s="20">
        <f t="shared" si="238"/>
        <v>42497.275706018518</v>
      </c>
      <c r="U3815" s="20">
        <f t="shared" si="239"/>
        <v>42535.904861111107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s">
        <v>8219</v>
      </c>
      <c r="N3816" t="b">
        <v>1</v>
      </c>
      <c r="O3816" t="s">
        <v>8271</v>
      </c>
      <c r="P3816" s="6">
        <f t="shared" si="236"/>
        <v>140.13333333333333</v>
      </c>
      <c r="Q3816" s="8">
        <f t="shared" si="237"/>
        <v>61.823529411764703</v>
      </c>
      <c r="R3816" s="11" t="s">
        <v>8317</v>
      </c>
      <c r="S3816" s="12" t="s">
        <v>8318</v>
      </c>
      <c r="T3816" s="20">
        <f t="shared" si="238"/>
        <v>42058.904074074075</v>
      </c>
      <c r="U3816" s="20">
        <f t="shared" si="239"/>
        <v>42095.165972222225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s">
        <v>8219</v>
      </c>
      <c r="N3817" t="b">
        <v>1</v>
      </c>
      <c r="O3817" t="s">
        <v>8271</v>
      </c>
      <c r="P3817" s="6">
        <f t="shared" si="236"/>
        <v>100.001</v>
      </c>
      <c r="Q3817" s="8">
        <f t="shared" si="237"/>
        <v>50.000500000000002</v>
      </c>
      <c r="R3817" s="11" t="s">
        <v>8317</v>
      </c>
      <c r="S3817" s="12" t="s">
        <v>8318</v>
      </c>
      <c r="T3817" s="20">
        <f t="shared" si="238"/>
        <v>42207.259918981479</v>
      </c>
      <c r="U3817" s="20">
        <f t="shared" si="239"/>
        <v>42236.958333333328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s">
        <v>8219</v>
      </c>
      <c r="N3818" t="b">
        <v>1</v>
      </c>
      <c r="O3818" t="s">
        <v>8271</v>
      </c>
      <c r="P3818" s="6">
        <f t="shared" si="236"/>
        <v>119.238</v>
      </c>
      <c r="Q3818" s="8">
        <f t="shared" si="237"/>
        <v>48.339729729729726</v>
      </c>
      <c r="R3818" s="11" t="s">
        <v>8317</v>
      </c>
      <c r="S3818" s="12" t="s">
        <v>8318</v>
      </c>
      <c r="T3818" s="20">
        <f t="shared" si="238"/>
        <v>41807.690081018518</v>
      </c>
      <c r="U3818" s="20">
        <f t="shared" si="239"/>
        <v>41837.690081018518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s">
        <v>8219</v>
      </c>
      <c r="N3819" t="b">
        <v>1</v>
      </c>
      <c r="O3819" t="s">
        <v>8271</v>
      </c>
      <c r="P3819" s="6">
        <f t="shared" si="236"/>
        <v>107.25</v>
      </c>
      <c r="Q3819" s="8">
        <f t="shared" si="237"/>
        <v>107.25</v>
      </c>
      <c r="R3819" s="11" t="s">
        <v>8317</v>
      </c>
      <c r="S3819" s="12" t="s">
        <v>8318</v>
      </c>
      <c r="T3819" s="20">
        <f t="shared" si="238"/>
        <v>42284.69694444444</v>
      </c>
      <c r="U3819" s="20">
        <f t="shared" si="239"/>
        <v>42301.165972222225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s">
        <v>8219</v>
      </c>
      <c r="N3820" t="b">
        <v>1</v>
      </c>
      <c r="O3820" t="s">
        <v>8271</v>
      </c>
      <c r="P3820" s="6">
        <f t="shared" si="236"/>
        <v>227.99999999999997</v>
      </c>
      <c r="Q3820" s="8">
        <f t="shared" si="237"/>
        <v>57</v>
      </c>
      <c r="R3820" s="11" t="s">
        <v>8317</v>
      </c>
      <c r="S3820" s="12" t="s">
        <v>8318</v>
      </c>
      <c r="T3820" s="20">
        <f t="shared" si="238"/>
        <v>42045.84238425926</v>
      </c>
      <c r="U3820" s="20">
        <f t="shared" si="239"/>
        <v>42075.800717592589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s">
        <v>8219</v>
      </c>
      <c r="N3821" t="b">
        <v>1</v>
      </c>
      <c r="O3821" t="s">
        <v>8271</v>
      </c>
      <c r="P3821" s="6">
        <f t="shared" si="236"/>
        <v>106.4</v>
      </c>
      <c r="Q3821" s="8">
        <f t="shared" si="237"/>
        <v>40.92307692307692</v>
      </c>
      <c r="R3821" s="11" t="s">
        <v>8317</v>
      </c>
      <c r="S3821" s="12" t="s">
        <v>8318</v>
      </c>
      <c r="T3821" s="20">
        <f t="shared" si="238"/>
        <v>42184.209537037037</v>
      </c>
      <c r="U3821" s="20">
        <f t="shared" si="239"/>
        <v>42202.876388888893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s">
        <v>8219</v>
      </c>
      <c r="N3822" t="b">
        <v>1</v>
      </c>
      <c r="O3822" t="s">
        <v>8271</v>
      </c>
      <c r="P3822" s="6">
        <f t="shared" si="236"/>
        <v>143.33333333333334</v>
      </c>
      <c r="Q3822" s="8">
        <f t="shared" si="237"/>
        <v>21.5</v>
      </c>
      <c r="R3822" s="11" t="s">
        <v>8317</v>
      </c>
      <c r="S3822" s="12" t="s">
        <v>8318</v>
      </c>
      <c r="T3822" s="20">
        <f t="shared" si="238"/>
        <v>42160.651817129634</v>
      </c>
      <c r="U3822" s="20">
        <f t="shared" si="239"/>
        <v>42190.651817129634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s">
        <v>8219</v>
      </c>
      <c r="N3823" t="b">
        <v>1</v>
      </c>
      <c r="O3823" t="s">
        <v>8271</v>
      </c>
      <c r="P3823" s="6">
        <f t="shared" si="236"/>
        <v>104.54285714285714</v>
      </c>
      <c r="Q3823" s="8">
        <f t="shared" si="237"/>
        <v>79.543478260869563</v>
      </c>
      <c r="R3823" s="11" t="s">
        <v>8317</v>
      </c>
      <c r="S3823" s="12" t="s">
        <v>8318</v>
      </c>
      <c r="T3823" s="20">
        <f t="shared" si="238"/>
        <v>42341.180636574078</v>
      </c>
      <c r="U3823" s="20">
        <f t="shared" si="239"/>
        <v>42373.180636574078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s">
        <v>8219</v>
      </c>
      <c r="N3824" t="b">
        <v>1</v>
      </c>
      <c r="O3824" t="s">
        <v>8271</v>
      </c>
      <c r="P3824" s="6">
        <f t="shared" si="236"/>
        <v>110.02000000000001</v>
      </c>
      <c r="Q3824" s="8">
        <f t="shared" si="237"/>
        <v>72.381578947368425</v>
      </c>
      <c r="R3824" s="11" t="s">
        <v>8317</v>
      </c>
      <c r="S3824" s="12" t="s">
        <v>8318</v>
      </c>
      <c r="T3824" s="20">
        <f t="shared" si="238"/>
        <v>42329.838159722218</v>
      </c>
      <c r="U3824" s="20">
        <f t="shared" si="239"/>
        <v>42388.957638888889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s">
        <v>8219</v>
      </c>
      <c r="N3825" t="b">
        <v>1</v>
      </c>
      <c r="O3825" t="s">
        <v>8271</v>
      </c>
      <c r="P3825" s="6">
        <f t="shared" si="236"/>
        <v>106</v>
      </c>
      <c r="Q3825" s="8">
        <f t="shared" si="237"/>
        <v>64.634146341463421</v>
      </c>
      <c r="R3825" s="11" t="s">
        <v>8317</v>
      </c>
      <c r="S3825" s="12" t="s">
        <v>8318</v>
      </c>
      <c r="T3825" s="20">
        <f t="shared" si="238"/>
        <v>42170.910231481481</v>
      </c>
      <c r="U3825" s="20">
        <f t="shared" si="239"/>
        <v>42205.165972222225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s">
        <v>8219</v>
      </c>
      <c r="N3826" t="b">
        <v>1</v>
      </c>
      <c r="O3826" t="s">
        <v>8271</v>
      </c>
      <c r="P3826" s="6">
        <f t="shared" si="236"/>
        <v>108</v>
      </c>
      <c r="Q3826" s="8">
        <f t="shared" si="237"/>
        <v>38.571428571428569</v>
      </c>
      <c r="R3826" s="11" t="s">
        <v>8317</v>
      </c>
      <c r="S3826" s="12" t="s">
        <v>8318</v>
      </c>
      <c r="T3826" s="20">
        <f t="shared" si="238"/>
        <v>42571.626192129625</v>
      </c>
      <c r="U3826" s="20">
        <f t="shared" si="239"/>
        <v>42583.570138888885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s">
        <v>8219</v>
      </c>
      <c r="N3827" t="b">
        <v>1</v>
      </c>
      <c r="O3827" t="s">
        <v>8271</v>
      </c>
      <c r="P3827" s="6">
        <f t="shared" si="236"/>
        <v>105.42</v>
      </c>
      <c r="Q3827" s="8">
        <f t="shared" si="237"/>
        <v>107.57142857142857</v>
      </c>
      <c r="R3827" s="11" t="s">
        <v>8317</v>
      </c>
      <c r="S3827" s="12" t="s">
        <v>8318</v>
      </c>
      <c r="T3827" s="20">
        <f t="shared" si="238"/>
        <v>42151.069606481484</v>
      </c>
      <c r="U3827" s="20">
        <f t="shared" si="239"/>
        <v>42172.069606481484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s">
        <v>8219</v>
      </c>
      <c r="N3828" t="b">
        <v>1</v>
      </c>
      <c r="O3828" t="s">
        <v>8271</v>
      </c>
      <c r="P3828" s="6">
        <f t="shared" si="236"/>
        <v>119.16666666666667</v>
      </c>
      <c r="Q3828" s="8">
        <f t="shared" si="237"/>
        <v>27.5</v>
      </c>
      <c r="R3828" s="11" t="s">
        <v>8317</v>
      </c>
      <c r="S3828" s="12" t="s">
        <v>8318</v>
      </c>
      <c r="T3828" s="20">
        <f t="shared" si="238"/>
        <v>42101.423541666663</v>
      </c>
      <c r="U3828" s="20">
        <f t="shared" si="239"/>
        <v>42131.423541666663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s">
        <v>8219</v>
      </c>
      <c r="N3829" t="b">
        <v>1</v>
      </c>
      <c r="O3829" t="s">
        <v>8271</v>
      </c>
      <c r="P3829" s="6">
        <f t="shared" si="236"/>
        <v>152.66666666666666</v>
      </c>
      <c r="Q3829" s="8">
        <f t="shared" si="237"/>
        <v>70.461538461538467</v>
      </c>
      <c r="R3829" s="11" t="s">
        <v>8317</v>
      </c>
      <c r="S3829" s="12" t="s">
        <v>8318</v>
      </c>
      <c r="T3829" s="20">
        <f t="shared" si="238"/>
        <v>42034.928252314814</v>
      </c>
      <c r="U3829" s="20">
        <f t="shared" si="239"/>
        <v>42090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s">
        <v>8219</v>
      </c>
      <c r="N3830" t="b">
        <v>1</v>
      </c>
      <c r="O3830" t="s">
        <v>8271</v>
      </c>
      <c r="P3830" s="6">
        <f t="shared" si="236"/>
        <v>100</v>
      </c>
      <c r="Q3830" s="8">
        <f t="shared" si="237"/>
        <v>178.57142857142858</v>
      </c>
      <c r="R3830" s="11" t="s">
        <v>8317</v>
      </c>
      <c r="S3830" s="12" t="s">
        <v>8318</v>
      </c>
      <c r="T3830" s="20">
        <f t="shared" si="238"/>
        <v>41944.527627314819</v>
      </c>
      <c r="U3830" s="20">
        <f t="shared" si="239"/>
        <v>42004.569293981483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s">
        <v>8219</v>
      </c>
      <c r="N3831" t="b">
        <v>1</v>
      </c>
      <c r="O3831" t="s">
        <v>8271</v>
      </c>
      <c r="P3831" s="6">
        <f t="shared" si="236"/>
        <v>100.2</v>
      </c>
      <c r="Q3831" s="8">
        <f t="shared" si="237"/>
        <v>62.625</v>
      </c>
      <c r="R3831" s="11" t="s">
        <v>8317</v>
      </c>
      <c r="S3831" s="12" t="s">
        <v>8318</v>
      </c>
      <c r="T3831" s="20">
        <f t="shared" si="238"/>
        <v>42593.865405092598</v>
      </c>
      <c r="U3831" s="20">
        <f t="shared" si="239"/>
        <v>42613.865405092598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s">
        <v>8219</v>
      </c>
      <c r="N3832" t="b">
        <v>1</v>
      </c>
      <c r="O3832" t="s">
        <v>8271</v>
      </c>
      <c r="P3832" s="6">
        <f t="shared" si="236"/>
        <v>225</v>
      </c>
      <c r="Q3832" s="8">
        <f t="shared" si="237"/>
        <v>75</v>
      </c>
      <c r="R3832" s="11" t="s">
        <v>8317</v>
      </c>
      <c r="S3832" s="12" t="s">
        <v>8318</v>
      </c>
      <c r="T3832" s="20">
        <f t="shared" si="238"/>
        <v>42503.740868055553</v>
      </c>
      <c r="U3832" s="20">
        <f t="shared" si="239"/>
        <v>42517.740868055553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s">
        <v>8219</v>
      </c>
      <c r="N3833" t="b">
        <v>1</v>
      </c>
      <c r="O3833" t="s">
        <v>8271</v>
      </c>
      <c r="P3833" s="6">
        <f t="shared" si="236"/>
        <v>106.02199999999999</v>
      </c>
      <c r="Q3833" s="8">
        <f t="shared" si="237"/>
        <v>58.901111111111113</v>
      </c>
      <c r="R3833" s="11" t="s">
        <v>8317</v>
      </c>
      <c r="S3833" s="12" t="s">
        <v>8318</v>
      </c>
      <c r="T3833" s="20">
        <f t="shared" si="238"/>
        <v>41927.848900462966</v>
      </c>
      <c r="U3833" s="20">
        <f t="shared" si="239"/>
        <v>41948.890567129631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s">
        <v>8219</v>
      </c>
      <c r="N3834" t="b">
        <v>1</v>
      </c>
      <c r="O3834" t="s">
        <v>8271</v>
      </c>
      <c r="P3834" s="6">
        <f t="shared" si="236"/>
        <v>104.66666666666666</v>
      </c>
      <c r="Q3834" s="8">
        <f t="shared" si="237"/>
        <v>139.55555555555554</v>
      </c>
      <c r="R3834" s="11" t="s">
        <v>8317</v>
      </c>
      <c r="S3834" s="12" t="s">
        <v>8318</v>
      </c>
      <c r="T3834" s="20">
        <f t="shared" si="238"/>
        <v>42375.114988425921</v>
      </c>
      <c r="U3834" s="20">
        <f t="shared" si="239"/>
        <v>42420.114988425921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s">
        <v>8219</v>
      </c>
      <c r="N3835" t="b">
        <v>1</v>
      </c>
      <c r="O3835" t="s">
        <v>8271</v>
      </c>
      <c r="P3835" s="6">
        <f t="shared" si="236"/>
        <v>116.66666666666667</v>
      </c>
      <c r="Q3835" s="8">
        <f t="shared" si="237"/>
        <v>70</v>
      </c>
      <c r="R3835" s="11" t="s">
        <v>8317</v>
      </c>
      <c r="S3835" s="12" t="s">
        <v>8318</v>
      </c>
      <c r="T3835" s="20">
        <f t="shared" si="238"/>
        <v>41963.872361111105</v>
      </c>
      <c r="U3835" s="20">
        <f t="shared" si="239"/>
        <v>41974.797916666663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s">
        <v>8219</v>
      </c>
      <c r="N3836" t="b">
        <v>1</v>
      </c>
      <c r="O3836" t="s">
        <v>8271</v>
      </c>
      <c r="P3836" s="6">
        <f t="shared" si="236"/>
        <v>109.03333333333333</v>
      </c>
      <c r="Q3836" s="8">
        <f t="shared" si="237"/>
        <v>57.385964912280699</v>
      </c>
      <c r="R3836" s="11" t="s">
        <v>8317</v>
      </c>
      <c r="S3836" s="12" t="s">
        <v>8318</v>
      </c>
      <c r="T3836" s="20">
        <f t="shared" si="238"/>
        <v>42143.445219907408</v>
      </c>
      <c r="U3836" s="20">
        <f t="shared" si="239"/>
        <v>42173.445219907408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s">
        <v>8219</v>
      </c>
      <c r="N3837" t="b">
        <v>1</v>
      </c>
      <c r="O3837" t="s">
        <v>8271</v>
      </c>
      <c r="P3837" s="6">
        <f t="shared" si="236"/>
        <v>160</v>
      </c>
      <c r="Q3837" s="8">
        <f t="shared" si="237"/>
        <v>40</v>
      </c>
      <c r="R3837" s="11" t="s">
        <v>8317</v>
      </c>
      <c r="S3837" s="12" t="s">
        <v>8318</v>
      </c>
      <c r="T3837" s="20">
        <f t="shared" si="238"/>
        <v>42460.94222222222</v>
      </c>
      <c r="U3837" s="20">
        <f t="shared" si="239"/>
        <v>42481.94222222222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s">
        <v>8219</v>
      </c>
      <c r="N3838" t="b">
        <v>1</v>
      </c>
      <c r="O3838" t="s">
        <v>8271</v>
      </c>
      <c r="P3838" s="6">
        <f t="shared" si="236"/>
        <v>112.5</v>
      </c>
      <c r="Q3838" s="8">
        <f t="shared" si="237"/>
        <v>64.285714285714292</v>
      </c>
      <c r="R3838" s="11" t="s">
        <v>8317</v>
      </c>
      <c r="S3838" s="12" t="s">
        <v>8318</v>
      </c>
      <c r="T3838" s="20">
        <f t="shared" si="238"/>
        <v>42553.926527777774</v>
      </c>
      <c r="U3838" s="20">
        <f t="shared" si="239"/>
        <v>42585.172916666663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s">
        <v>8219</v>
      </c>
      <c r="N3839" t="b">
        <v>1</v>
      </c>
      <c r="O3839" t="s">
        <v>8271</v>
      </c>
      <c r="P3839" s="6">
        <f t="shared" si="236"/>
        <v>102.1</v>
      </c>
      <c r="Q3839" s="8">
        <f t="shared" si="237"/>
        <v>120.11764705882354</v>
      </c>
      <c r="R3839" s="11" t="s">
        <v>8317</v>
      </c>
      <c r="S3839" s="12" t="s">
        <v>8318</v>
      </c>
      <c r="T3839" s="20">
        <f t="shared" si="238"/>
        <v>42152.765717592592</v>
      </c>
      <c r="U3839" s="20">
        <f t="shared" si="239"/>
        <v>42188.765717592592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s">
        <v>8219</v>
      </c>
      <c r="N3840" t="b">
        <v>1</v>
      </c>
      <c r="O3840" t="s">
        <v>8271</v>
      </c>
      <c r="P3840" s="6">
        <f t="shared" si="236"/>
        <v>100.824</v>
      </c>
      <c r="Q3840" s="8">
        <f t="shared" si="237"/>
        <v>1008.24</v>
      </c>
      <c r="R3840" s="11" t="s">
        <v>8317</v>
      </c>
      <c r="S3840" s="12" t="s">
        <v>8318</v>
      </c>
      <c r="T3840" s="20">
        <f t="shared" si="238"/>
        <v>42116.710752314815</v>
      </c>
      <c r="U3840" s="20">
        <f t="shared" si="239"/>
        <v>42146.710752314815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s">
        <v>8219</v>
      </c>
      <c r="N3841" t="b">
        <v>1</v>
      </c>
      <c r="O3841" t="s">
        <v>8271</v>
      </c>
      <c r="P3841" s="6">
        <f t="shared" si="236"/>
        <v>101.25</v>
      </c>
      <c r="Q3841" s="8">
        <f t="shared" si="237"/>
        <v>63.28125</v>
      </c>
      <c r="R3841" s="11" t="s">
        <v>8317</v>
      </c>
      <c r="S3841" s="12" t="s">
        <v>8318</v>
      </c>
      <c r="T3841" s="20">
        <f t="shared" si="238"/>
        <v>42155.142638888887</v>
      </c>
      <c r="U3841" s="20">
        <f t="shared" si="239"/>
        <v>42215.142638888887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s">
        <v>8219</v>
      </c>
      <c r="N3842" t="b">
        <v>1</v>
      </c>
      <c r="O3842" t="s">
        <v>8271</v>
      </c>
      <c r="P3842" s="6">
        <f t="shared" si="236"/>
        <v>6500</v>
      </c>
      <c r="Q3842" s="8">
        <f t="shared" si="237"/>
        <v>21.666666666666668</v>
      </c>
      <c r="R3842" s="11" t="s">
        <v>8317</v>
      </c>
      <c r="S3842" s="12" t="s">
        <v>8318</v>
      </c>
      <c r="T3842" s="20">
        <f t="shared" si="238"/>
        <v>42432.701724537037</v>
      </c>
      <c r="U3842" s="20">
        <f t="shared" si="239"/>
        <v>42457.660057870366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s">
        <v>8221</v>
      </c>
      <c r="N3843" t="b">
        <v>0</v>
      </c>
      <c r="O3843" t="s">
        <v>8271</v>
      </c>
      <c r="P3843" s="6">
        <f t="shared" ref="P3843:P3906" si="240">E3843/D3843*100</f>
        <v>8.7200000000000006</v>
      </c>
      <c r="Q3843" s="8">
        <f t="shared" ref="Q3843:Q3906" si="241">IFERROR(E3843/L3843,0)</f>
        <v>25.647058823529413</v>
      </c>
      <c r="R3843" s="11" t="s">
        <v>8317</v>
      </c>
      <c r="S3843" s="12" t="s">
        <v>8318</v>
      </c>
      <c r="T3843" s="20">
        <f t="shared" ref="T3843:T3906" si="242">(((J3843/60)/60)/24)+DATE(1970,1,1)</f>
        <v>41780.785729166666</v>
      </c>
      <c r="U3843" s="20">
        <f t="shared" ref="U3843:U3906" si="243">(((I3843/60)/60)/24)+DATE(1970,1,1)</f>
        <v>41840.785729166666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s">
        <v>8221</v>
      </c>
      <c r="N3844" t="b">
        <v>0</v>
      </c>
      <c r="O3844" t="s">
        <v>8271</v>
      </c>
      <c r="P3844" s="6">
        <f t="shared" si="240"/>
        <v>21.94</v>
      </c>
      <c r="Q3844" s="8">
        <f t="shared" si="241"/>
        <v>47.695652173913047</v>
      </c>
      <c r="R3844" s="11" t="s">
        <v>8317</v>
      </c>
      <c r="S3844" s="12" t="s">
        <v>8318</v>
      </c>
      <c r="T3844" s="20">
        <f t="shared" si="242"/>
        <v>41740.493657407409</v>
      </c>
      <c r="U3844" s="20">
        <f t="shared" si="243"/>
        <v>41770.493657407409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s">
        <v>8221</v>
      </c>
      <c r="N3845" t="b">
        <v>0</v>
      </c>
      <c r="O3845" t="s">
        <v>8271</v>
      </c>
      <c r="P3845" s="6">
        <f t="shared" si="240"/>
        <v>21.3</v>
      </c>
      <c r="Q3845" s="8">
        <f t="shared" si="241"/>
        <v>56.05263157894737</v>
      </c>
      <c r="R3845" s="11" t="s">
        <v>8317</v>
      </c>
      <c r="S3845" s="12" t="s">
        <v>8318</v>
      </c>
      <c r="T3845" s="20">
        <f t="shared" si="242"/>
        <v>41766.072500000002</v>
      </c>
      <c r="U3845" s="20">
        <f t="shared" si="243"/>
        <v>41791.072500000002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s">
        <v>8221</v>
      </c>
      <c r="N3846" t="b">
        <v>0</v>
      </c>
      <c r="O3846" t="s">
        <v>8271</v>
      </c>
      <c r="P3846" s="6">
        <f t="shared" si="240"/>
        <v>41.489795918367342</v>
      </c>
      <c r="Q3846" s="8">
        <f t="shared" si="241"/>
        <v>81.319999999999993</v>
      </c>
      <c r="R3846" s="11" t="s">
        <v>8317</v>
      </c>
      <c r="S3846" s="12" t="s">
        <v>8318</v>
      </c>
      <c r="T3846" s="20">
        <f t="shared" si="242"/>
        <v>41766.617291666669</v>
      </c>
      <c r="U3846" s="20">
        <f t="shared" si="243"/>
        <v>41793.290972222225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s">
        <v>8221</v>
      </c>
      <c r="N3847" t="b">
        <v>0</v>
      </c>
      <c r="O3847" t="s">
        <v>8271</v>
      </c>
      <c r="P3847" s="6">
        <f t="shared" si="240"/>
        <v>2.105</v>
      </c>
      <c r="Q3847" s="8">
        <f t="shared" si="241"/>
        <v>70.166666666666671</v>
      </c>
      <c r="R3847" s="11" t="s">
        <v>8317</v>
      </c>
      <c r="S3847" s="12" t="s">
        <v>8318</v>
      </c>
      <c r="T3847" s="20">
        <f t="shared" si="242"/>
        <v>42248.627013888887</v>
      </c>
      <c r="U3847" s="20">
        <f t="shared" si="243"/>
        <v>42278.627013888887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s">
        <v>8221</v>
      </c>
      <c r="N3848" t="b">
        <v>0</v>
      </c>
      <c r="O3848" t="s">
        <v>8271</v>
      </c>
      <c r="P3848" s="6">
        <f t="shared" si="240"/>
        <v>2.7</v>
      </c>
      <c r="Q3848" s="8">
        <f t="shared" si="241"/>
        <v>23.625</v>
      </c>
      <c r="R3848" s="11" t="s">
        <v>8317</v>
      </c>
      <c r="S3848" s="12" t="s">
        <v>8318</v>
      </c>
      <c r="T3848" s="20">
        <f t="shared" si="242"/>
        <v>41885.221550925926</v>
      </c>
      <c r="U3848" s="20">
        <f t="shared" si="243"/>
        <v>41916.290972222225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s">
        <v>8221</v>
      </c>
      <c r="N3849" t="b">
        <v>0</v>
      </c>
      <c r="O3849" t="s">
        <v>8271</v>
      </c>
      <c r="P3849" s="6">
        <f t="shared" si="240"/>
        <v>16.161904761904761</v>
      </c>
      <c r="Q3849" s="8">
        <f t="shared" si="241"/>
        <v>188.55555555555554</v>
      </c>
      <c r="R3849" s="11" t="s">
        <v>8317</v>
      </c>
      <c r="S3849" s="12" t="s">
        <v>8318</v>
      </c>
      <c r="T3849" s="20">
        <f t="shared" si="242"/>
        <v>42159.224432870367</v>
      </c>
      <c r="U3849" s="20">
        <f t="shared" si="243"/>
        <v>42204.224432870367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s">
        <v>8221</v>
      </c>
      <c r="N3850" t="b">
        <v>0</v>
      </c>
      <c r="O3850" t="s">
        <v>8271</v>
      </c>
      <c r="P3850" s="6">
        <f t="shared" si="240"/>
        <v>16.376923076923077</v>
      </c>
      <c r="Q3850" s="8">
        <f t="shared" si="241"/>
        <v>49.511627906976742</v>
      </c>
      <c r="R3850" s="11" t="s">
        <v>8317</v>
      </c>
      <c r="S3850" s="12" t="s">
        <v>8318</v>
      </c>
      <c r="T3850" s="20">
        <f t="shared" si="242"/>
        <v>42265.817002314812</v>
      </c>
      <c r="U3850" s="20">
        <f t="shared" si="243"/>
        <v>42295.817002314812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s">
        <v>8221</v>
      </c>
      <c r="N3851" t="b">
        <v>0</v>
      </c>
      <c r="O3851" t="s">
        <v>8271</v>
      </c>
      <c r="P3851" s="6">
        <f t="shared" si="240"/>
        <v>7.043333333333333</v>
      </c>
      <c r="Q3851" s="8">
        <f t="shared" si="241"/>
        <v>75.464285714285708</v>
      </c>
      <c r="R3851" s="11" t="s">
        <v>8317</v>
      </c>
      <c r="S3851" s="12" t="s">
        <v>8318</v>
      </c>
      <c r="T3851" s="20">
        <f t="shared" si="242"/>
        <v>42136.767175925925</v>
      </c>
      <c r="U3851" s="20">
        <f t="shared" si="243"/>
        <v>42166.767175925925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s">
        <v>8221</v>
      </c>
      <c r="N3852" t="b">
        <v>0</v>
      </c>
      <c r="O3852" t="s">
        <v>8271</v>
      </c>
      <c r="P3852" s="6">
        <f t="shared" si="240"/>
        <v>3.8</v>
      </c>
      <c r="Q3852" s="8">
        <f t="shared" si="241"/>
        <v>9.5</v>
      </c>
      <c r="R3852" s="11" t="s">
        <v>8317</v>
      </c>
      <c r="S3852" s="12" t="s">
        <v>8318</v>
      </c>
      <c r="T3852" s="20">
        <f t="shared" si="242"/>
        <v>41975.124340277776</v>
      </c>
      <c r="U3852" s="20">
        <f t="shared" si="243"/>
        <v>42005.124340277776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s">
        <v>8221</v>
      </c>
      <c r="N3853" t="b">
        <v>0</v>
      </c>
      <c r="O3853" t="s">
        <v>8271</v>
      </c>
      <c r="P3853" s="6">
        <f t="shared" si="240"/>
        <v>34.08</v>
      </c>
      <c r="Q3853" s="8">
        <f t="shared" si="241"/>
        <v>35.5</v>
      </c>
      <c r="R3853" s="11" t="s">
        <v>8317</v>
      </c>
      <c r="S3853" s="12" t="s">
        <v>8318</v>
      </c>
      <c r="T3853" s="20">
        <f t="shared" si="242"/>
        <v>42172.439571759256</v>
      </c>
      <c r="U3853" s="20">
        <f t="shared" si="243"/>
        <v>42202.439571759256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s">
        <v>8221</v>
      </c>
      <c r="N3854" t="b">
        <v>0</v>
      </c>
      <c r="O3854" t="s">
        <v>8271</v>
      </c>
      <c r="P3854" s="6">
        <f t="shared" si="240"/>
        <v>0.2</v>
      </c>
      <c r="Q3854" s="8">
        <f t="shared" si="241"/>
        <v>10</v>
      </c>
      <c r="R3854" s="11" t="s">
        <v>8317</v>
      </c>
      <c r="S3854" s="12" t="s">
        <v>8318</v>
      </c>
      <c r="T3854" s="20">
        <f t="shared" si="242"/>
        <v>42065.190694444449</v>
      </c>
      <c r="U3854" s="20">
        <f t="shared" si="243"/>
        <v>42090.149027777778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s">
        <v>8221</v>
      </c>
      <c r="N3855" t="b">
        <v>0</v>
      </c>
      <c r="O3855" t="s">
        <v>8271</v>
      </c>
      <c r="P3855" s="6">
        <f t="shared" si="240"/>
        <v>2.5999999999999999E-2</v>
      </c>
      <c r="Q3855" s="8">
        <f t="shared" si="241"/>
        <v>13</v>
      </c>
      <c r="R3855" s="11" t="s">
        <v>8317</v>
      </c>
      <c r="S3855" s="12" t="s">
        <v>8318</v>
      </c>
      <c r="T3855" s="20">
        <f t="shared" si="242"/>
        <v>41848.84002314815</v>
      </c>
      <c r="U3855" s="20">
        <f t="shared" si="243"/>
        <v>41883.84002314815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s">
        <v>8221</v>
      </c>
      <c r="N3856" t="b">
        <v>0</v>
      </c>
      <c r="O3856" t="s">
        <v>8271</v>
      </c>
      <c r="P3856" s="6">
        <f t="shared" si="240"/>
        <v>16.254545454545454</v>
      </c>
      <c r="Q3856" s="8">
        <f t="shared" si="241"/>
        <v>89.4</v>
      </c>
      <c r="R3856" s="11" t="s">
        <v>8317</v>
      </c>
      <c r="S3856" s="12" t="s">
        <v>8318</v>
      </c>
      <c r="T3856" s="20">
        <f t="shared" si="242"/>
        <v>42103.884930555556</v>
      </c>
      <c r="U3856" s="20">
        <f t="shared" si="243"/>
        <v>42133.884930555556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s">
        <v>8221</v>
      </c>
      <c r="N3857" t="b">
        <v>0</v>
      </c>
      <c r="O3857" t="s">
        <v>8271</v>
      </c>
      <c r="P3857" s="6">
        <f t="shared" si="240"/>
        <v>2.5</v>
      </c>
      <c r="Q3857" s="8">
        <f t="shared" si="241"/>
        <v>25</v>
      </c>
      <c r="R3857" s="11" t="s">
        <v>8317</v>
      </c>
      <c r="S3857" s="12" t="s">
        <v>8318</v>
      </c>
      <c r="T3857" s="20">
        <f t="shared" si="242"/>
        <v>42059.970729166671</v>
      </c>
      <c r="U3857" s="20">
        <f t="shared" si="243"/>
        <v>42089.929062499999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s">
        <v>8221</v>
      </c>
      <c r="N3858" t="b">
        <v>0</v>
      </c>
      <c r="O3858" t="s">
        <v>8271</v>
      </c>
      <c r="P3858" s="6">
        <f t="shared" si="240"/>
        <v>0.02</v>
      </c>
      <c r="Q3858" s="8">
        <f t="shared" si="241"/>
        <v>1</v>
      </c>
      <c r="R3858" s="11" t="s">
        <v>8317</v>
      </c>
      <c r="S3858" s="12" t="s">
        <v>8318</v>
      </c>
      <c r="T3858" s="20">
        <f t="shared" si="242"/>
        <v>42041.743090277778</v>
      </c>
      <c r="U3858" s="20">
        <f t="shared" si="243"/>
        <v>42071.701423611114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s">
        <v>8221</v>
      </c>
      <c r="N3859" t="b">
        <v>0</v>
      </c>
      <c r="O3859" t="s">
        <v>8271</v>
      </c>
      <c r="P3859" s="6">
        <f t="shared" si="240"/>
        <v>5.2</v>
      </c>
      <c r="Q3859" s="8">
        <f t="shared" si="241"/>
        <v>65</v>
      </c>
      <c r="R3859" s="11" t="s">
        <v>8317</v>
      </c>
      <c r="S3859" s="12" t="s">
        <v>8318</v>
      </c>
      <c r="T3859" s="20">
        <f t="shared" si="242"/>
        <v>41829.73715277778</v>
      </c>
      <c r="U3859" s="20">
        <f t="shared" si="243"/>
        <v>41852.716666666667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s">
        <v>8221</v>
      </c>
      <c r="N3860" t="b">
        <v>0</v>
      </c>
      <c r="O3860" t="s">
        <v>8271</v>
      </c>
      <c r="P3860" s="6">
        <f t="shared" si="240"/>
        <v>2</v>
      </c>
      <c r="Q3860" s="8">
        <f t="shared" si="241"/>
        <v>10</v>
      </c>
      <c r="R3860" s="11" t="s">
        <v>8317</v>
      </c>
      <c r="S3860" s="12" t="s">
        <v>8318</v>
      </c>
      <c r="T3860" s="20">
        <f t="shared" si="242"/>
        <v>42128.431064814817</v>
      </c>
      <c r="U3860" s="20">
        <f t="shared" si="243"/>
        <v>42146.875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s">
        <v>8221</v>
      </c>
      <c r="N3861" t="b">
        <v>0</v>
      </c>
      <c r="O3861" t="s">
        <v>8271</v>
      </c>
      <c r="P3861" s="6">
        <f t="shared" si="240"/>
        <v>0.04</v>
      </c>
      <c r="Q3861" s="8">
        <f t="shared" si="241"/>
        <v>1</v>
      </c>
      <c r="R3861" s="11" t="s">
        <v>8317</v>
      </c>
      <c r="S3861" s="12" t="s">
        <v>8318</v>
      </c>
      <c r="T3861" s="20">
        <f t="shared" si="242"/>
        <v>41789.893599537041</v>
      </c>
      <c r="U3861" s="20">
        <f t="shared" si="243"/>
        <v>41815.875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s">
        <v>8221</v>
      </c>
      <c r="N3862" t="b">
        <v>0</v>
      </c>
      <c r="O3862" t="s">
        <v>8271</v>
      </c>
      <c r="P3862" s="6">
        <f t="shared" si="240"/>
        <v>17.666666666666668</v>
      </c>
      <c r="Q3862" s="8">
        <f t="shared" si="241"/>
        <v>81.538461538461533</v>
      </c>
      <c r="R3862" s="11" t="s">
        <v>8317</v>
      </c>
      <c r="S3862" s="12" t="s">
        <v>8318</v>
      </c>
      <c r="T3862" s="20">
        <f t="shared" si="242"/>
        <v>41833.660995370366</v>
      </c>
      <c r="U3862" s="20">
        <f t="shared" si="243"/>
        <v>41863.660995370366</v>
      </c>
    </row>
    <row r="3863" spans="1:2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s">
        <v>8221</v>
      </c>
      <c r="N3863" t="b">
        <v>0</v>
      </c>
      <c r="O3863" t="s">
        <v>8271</v>
      </c>
      <c r="P3863" s="6">
        <f t="shared" si="240"/>
        <v>5</v>
      </c>
      <c r="Q3863" s="8">
        <f t="shared" si="241"/>
        <v>100</v>
      </c>
      <c r="R3863" s="11" t="s">
        <v>8317</v>
      </c>
      <c r="S3863" s="12" t="s">
        <v>8318</v>
      </c>
      <c r="T3863" s="20">
        <f t="shared" si="242"/>
        <v>41914.590011574073</v>
      </c>
      <c r="U3863" s="20">
        <f t="shared" si="243"/>
        <v>41955.907638888893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s">
        <v>8221</v>
      </c>
      <c r="N3864" t="b">
        <v>0</v>
      </c>
      <c r="O3864" t="s">
        <v>8271</v>
      </c>
      <c r="P3864" s="6">
        <f t="shared" si="240"/>
        <v>1.3333333333333334E-2</v>
      </c>
      <c r="Q3864" s="8">
        <f t="shared" si="241"/>
        <v>1</v>
      </c>
      <c r="R3864" s="11" t="s">
        <v>8317</v>
      </c>
      <c r="S3864" s="12" t="s">
        <v>8318</v>
      </c>
      <c r="T3864" s="20">
        <f t="shared" si="242"/>
        <v>42611.261064814811</v>
      </c>
      <c r="U3864" s="20">
        <f t="shared" si="243"/>
        <v>42625.707638888889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s">
        <v>8221</v>
      </c>
      <c r="N3865" t="b">
        <v>0</v>
      </c>
      <c r="O3865" t="s">
        <v>8271</v>
      </c>
      <c r="P3865" s="6">
        <f t="shared" si="240"/>
        <v>0</v>
      </c>
      <c r="Q3865" s="8">
        <f t="shared" si="241"/>
        <v>0</v>
      </c>
      <c r="R3865" s="11" t="s">
        <v>8317</v>
      </c>
      <c r="S3865" s="12" t="s">
        <v>8318</v>
      </c>
      <c r="T3865" s="20">
        <f t="shared" si="242"/>
        <v>42253.633159722223</v>
      </c>
      <c r="U3865" s="20">
        <f t="shared" si="243"/>
        <v>42313.674826388888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s">
        <v>8221</v>
      </c>
      <c r="N3866" t="b">
        <v>0</v>
      </c>
      <c r="O3866" t="s">
        <v>8271</v>
      </c>
      <c r="P3866" s="6">
        <f t="shared" si="240"/>
        <v>1.2</v>
      </c>
      <c r="Q3866" s="8">
        <f t="shared" si="241"/>
        <v>20</v>
      </c>
      <c r="R3866" s="11" t="s">
        <v>8317</v>
      </c>
      <c r="S3866" s="12" t="s">
        <v>8318</v>
      </c>
      <c r="T3866" s="20">
        <f t="shared" si="242"/>
        <v>42295.891828703709</v>
      </c>
      <c r="U3866" s="20">
        <f t="shared" si="243"/>
        <v>42325.933495370366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s">
        <v>8221</v>
      </c>
      <c r="N3867" t="b">
        <v>0</v>
      </c>
      <c r="O3867" t="s">
        <v>8271</v>
      </c>
      <c r="P3867" s="6">
        <f t="shared" si="240"/>
        <v>26.937422295897225</v>
      </c>
      <c r="Q3867" s="8">
        <f t="shared" si="241"/>
        <v>46.428571428571431</v>
      </c>
      <c r="R3867" s="11" t="s">
        <v>8317</v>
      </c>
      <c r="S3867" s="12" t="s">
        <v>8318</v>
      </c>
      <c r="T3867" s="20">
        <f t="shared" si="242"/>
        <v>41841.651597222226</v>
      </c>
      <c r="U3867" s="20">
        <f t="shared" si="243"/>
        <v>41881.229166666664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s">
        <v>8221</v>
      </c>
      <c r="N3868" t="b">
        <v>0</v>
      </c>
      <c r="O3868" t="s">
        <v>8271</v>
      </c>
      <c r="P3868" s="6">
        <f t="shared" si="240"/>
        <v>0.54999999999999993</v>
      </c>
      <c r="Q3868" s="8">
        <f t="shared" si="241"/>
        <v>5.5</v>
      </c>
      <c r="R3868" s="11" t="s">
        <v>8317</v>
      </c>
      <c r="S3868" s="12" t="s">
        <v>8318</v>
      </c>
      <c r="T3868" s="20">
        <f t="shared" si="242"/>
        <v>42402.947002314817</v>
      </c>
      <c r="U3868" s="20">
        <f t="shared" si="243"/>
        <v>42452.145138888889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s">
        <v>8221</v>
      </c>
      <c r="N3869" t="b">
        <v>0</v>
      </c>
      <c r="O3869" t="s">
        <v>8271</v>
      </c>
      <c r="P3869" s="6">
        <f t="shared" si="240"/>
        <v>12.55</v>
      </c>
      <c r="Q3869" s="8">
        <f t="shared" si="241"/>
        <v>50.2</v>
      </c>
      <c r="R3869" s="11" t="s">
        <v>8317</v>
      </c>
      <c r="S3869" s="12" t="s">
        <v>8318</v>
      </c>
      <c r="T3869" s="20">
        <f t="shared" si="242"/>
        <v>42509.814108796301</v>
      </c>
      <c r="U3869" s="20">
        <f t="shared" si="243"/>
        <v>42539.814108796301</v>
      </c>
    </row>
    <row r="3870" spans="1:2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s">
        <v>8220</v>
      </c>
      <c r="N3870" t="b">
        <v>0</v>
      </c>
      <c r="O3870" t="s">
        <v>8305</v>
      </c>
      <c r="P3870" s="6">
        <f t="shared" si="240"/>
        <v>0.2</v>
      </c>
      <c r="Q3870" s="8">
        <f t="shared" si="241"/>
        <v>10</v>
      </c>
      <c r="R3870" s="11" t="s">
        <v>8317</v>
      </c>
      <c r="S3870" s="12" t="s">
        <v>8359</v>
      </c>
      <c r="T3870" s="20">
        <f t="shared" si="242"/>
        <v>41865.659780092588</v>
      </c>
      <c r="U3870" s="20">
        <f t="shared" si="243"/>
        <v>41890.659780092588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s">
        <v>8220</v>
      </c>
      <c r="N3871" t="b">
        <v>0</v>
      </c>
      <c r="O3871" t="s">
        <v>8305</v>
      </c>
      <c r="P3871" s="6">
        <f t="shared" si="240"/>
        <v>3.4474868431088401</v>
      </c>
      <c r="Q3871" s="8">
        <f t="shared" si="241"/>
        <v>30.133333333333333</v>
      </c>
      <c r="R3871" s="11" t="s">
        <v>8317</v>
      </c>
      <c r="S3871" s="12" t="s">
        <v>8359</v>
      </c>
      <c r="T3871" s="20">
        <f t="shared" si="242"/>
        <v>42047.724444444444</v>
      </c>
      <c r="U3871" s="20">
        <f t="shared" si="243"/>
        <v>42077.132638888885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s">
        <v>8220</v>
      </c>
      <c r="N3872" t="b">
        <v>0</v>
      </c>
      <c r="O3872" t="s">
        <v>8305</v>
      </c>
      <c r="P3872" s="6">
        <f t="shared" si="240"/>
        <v>15</v>
      </c>
      <c r="Q3872" s="8">
        <f t="shared" si="241"/>
        <v>150</v>
      </c>
      <c r="R3872" s="11" t="s">
        <v>8317</v>
      </c>
      <c r="S3872" s="12" t="s">
        <v>8359</v>
      </c>
      <c r="T3872" s="20">
        <f t="shared" si="242"/>
        <v>41793.17219907407</v>
      </c>
      <c r="U3872" s="20">
        <f t="shared" si="243"/>
        <v>41823.17219907407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s">
        <v>8220</v>
      </c>
      <c r="N3873" t="b">
        <v>0</v>
      </c>
      <c r="O3873" t="s">
        <v>8305</v>
      </c>
      <c r="P3873" s="6">
        <f t="shared" si="240"/>
        <v>2.666666666666667</v>
      </c>
      <c r="Q3873" s="8">
        <f t="shared" si="241"/>
        <v>13.333333333333334</v>
      </c>
      <c r="R3873" s="11" t="s">
        <v>8317</v>
      </c>
      <c r="S3873" s="12" t="s">
        <v>8359</v>
      </c>
      <c r="T3873" s="20">
        <f t="shared" si="242"/>
        <v>42763.780671296292</v>
      </c>
      <c r="U3873" s="20">
        <f t="shared" si="243"/>
        <v>42823.739004629635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s">
        <v>8220</v>
      </c>
      <c r="N3874" t="b">
        <v>0</v>
      </c>
      <c r="O3874" t="s">
        <v>8305</v>
      </c>
      <c r="P3874" s="6">
        <f t="shared" si="240"/>
        <v>0</v>
      </c>
      <c r="Q3874" s="8">
        <f t="shared" si="241"/>
        <v>0</v>
      </c>
      <c r="R3874" s="11" t="s">
        <v>8317</v>
      </c>
      <c r="S3874" s="12" t="s">
        <v>8359</v>
      </c>
      <c r="T3874" s="20">
        <f t="shared" si="242"/>
        <v>42180.145787037036</v>
      </c>
      <c r="U3874" s="20">
        <f t="shared" si="243"/>
        <v>42230.145787037036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s">
        <v>8220</v>
      </c>
      <c r="N3875" t="b">
        <v>0</v>
      </c>
      <c r="O3875" t="s">
        <v>8305</v>
      </c>
      <c r="P3875" s="6">
        <f t="shared" si="240"/>
        <v>0</v>
      </c>
      <c r="Q3875" s="8">
        <f t="shared" si="241"/>
        <v>0</v>
      </c>
      <c r="R3875" s="11" t="s">
        <v>8317</v>
      </c>
      <c r="S3875" s="12" t="s">
        <v>8359</v>
      </c>
      <c r="T3875" s="20">
        <f t="shared" si="242"/>
        <v>42255.696006944447</v>
      </c>
      <c r="U3875" s="20">
        <f t="shared" si="243"/>
        <v>42285.696006944447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s">
        <v>8220</v>
      </c>
      <c r="N3876" t="b">
        <v>0</v>
      </c>
      <c r="O3876" t="s">
        <v>8305</v>
      </c>
      <c r="P3876" s="6">
        <f t="shared" si="240"/>
        <v>0</v>
      </c>
      <c r="Q3876" s="8">
        <f t="shared" si="241"/>
        <v>0</v>
      </c>
      <c r="R3876" s="11" t="s">
        <v>8317</v>
      </c>
      <c r="S3876" s="12" t="s">
        <v>8359</v>
      </c>
      <c r="T3876" s="20">
        <f t="shared" si="242"/>
        <v>42007.016458333332</v>
      </c>
      <c r="U3876" s="20">
        <f t="shared" si="243"/>
        <v>42028.041666666672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s">
        <v>8220</v>
      </c>
      <c r="N3877" t="b">
        <v>0</v>
      </c>
      <c r="O3877" t="s">
        <v>8305</v>
      </c>
      <c r="P3877" s="6">
        <f t="shared" si="240"/>
        <v>0</v>
      </c>
      <c r="Q3877" s="8">
        <f t="shared" si="241"/>
        <v>0</v>
      </c>
      <c r="R3877" s="11" t="s">
        <v>8317</v>
      </c>
      <c r="S3877" s="12" t="s">
        <v>8359</v>
      </c>
      <c r="T3877" s="20">
        <f t="shared" si="242"/>
        <v>42615.346817129626</v>
      </c>
      <c r="U3877" s="20">
        <f t="shared" si="243"/>
        <v>42616.416666666672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s">
        <v>8220</v>
      </c>
      <c r="N3878" t="b">
        <v>0</v>
      </c>
      <c r="O3878" t="s">
        <v>8305</v>
      </c>
      <c r="P3878" s="6">
        <f t="shared" si="240"/>
        <v>52.794871794871788</v>
      </c>
      <c r="Q3878" s="8">
        <f t="shared" si="241"/>
        <v>44.760869565217391</v>
      </c>
      <c r="R3878" s="11" t="s">
        <v>8317</v>
      </c>
      <c r="S3878" s="12" t="s">
        <v>8359</v>
      </c>
      <c r="T3878" s="20">
        <f t="shared" si="242"/>
        <v>42372.624166666668</v>
      </c>
      <c r="U3878" s="20">
        <f t="shared" si="243"/>
        <v>42402.624166666668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s">
        <v>8220</v>
      </c>
      <c r="N3879" t="b">
        <v>0</v>
      </c>
      <c r="O3879" t="s">
        <v>8305</v>
      </c>
      <c r="P3879" s="6">
        <f t="shared" si="240"/>
        <v>4.9639999999999995</v>
      </c>
      <c r="Q3879" s="8">
        <f t="shared" si="241"/>
        <v>88.642857142857139</v>
      </c>
      <c r="R3879" s="11" t="s">
        <v>8317</v>
      </c>
      <c r="S3879" s="12" t="s">
        <v>8359</v>
      </c>
      <c r="T3879" s="20">
        <f t="shared" si="242"/>
        <v>42682.67768518519</v>
      </c>
      <c r="U3879" s="20">
        <f t="shared" si="243"/>
        <v>42712.67768518519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s">
        <v>8220</v>
      </c>
      <c r="N3880" t="b">
        <v>0</v>
      </c>
      <c r="O3880" t="s">
        <v>8305</v>
      </c>
      <c r="P3880" s="6">
        <f t="shared" si="240"/>
        <v>5.5555555555555552E-2</v>
      </c>
      <c r="Q3880" s="8">
        <f t="shared" si="241"/>
        <v>10</v>
      </c>
      <c r="R3880" s="11" t="s">
        <v>8317</v>
      </c>
      <c r="S3880" s="12" t="s">
        <v>8359</v>
      </c>
      <c r="T3880" s="20">
        <f t="shared" si="242"/>
        <v>42154.818819444445</v>
      </c>
      <c r="U3880" s="20">
        <f t="shared" si="243"/>
        <v>42185.165972222225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s">
        <v>8220</v>
      </c>
      <c r="N3881" t="b">
        <v>0</v>
      </c>
      <c r="O3881" t="s">
        <v>8305</v>
      </c>
      <c r="P3881" s="6">
        <f t="shared" si="240"/>
        <v>0</v>
      </c>
      <c r="Q3881" s="8">
        <f t="shared" si="241"/>
        <v>0</v>
      </c>
      <c r="R3881" s="11" t="s">
        <v>8317</v>
      </c>
      <c r="S3881" s="12" t="s">
        <v>8359</v>
      </c>
      <c r="T3881" s="20">
        <f t="shared" si="242"/>
        <v>41999.861064814817</v>
      </c>
      <c r="U3881" s="20">
        <f t="shared" si="243"/>
        <v>42029.861064814817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s">
        <v>8220</v>
      </c>
      <c r="N3882" t="b">
        <v>0</v>
      </c>
      <c r="O3882" t="s">
        <v>8305</v>
      </c>
      <c r="P3882" s="6">
        <f t="shared" si="240"/>
        <v>13.066666666666665</v>
      </c>
      <c r="Q3882" s="8">
        <f t="shared" si="241"/>
        <v>57.647058823529413</v>
      </c>
      <c r="R3882" s="11" t="s">
        <v>8317</v>
      </c>
      <c r="S3882" s="12" t="s">
        <v>8359</v>
      </c>
      <c r="T3882" s="20">
        <f t="shared" si="242"/>
        <v>41815.815046296295</v>
      </c>
      <c r="U3882" s="20">
        <f t="shared" si="243"/>
        <v>41850.958333333336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s">
        <v>8220</v>
      </c>
      <c r="N3883" t="b">
        <v>0</v>
      </c>
      <c r="O3883" t="s">
        <v>8305</v>
      </c>
      <c r="P3883" s="6">
        <f t="shared" si="240"/>
        <v>5</v>
      </c>
      <c r="Q3883" s="8">
        <f t="shared" si="241"/>
        <v>25</v>
      </c>
      <c r="R3883" s="11" t="s">
        <v>8317</v>
      </c>
      <c r="S3883" s="12" t="s">
        <v>8359</v>
      </c>
      <c r="T3883" s="20">
        <f t="shared" si="242"/>
        <v>42756.018506944441</v>
      </c>
      <c r="U3883" s="20">
        <f t="shared" si="243"/>
        <v>42786.018506944441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s">
        <v>8220</v>
      </c>
      <c r="N3884" t="b">
        <v>0</v>
      </c>
      <c r="O3884" t="s">
        <v>8305</v>
      </c>
      <c r="P3884" s="6">
        <f t="shared" si="240"/>
        <v>0</v>
      </c>
      <c r="Q3884" s="8">
        <f t="shared" si="241"/>
        <v>0</v>
      </c>
      <c r="R3884" s="11" t="s">
        <v>8317</v>
      </c>
      <c r="S3884" s="12" t="s">
        <v>8359</v>
      </c>
      <c r="T3884" s="20">
        <f t="shared" si="242"/>
        <v>42373.983449074076</v>
      </c>
      <c r="U3884" s="20">
        <f t="shared" si="243"/>
        <v>42400.960416666669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s">
        <v>8220</v>
      </c>
      <c r="N3885" t="b">
        <v>0</v>
      </c>
      <c r="O3885" t="s">
        <v>8305</v>
      </c>
      <c r="P3885" s="6">
        <f t="shared" si="240"/>
        <v>0</v>
      </c>
      <c r="Q3885" s="8">
        <f t="shared" si="241"/>
        <v>0</v>
      </c>
      <c r="R3885" s="11" t="s">
        <v>8317</v>
      </c>
      <c r="S3885" s="12" t="s">
        <v>8359</v>
      </c>
      <c r="T3885" s="20">
        <f t="shared" si="242"/>
        <v>41854.602650462963</v>
      </c>
      <c r="U3885" s="20">
        <f t="shared" si="243"/>
        <v>41884.602650462963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s">
        <v>8220</v>
      </c>
      <c r="N3886" t="b">
        <v>0</v>
      </c>
      <c r="O3886" t="s">
        <v>8305</v>
      </c>
      <c r="P3886" s="6">
        <f t="shared" si="240"/>
        <v>0</v>
      </c>
      <c r="Q3886" s="8">
        <f t="shared" si="241"/>
        <v>0</v>
      </c>
      <c r="R3886" s="11" t="s">
        <v>8317</v>
      </c>
      <c r="S3886" s="12" t="s">
        <v>8359</v>
      </c>
      <c r="T3886" s="20">
        <f t="shared" si="242"/>
        <v>42065.791574074072</v>
      </c>
      <c r="U3886" s="20">
        <f t="shared" si="243"/>
        <v>42090.749907407408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s">
        <v>8220</v>
      </c>
      <c r="N3887" t="b">
        <v>0</v>
      </c>
      <c r="O3887" t="s">
        <v>8305</v>
      </c>
      <c r="P3887" s="6">
        <f t="shared" si="240"/>
        <v>0</v>
      </c>
      <c r="Q3887" s="8">
        <f t="shared" si="241"/>
        <v>0</v>
      </c>
      <c r="R3887" s="11" t="s">
        <v>8317</v>
      </c>
      <c r="S3887" s="12" t="s">
        <v>8359</v>
      </c>
      <c r="T3887" s="20">
        <f t="shared" si="242"/>
        <v>42469.951284722221</v>
      </c>
      <c r="U3887" s="20">
        <f t="shared" si="243"/>
        <v>42499.951284722221</v>
      </c>
    </row>
    <row r="3888" spans="1:2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s">
        <v>8220</v>
      </c>
      <c r="N3888" t="b">
        <v>0</v>
      </c>
      <c r="O3888" t="s">
        <v>8305</v>
      </c>
      <c r="P3888" s="6">
        <f t="shared" si="240"/>
        <v>0</v>
      </c>
      <c r="Q3888" s="8">
        <f t="shared" si="241"/>
        <v>0</v>
      </c>
      <c r="R3888" s="11" t="s">
        <v>8317</v>
      </c>
      <c r="S3888" s="12" t="s">
        <v>8359</v>
      </c>
      <c r="T3888" s="20">
        <f t="shared" si="242"/>
        <v>41954.228032407409</v>
      </c>
      <c r="U3888" s="20">
        <f t="shared" si="243"/>
        <v>41984.228032407409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s">
        <v>8220</v>
      </c>
      <c r="N3889" t="b">
        <v>0</v>
      </c>
      <c r="O3889" t="s">
        <v>8305</v>
      </c>
      <c r="P3889" s="6">
        <f t="shared" si="240"/>
        <v>1.7500000000000002</v>
      </c>
      <c r="Q3889" s="8">
        <f t="shared" si="241"/>
        <v>17.5</v>
      </c>
      <c r="R3889" s="11" t="s">
        <v>8317</v>
      </c>
      <c r="S3889" s="12" t="s">
        <v>8359</v>
      </c>
      <c r="T3889" s="20">
        <f t="shared" si="242"/>
        <v>42079.857974537037</v>
      </c>
      <c r="U3889" s="20">
        <f t="shared" si="243"/>
        <v>42125.916666666672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s">
        <v>8221</v>
      </c>
      <c r="N3890" t="b">
        <v>0</v>
      </c>
      <c r="O3890" t="s">
        <v>8271</v>
      </c>
      <c r="P3890" s="6">
        <f t="shared" si="240"/>
        <v>27.1</v>
      </c>
      <c r="Q3890" s="8">
        <f t="shared" si="241"/>
        <v>38.714285714285715</v>
      </c>
      <c r="R3890" s="11" t="s">
        <v>8317</v>
      </c>
      <c r="S3890" s="12" t="s">
        <v>8318</v>
      </c>
      <c r="T3890" s="20">
        <f t="shared" si="242"/>
        <v>42762.545810185184</v>
      </c>
      <c r="U3890" s="20">
        <f t="shared" si="243"/>
        <v>42792.545810185184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s">
        <v>8221</v>
      </c>
      <c r="N3891" t="b">
        <v>0</v>
      </c>
      <c r="O3891" t="s">
        <v>8271</v>
      </c>
      <c r="P3891" s="6">
        <f t="shared" si="240"/>
        <v>1.4749999999999999</v>
      </c>
      <c r="Q3891" s="8">
        <f t="shared" si="241"/>
        <v>13.111111111111111</v>
      </c>
      <c r="R3891" s="11" t="s">
        <v>8317</v>
      </c>
      <c r="S3891" s="12" t="s">
        <v>8318</v>
      </c>
      <c r="T3891" s="20">
        <f t="shared" si="242"/>
        <v>41977.004976851851</v>
      </c>
      <c r="U3891" s="20">
        <f t="shared" si="243"/>
        <v>42008.976388888885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s">
        <v>8221</v>
      </c>
      <c r="N3892" t="b">
        <v>0</v>
      </c>
      <c r="O3892" t="s">
        <v>8271</v>
      </c>
      <c r="P3892" s="6">
        <f t="shared" si="240"/>
        <v>16.826666666666668</v>
      </c>
      <c r="Q3892" s="8">
        <f t="shared" si="241"/>
        <v>315.5</v>
      </c>
      <c r="R3892" s="11" t="s">
        <v>8317</v>
      </c>
      <c r="S3892" s="12" t="s">
        <v>8318</v>
      </c>
      <c r="T3892" s="20">
        <f t="shared" si="242"/>
        <v>42171.758611111116</v>
      </c>
      <c r="U3892" s="20">
        <f t="shared" si="243"/>
        <v>42231.758611111116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s">
        <v>8221</v>
      </c>
      <c r="N3893" t="b">
        <v>0</v>
      </c>
      <c r="O3893" t="s">
        <v>8271</v>
      </c>
      <c r="P3893" s="6">
        <f t="shared" si="240"/>
        <v>32.5</v>
      </c>
      <c r="Q3893" s="8">
        <f t="shared" si="241"/>
        <v>37.142857142857146</v>
      </c>
      <c r="R3893" s="11" t="s">
        <v>8317</v>
      </c>
      <c r="S3893" s="12" t="s">
        <v>8318</v>
      </c>
      <c r="T3893" s="20">
        <f t="shared" si="242"/>
        <v>42056.1324537037</v>
      </c>
      <c r="U3893" s="20">
        <f t="shared" si="243"/>
        <v>42086.207638888889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s">
        <v>8221</v>
      </c>
      <c r="N3894" t="b">
        <v>0</v>
      </c>
      <c r="O3894" t="s">
        <v>8271</v>
      </c>
      <c r="P3894" s="6">
        <f t="shared" si="240"/>
        <v>0</v>
      </c>
      <c r="Q3894" s="8">
        <f t="shared" si="241"/>
        <v>0</v>
      </c>
      <c r="R3894" s="11" t="s">
        <v>8317</v>
      </c>
      <c r="S3894" s="12" t="s">
        <v>8318</v>
      </c>
      <c r="T3894" s="20">
        <f t="shared" si="242"/>
        <v>41867.652280092596</v>
      </c>
      <c r="U3894" s="20">
        <f t="shared" si="243"/>
        <v>41875.291666666664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s">
        <v>8221</v>
      </c>
      <c r="N3895" t="b">
        <v>0</v>
      </c>
      <c r="O3895" t="s">
        <v>8271</v>
      </c>
      <c r="P3895" s="6">
        <f t="shared" si="240"/>
        <v>21.55</v>
      </c>
      <c r="Q3895" s="8">
        <f t="shared" si="241"/>
        <v>128.27380952380952</v>
      </c>
      <c r="R3895" s="11" t="s">
        <v>8317</v>
      </c>
      <c r="S3895" s="12" t="s">
        <v>8318</v>
      </c>
      <c r="T3895" s="20">
        <f t="shared" si="242"/>
        <v>41779.657870370371</v>
      </c>
      <c r="U3895" s="20">
        <f t="shared" si="243"/>
        <v>41821.25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s">
        <v>8221</v>
      </c>
      <c r="N3896" t="b">
        <v>0</v>
      </c>
      <c r="O3896" t="s">
        <v>8271</v>
      </c>
      <c r="P3896" s="6">
        <f t="shared" si="240"/>
        <v>3.4666666666666663</v>
      </c>
      <c r="Q3896" s="8">
        <f t="shared" si="241"/>
        <v>47.272727272727273</v>
      </c>
      <c r="R3896" s="11" t="s">
        <v>8317</v>
      </c>
      <c r="S3896" s="12" t="s">
        <v>8318</v>
      </c>
      <c r="T3896" s="20">
        <f t="shared" si="242"/>
        <v>42679.958472222221</v>
      </c>
      <c r="U3896" s="20">
        <f t="shared" si="243"/>
        <v>42710.207638888889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s">
        <v>8221</v>
      </c>
      <c r="N3897" t="b">
        <v>0</v>
      </c>
      <c r="O3897" t="s">
        <v>8271</v>
      </c>
      <c r="P3897" s="6">
        <f t="shared" si="240"/>
        <v>5</v>
      </c>
      <c r="Q3897" s="8">
        <f t="shared" si="241"/>
        <v>50</v>
      </c>
      <c r="R3897" s="11" t="s">
        <v>8317</v>
      </c>
      <c r="S3897" s="12" t="s">
        <v>8318</v>
      </c>
      <c r="T3897" s="20">
        <f t="shared" si="242"/>
        <v>42032.250208333338</v>
      </c>
      <c r="U3897" s="20">
        <f t="shared" si="243"/>
        <v>42063.250208333338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s">
        <v>8221</v>
      </c>
      <c r="N3898" t="b">
        <v>0</v>
      </c>
      <c r="O3898" t="s">
        <v>8271</v>
      </c>
      <c r="P3898" s="6">
        <f t="shared" si="240"/>
        <v>10.625</v>
      </c>
      <c r="Q3898" s="8">
        <f t="shared" si="241"/>
        <v>42.5</v>
      </c>
      <c r="R3898" s="11" t="s">
        <v>8317</v>
      </c>
      <c r="S3898" s="12" t="s">
        <v>8318</v>
      </c>
      <c r="T3898" s="20">
        <f t="shared" si="242"/>
        <v>41793.191875000004</v>
      </c>
      <c r="U3898" s="20">
        <f t="shared" si="243"/>
        <v>41807.191875000004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s">
        <v>8221</v>
      </c>
      <c r="N3899" t="b">
        <v>0</v>
      </c>
      <c r="O3899" t="s">
        <v>8271</v>
      </c>
      <c r="P3899" s="6">
        <f t="shared" si="240"/>
        <v>17.599999999999998</v>
      </c>
      <c r="Q3899" s="8">
        <f t="shared" si="241"/>
        <v>44</v>
      </c>
      <c r="R3899" s="11" t="s">
        <v>8317</v>
      </c>
      <c r="S3899" s="12" t="s">
        <v>8318</v>
      </c>
      <c r="T3899" s="20">
        <f t="shared" si="242"/>
        <v>41982.87364583333</v>
      </c>
      <c r="U3899" s="20">
        <f t="shared" si="243"/>
        <v>42012.87364583333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s">
        <v>8221</v>
      </c>
      <c r="N3900" t="b">
        <v>0</v>
      </c>
      <c r="O3900" t="s">
        <v>8271</v>
      </c>
      <c r="P3900" s="6">
        <f t="shared" si="240"/>
        <v>32.56</v>
      </c>
      <c r="Q3900" s="8">
        <f t="shared" si="241"/>
        <v>50.875</v>
      </c>
      <c r="R3900" s="11" t="s">
        <v>8317</v>
      </c>
      <c r="S3900" s="12" t="s">
        <v>8318</v>
      </c>
      <c r="T3900" s="20">
        <f t="shared" si="242"/>
        <v>42193.482291666667</v>
      </c>
      <c r="U3900" s="20">
        <f t="shared" si="243"/>
        <v>42233.666666666672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s">
        <v>8221</v>
      </c>
      <c r="N3901" t="b">
        <v>0</v>
      </c>
      <c r="O3901" t="s">
        <v>8271</v>
      </c>
      <c r="P3901" s="6">
        <f t="shared" si="240"/>
        <v>1.25</v>
      </c>
      <c r="Q3901" s="8">
        <f t="shared" si="241"/>
        <v>62.5</v>
      </c>
      <c r="R3901" s="11" t="s">
        <v>8317</v>
      </c>
      <c r="S3901" s="12" t="s">
        <v>8318</v>
      </c>
      <c r="T3901" s="20">
        <f t="shared" si="242"/>
        <v>41843.775011574071</v>
      </c>
      <c r="U3901" s="20">
        <f t="shared" si="243"/>
        <v>41863.775011574071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s">
        <v>8221</v>
      </c>
      <c r="N3902" t="b">
        <v>0</v>
      </c>
      <c r="O3902" t="s">
        <v>8271</v>
      </c>
      <c r="P3902" s="6">
        <f t="shared" si="240"/>
        <v>5.4</v>
      </c>
      <c r="Q3902" s="8">
        <f t="shared" si="241"/>
        <v>27</v>
      </c>
      <c r="R3902" s="11" t="s">
        <v>8317</v>
      </c>
      <c r="S3902" s="12" t="s">
        <v>8318</v>
      </c>
      <c r="T3902" s="20">
        <f t="shared" si="242"/>
        <v>42136.092488425929</v>
      </c>
      <c r="U3902" s="20">
        <f t="shared" si="243"/>
        <v>42166.092488425929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s">
        <v>8221</v>
      </c>
      <c r="N3903" t="b">
        <v>0</v>
      </c>
      <c r="O3903" t="s">
        <v>8271</v>
      </c>
      <c r="P3903" s="6">
        <f t="shared" si="240"/>
        <v>0.83333333333333337</v>
      </c>
      <c r="Q3903" s="8">
        <f t="shared" si="241"/>
        <v>25</v>
      </c>
      <c r="R3903" s="11" t="s">
        <v>8317</v>
      </c>
      <c r="S3903" s="12" t="s">
        <v>8318</v>
      </c>
      <c r="T3903" s="20">
        <f t="shared" si="242"/>
        <v>42317.826377314821</v>
      </c>
      <c r="U3903" s="20">
        <f t="shared" si="243"/>
        <v>42357.826377314821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s">
        <v>8221</v>
      </c>
      <c r="N3904" t="b">
        <v>0</v>
      </c>
      <c r="O3904" t="s">
        <v>8271</v>
      </c>
      <c r="P3904" s="6">
        <f t="shared" si="240"/>
        <v>48.833333333333336</v>
      </c>
      <c r="Q3904" s="8">
        <f t="shared" si="241"/>
        <v>47.258064516129032</v>
      </c>
      <c r="R3904" s="11" t="s">
        <v>8317</v>
      </c>
      <c r="S3904" s="12" t="s">
        <v>8318</v>
      </c>
      <c r="T3904" s="20">
        <f t="shared" si="242"/>
        <v>42663.468078703707</v>
      </c>
      <c r="U3904" s="20">
        <f t="shared" si="243"/>
        <v>42688.509745370371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s">
        <v>8221</v>
      </c>
      <c r="N3905" t="b">
        <v>0</v>
      </c>
      <c r="O3905" t="s">
        <v>8271</v>
      </c>
      <c r="P3905" s="6">
        <f t="shared" si="240"/>
        <v>0</v>
      </c>
      <c r="Q3905" s="8">
        <f t="shared" si="241"/>
        <v>0</v>
      </c>
      <c r="R3905" s="11" t="s">
        <v>8317</v>
      </c>
      <c r="S3905" s="12" t="s">
        <v>8318</v>
      </c>
      <c r="T3905" s="20">
        <f t="shared" si="242"/>
        <v>42186.01116898148</v>
      </c>
      <c r="U3905" s="20">
        <f t="shared" si="243"/>
        <v>42230.818055555559</v>
      </c>
    </row>
    <row r="3906" spans="1:2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s">
        <v>8221</v>
      </c>
      <c r="N3906" t="b">
        <v>0</v>
      </c>
      <c r="O3906" t="s">
        <v>8271</v>
      </c>
      <c r="P3906" s="6">
        <f t="shared" si="240"/>
        <v>0.03</v>
      </c>
      <c r="Q3906" s="8">
        <f t="shared" si="241"/>
        <v>1.5</v>
      </c>
      <c r="R3906" s="11" t="s">
        <v>8317</v>
      </c>
      <c r="S3906" s="12" t="s">
        <v>8318</v>
      </c>
      <c r="T3906" s="20">
        <f t="shared" si="242"/>
        <v>42095.229166666672</v>
      </c>
      <c r="U3906" s="20">
        <f t="shared" si="243"/>
        <v>42109.211111111115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s">
        <v>8221</v>
      </c>
      <c r="N3907" t="b">
        <v>0</v>
      </c>
      <c r="O3907" t="s">
        <v>8271</v>
      </c>
      <c r="P3907" s="6">
        <f t="shared" ref="P3907:P3970" si="244">E3907/D3907*100</f>
        <v>11.533333333333333</v>
      </c>
      <c r="Q3907" s="8">
        <f t="shared" ref="Q3907:Q3970" si="245">IFERROR(E3907/L3907,0)</f>
        <v>24.714285714285715</v>
      </c>
      <c r="R3907" s="11" t="s">
        <v>8317</v>
      </c>
      <c r="S3907" s="12" t="s">
        <v>8318</v>
      </c>
      <c r="T3907" s="20">
        <f t="shared" ref="T3907:T3970" si="246">(((J3907/60)/60)/24)+DATE(1970,1,1)</f>
        <v>42124.623877314814</v>
      </c>
      <c r="U3907" s="20">
        <f t="shared" ref="U3907:U3970" si="247">(((I3907/60)/60)/24)+DATE(1970,1,1)</f>
        <v>42166.958333333328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s">
        <v>8221</v>
      </c>
      <c r="N3908" t="b">
        <v>0</v>
      </c>
      <c r="O3908" t="s">
        <v>8271</v>
      </c>
      <c r="P3908" s="6">
        <f t="shared" si="244"/>
        <v>67.333333333333329</v>
      </c>
      <c r="Q3908" s="8">
        <f t="shared" si="245"/>
        <v>63.125</v>
      </c>
      <c r="R3908" s="11" t="s">
        <v>8317</v>
      </c>
      <c r="S3908" s="12" t="s">
        <v>8318</v>
      </c>
      <c r="T3908" s="20">
        <f t="shared" si="246"/>
        <v>42143.917743055557</v>
      </c>
      <c r="U3908" s="20">
        <f t="shared" si="247"/>
        <v>42181.559027777781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s">
        <v>8221</v>
      </c>
      <c r="N3909" t="b">
        <v>0</v>
      </c>
      <c r="O3909" t="s">
        <v>8271</v>
      </c>
      <c r="P3909" s="6">
        <f t="shared" si="244"/>
        <v>15.299999999999999</v>
      </c>
      <c r="Q3909" s="8">
        <f t="shared" si="245"/>
        <v>38.25</v>
      </c>
      <c r="R3909" s="11" t="s">
        <v>8317</v>
      </c>
      <c r="S3909" s="12" t="s">
        <v>8318</v>
      </c>
      <c r="T3909" s="20">
        <f t="shared" si="246"/>
        <v>41906.819513888891</v>
      </c>
      <c r="U3909" s="20">
        <f t="shared" si="247"/>
        <v>41938.838888888888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s">
        <v>8221</v>
      </c>
      <c r="N3910" t="b">
        <v>0</v>
      </c>
      <c r="O3910" t="s">
        <v>8271</v>
      </c>
      <c r="P3910" s="6">
        <f t="shared" si="244"/>
        <v>8.6666666666666679</v>
      </c>
      <c r="Q3910" s="8">
        <f t="shared" si="245"/>
        <v>16.25</v>
      </c>
      <c r="R3910" s="11" t="s">
        <v>8317</v>
      </c>
      <c r="S3910" s="12" t="s">
        <v>8318</v>
      </c>
      <c r="T3910" s="20">
        <f t="shared" si="246"/>
        <v>41834.135370370372</v>
      </c>
      <c r="U3910" s="20">
        <f t="shared" si="247"/>
        <v>41849.135370370372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s">
        <v>8221</v>
      </c>
      <c r="N3911" t="b">
        <v>0</v>
      </c>
      <c r="O3911" t="s">
        <v>8271</v>
      </c>
      <c r="P3911" s="6">
        <f t="shared" si="244"/>
        <v>0.22499999999999998</v>
      </c>
      <c r="Q3911" s="8">
        <f t="shared" si="245"/>
        <v>33.75</v>
      </c>
      <c r="R3911" s="11" t="s">
        <v>8317</v>
      </c>
      <c r="S3911" s="12" t="s">
        <v>8318</v>
      </c>
      <c r="T3911" s="20">
        <f t="shared" si="246"/>
        <v>41863.359282407408</v>
      </c>
      <c r="U3911" s="20">
        <f t="shared" si="247"/>
        <v>41893.359282407408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s">
        <v>8221</v>
      </c>
      <c r="N3912" t="b">
        <v>0</v>
      </c>
      <c r="O3912" t="s">
        <v>8271</v>
      </c>
      <c r="P3912" s="6">
        <f t="shared" si="244"/>
        <v>3.0833333333333335</v>
      </c>
      <c r="Q3912" s="8">
        <f t="shared" si="245"/>
        <v>61.666666666666664</v>
      </c>
      <c r="R3912" s="11" t="s">
        <v>8317</v>
      </c>
      <c r="S3912" s="12" t="s">
        <v>8318</v>
      </c>
      <c r="T3912" s="20">
        <f t="shared" si="246"/>
        <v>42224.756909722222</v>
      </c>
      <c r="U3912" s="20">
        <f t="shared" si="247"/>
        <v>42254.756909722222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s">
        <v>8221</v>
      </c>
      <c r="N3913" t="b">
        <v>0</v>
      </c>
      <c r="O3913" t="s">
        <v>8271</v>
      </c>
      <c r="P3913" s="6">
        <f t="shared" si="244"/>
        <v>37.412500000000001</v>
      </c>
      <c r="Q3913" s="8">
        <f t="shared" si="245"/>
        <v>83.138888888888886</v>
      </c>
      <c r="R3913" s="11" t="s">
        <v>8317</v>
      </c>
      <c r="S3913" s="12" t="s">
        <v>8318</v>
      </c>
      <c r="T3913" s="20">
        <f t="shared" si="246"/>
        <v>41939.8122337963</v>
      </c>
      <c r="U3913" s="20">
        <f t="shared" si="247"/>
        <v>41969.853900462964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s">
        <v>8221</v>
      </c>
      <c r="N3914" t="b">
        <v>0</v>
      </c>
      <c r="O3914" t="s">
        <v>8271</v>
      </c>
      <c r="P3914" s="6">
        <f t="shared" si="244"/>
        <v>6.6666666666666671E-3</v>
      </c>
      <c r="Q3914" s="8">
        <f t="shared" si="245"/>
        <v>1</v>
      </c>
      <c r="R3914" s="11" t="s">
        <v>8317</v>
      </c>
      <c r="S3914" s="12" t="s">
        <v>8318</v>
      </c>
      <c r="T3914" s="20">
        <f t="shared" si="246"/>
        <v>42059.270023148143</v>
      </c>
      <c r="U3914" s="20">
        <f t="shared" si="247"/>
        <v>42119.190972222219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s">
        <v>8221</v>
      </c>
      <c r="N3915" t="b">
        <v>0</v>
      </c>
      <c r="O3915" t="s">
        <v>8271</v>
      </c>
      <c r="P3915" s="6">
        <f t="shared" si="244"/>
        <v>10</v>
      </c>
      <c r="Q3915" s="8">
        <f t="shared" si="245"/>
        <v>142.85714285714286</v>
      </c>
      <c r="R3915" s="11" t="s">
        <v>8317</v>
      </c>
      <c r="S3915" s="12" t="s">
        <v>8318</v>
      </c>
      <c r="T3915" s="20">
        <f t="shared" si="246"/>
        <v>42308.211215277777</v>
      </c>
      <c r="U3915" s="20">
        <f t="shared" si="247"/>
        <v>42338.252881944441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s">
        <v>8221</v>
      </c>
      <c r="N3916" t="b">
        <v>0</v>
      </c>
      <c r="O3916" t="s">
        <v>8271</v>
      </c>
      <c r="P3916" s="6">
        <f t="shared" si="244"/>
        <v>36.36</v>
      </c>
      <c r="Q3916" s="8">
        <f t="shared" si="245"/>
        <v>33.666666666666664</v>
      </c>
      <c r="R3916" s="11" t="s">
        <v>8317</v>
      </c>
      <c r="S3916" s="12" t="s">
        <v>8318</v>
      </c>
      <c r="T3916" s="20">
        <f t="shared" si="246"/>
        <v>42114.818935185183</v>
      </c>
      <c r="U3916" s="20">
        <f t="shared" si="247"/>
        <v>42134.957638888889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s">
        <v>8221</v>
      </c>
      <c r="N3917" t="b">
        <v>0</v>
      </c>
      <c r="O3917" t="s">
        <v>8271</v>
      </c>
      <c r="P3917" s="6">
        <f t="shared" si="244"/>
        <v>0.33333333333333337</v>
      </c>
      <c r="Q3917" s="8">
        <f t="shared" si="245"/>
        <v>5</v>
      </c>
      <c r="R3917" s="11" t="s">
        <v>8317</v>
      </c>
      <c r="S3917" s="12" t="s">
        <v>8318</v>
      </c>
      <c r="T3917" s="20">
        <f t="shared" si="246"/>
        <v>42492.98505787037</v>
      </c>
      <c r="U3917" s="20">
        <f t="shared" si="247"/>
        <v>42522.98505787037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s">
        <v>8221</v>
      </c>
      <c r="N3918" t="b">
        <v>0</v>
      </c>
      <c r="O3918" t="s">
        <v>8271</v>
      </c>
      <c r="P3918" s="6">
        <f t="shared" si="244"/>
        <v>0</v>
      </c>
      <c r="Q3918" s="8">
        <f t="shared" si="245"/>
        <v>0</v>
      </c>
      <c r="R3918" s="11" t="s">
        <v>8317</v>
      </c>
      <c r="S3918" s="12" t="s">
        <v>8318</v>
      </c>
      <c r="T3918" s="20">
        <f t="shared" si="246"/>
        <v>42494.471666666665</v>
      </c>
      <c r="U3918" s="20">
        <f t="shared" si="247"/>
        <v>42524.471666666665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s">
        <v>8221</v>
      </c>
      <c r="N3919" t="b">
        <v>0</v>
      </c>
      <c r="O3919" t="s">
        <v>8271</v>
      </c>
      <c r="P3919" s="6">
        <f t="shared" si="244"/>
        <v>0.2857142857142857</v>
      </c>
      <c r="Q3919" s="8">
        <f t="shared" si="245"/>
        <v>10</v>
      </c>
      <c r="R3919" s="11" t="s">
        <v>8317</v>
      </c>
      <c r="S3919" s="12" t="s">
        <v>8318</v>
      </c>
      <c r="T3919" s="20">
        <f t="shared" si="246"/>
        <v>41863.527326388888</v>
      </c>
      <c r="U3919" s="20">
        <f t="shared" si="247"/>
        <v>41893.527326388888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s">
        <v>8221</v>
      </c>
      <c r="N3920" t="b">
        <v>0</v>
      </c>
      <c r="O3920" t="s">
        <v>8271</v>
      </c>
      <c r="P3920" s="6">
        <f t="shared" si="244"/>
        <v>0.2</v>
      </c>
      <c r="Q3920" s="8">
        <f t="shared" si="245"/>
        <v>40</v>
      </c>
      <c r="R3920" s="11" t="s">
        <v>8317</v>
      </c>
      <c r="S3920" s="12" t="s">
        <v>8318</v>
      </c>
      <c r="T3920" s="20">
        <f t="shared" si="246"/>
        <v>41843.664618055554</v>
      </c>
      <c r="U3920" s="20">
        <f t="shared" si="247"/>
        <v>41855.666666666664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s">
        <v>8221</v>
      </c>
      <c r="N3921" t="b">
        <v>0</v>
      </c>
      <c r="O3921" t="s">
        <v>8271</v>
      </c>
      <c r="P3921" s="6">
        <f t="shared" si="244"/>
        <v>1.7999999999999998</v>
      </c>
      <c r="Q3921" s="8">
        <f t="shared" si="245"/>
        <v>30</v>
      </c>
      <c r="R3921" s="11" t="s">
        <v>8317</v>
      </c>
      <c r="S3921" s="12" t="s">
        <v>8318</v>
      </c>
      <c r="T3921" s="20">
        <f t="shared" si="246"/>
        <v>42358.684872685189</v>
      </c>
      <c r="U3921" s="20">
        <f t="shared" si="247"/>
        <v>42387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s">
        <v>8221</v>
      </c>
      <c r="N3922" t="b">
        <v>0</v>
      </c>
      <c r="O3922" t="s">
        <v>8271</v>
      </c>
      <c r="P3922" s="6">
        <f t="shared" si="244"/>
        <v>5.4</v>
      </c>
      <c r="Q3922" s="8">
        <f t="shared" si="245"/>
        <v>45</v>
      </c>
      <c r="R3922" s="11" t="s">
        <v>8317</v>
      </c>
      <c r="S3922" s="12" t="s">
        <v>8318</v>
      </c>
      <c r="T3922" s="20">
        <f t="shared" si="246"/>
        <v>42657.38726851852</v>
      </c>
      <c r="U3922" s="20">
        <f t="shared" si="247"/>
        <v>42687.428935185191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s">
        <v>8221</v>
      </c>
      <c r="N3923" t="b">
        <v>0</v>
      </c>
      <c r="O3923" t="s">
        <v>8271</v>
      </c>
      <c r="P3923" s="6">
        <f t="shared" si="244"/>
        <v>0</v>
      </c>
      <c r="Q3923" s="8">
        <f t="shared" si="245"/>
        <v>0</v>
      </c>
      <c r="R3923" s="11" t="s">
        <v>8317</v>
      </c>
      <c r="S3923" s="12" t="s">
        <v>8318</v>
      </c>
      <c r="T3923" s="20">
        <f t="shared" si="246"/>
        <v>41926.542303240742</v>
      </c>
      <c r="U3923" s="20">
        <f t="shared" si="247"/>
        <v>41938.75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s">
        <v>8221</v>
      </c>
      <c r="N3924" t="b">
        <v>0</v>
      </c>
      <c r="O3924" t="s">
        <v>8271</v>
      </c>
      <c r="P3924" s="6">
        <f t="shared" si="244"/>
        <v>8.1333333333333329</v>
      </c>
      <c r="Q3924" s="8">
        <f t="shared" si="245"/>
        <v>10.166666666666666</v>
      </c>
      <c r="R3924" s="11" t="s">
        <v>8317</v>
      </c>
      <c r="S3924" s="12" t="s">
        <v>8318</v>
      </c>
      <c r="T3924" s="20">
        <f t="shared" si="246"/>
        <v>42020.768634259264</v>
      </c>
      <c r="U3924" s="20">
        <f t="shared" si="247"/>
        <v>42065.958333333328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s">
        <v>8221</v>
      </c>
      <c r="N3925" t="b">
        <v>0</v>
      </c>
      <c r="O3925" t="s">
        <v>8271</v>
      </c>
      <c r="P3925" s="6">
        <f t="shared" si="244"/>
        <v>12.034782608695652</v>
      </c>
      <c r="Q3925" s="8">
        <f t="shared" si="245"/>
        <v>81.411764705882348</v>
      </c>
      <c r="R3925" s="11" t="s">
        <v>8317</v>
      </c>
      <c r="S3925" s="12" t="s">
        <v>8318</v>
      </c>
      <c r="T3925" s="20">
        <f t="shared" si="246"/>
        <v>42075.979988425926</v>
      </c>
      <c r="U3925" s="20">
        <f t="shared" si="247"/>
        <v>42103.979988425926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s">
        <v>8221</v>
      </c>
      <c r="N3926" t="b">
        <v>0</v>
      </c>
      <c r="O3926" t="s">
        <v>8271</v>
      </c>
      <c r="P3926" s="6">
        <f t="shared" si="244"/>
        <v>15.266666666666667</v>
      </c>
      <c r="Q3926" s="8">
        <f t="shared" si="245"/>
        <v>57.25</v>
      </c>
      <c r="R3926" s="11" t="s">
        <v>8317</v>
      </c>
      <c r="S3926" s="12" t="s">
        <v>8318</v>
      </c>
      <c r="T3926" s="20">
        <f t="shared" si="246"/>
        <v>41786.959745370368</v>
      </c>
      <c r="U3926" s="20">
        <f t="shared" si="247"/>
        <v>41816.959745370368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s">
        <v>8221</v>
      </c>
      <c r="N3927" t="b">
        <v>0</v>
      </c>
      <c r="O3927" t="s">
        <v>8271</v>
      </c>
      <c r="P3927" s="6">
        <f t="shared" si="244"/>
        <v>10</v>
      </c>
      <c r="Q3927" s="8">
        <f t="shared" si="245"/>
        <v>5</v>
      </c>
      <c r="R3927" s="11" t="s">
        <v>8317</v>
      </c>
      <c r="S3927" s="12" t="s">
        <v>8318</v>
      </c>
      <c r="T3927" s="20">
        <f t="shared" si="246"/>
        <v>41820.870821759258</v>
      </c>
      <c r="U3927" s="20">
        <f t="shared" si="247"/>
        <v>41850.870821759258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s">
        <v>8221</v>
      </c>
      <c r="N3928" t="b">
        <v>0</v>
      </c>
      <c r="O3928" t="s">
        <v>8271</v>
      </c>
      <c r="P3928" s="6">
        <f t="shared" si="244"/>
        <v>0.3</v>
      </c>
      <c r="Q3928" s="8">
        <f t="shared" si="245"/>
        <v>15</v>
      </c>
      <c r="R3928" s="11" t="s">
        <v>8317</v>
      </c>
      <c r="S3928" s="12" t="s">
        <v>8318</v>
      </c>
      <c r="T3928" s="20">
        <f t="shared" si="246"/>
        <v>41970.085046296299</v>
      </c>
      <c r="U3928" s="20">
        <f t="shared" si="247"/>
        <v>42000.085046296299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s">
        <v>8221</v>
      </c>
      <c r="N3929" t="b">
        <v>0</v>
      </c>
      <c r="O3929" t="s">
        <v>8271</v>
      </c>
      <c r="P3929" s="6">
        <f t="shared" si="244"/>
        <v>1</v>
      </c>
      <c r="Q3929" s="8">
        <f t="shared" si="245"/>
        <v>12.5</v>
      </c>
      <c r="R3929" s="11" t="s">
        <v>8317</v>
      </c>
      <c r="S3929" s="12" t="s">
        <v>8318</v>
      </c>
      <c r="T3929" s="20">
        <f t="shared" si="246"/>
        <v>41830.267407407409</v>
      </c>
      <c r="U3929" s="20">
        <f t="shared" si="247"/>
        <v>41860.267407407409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s">
        <v>8221</v>
      </c>
      <c r="N3930" t="b">
        <v>0</v>
      </c>
      <c r="O3930" t="s">
        <v>8271</v>
      </c>
      <c r="P3930" s="6">
        <f t="shared" si="244"/>
        <v>13.020000000000001</v>
      </c>
      <c r="Q3930" s="8">
        <f t="shared" si="245"/>
        <v>93</v>
      </c>
      <c r="R3930" s="11" t="s">
        <v>8317</v>
      </c>
      <c r="S3930" s="12" t="s">
        <v>8318</v>
      </c>
      <c r="T3930" s="20">
        <f t="shared" si="246"/>
        <v>42265.683182870373</v>
      </c>
      <c r="U3930" s="20">
        <f t="shared" si="247"/>
        <v>42293.207638888889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s">
        <v>8221</v>
      </c>
      <c r="N3931" t="b">
        <v>0</v>
      </c>
      <c r="O3931" t="s">
        <v>8271</v>
      </c>
      <c r="P3931" s="6">
        <f t="shared" si="244"/>
        <v>2.2650000000000001</v>
      </c>
      <c r="Q3931" s="8">
        <f t="shared" si="245"/>
        <v>32.357142857142854</v>
      </c>
      <c r="R3931" s="11" t="s">
        <v>8317</v>
      </c>
      <c r="S3931" s="12" t="s">
        <v>8318</v>
      </c>
      <c r="T3931" s="20">
        <f t="shared" si="246"/>
        <v>42601.827141203699</v>
      </c>
      <c r="U3931" s="20">
        <f t="shared" si="247"/>
        <v>42631.827141203699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s">
        <v>8221</v>
      </c>
      <c r="N3932" t="b">
        <v>0</v>
      </c>
      <c r="O3932" t="s">
        <v>8271</v>
      </c>
      <c r="P3932" s="6">
        <f t="shared" si="244"/>
        <v>0</v>
      </c>
      <c r="Q3932" s="8">
        <f t="shared" si="245"/>
        <v>0</v>
      </c>
      <c r="R3932" s="11" t="s">
        <v>8317</v>
      </c>
      <c r="S3932" s="12" t="s">
        <v>8318</v>
      </c>
      <c r="T3932" s="20">
        <f t="shared" si="246"/>
        <v>42433.338749999995</v>
      </c>
      <c r="U3932" s="20">
        <f t="shared" si="247"/>
        <v>42461.25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s">
        <v>8221</v>
      </c>
      <c r="N3933" t="b">
        <v>0</v>
      </c>
      <c r="O3933" t="s">
        <v>8271</v>
      </c>
      <c r="P3933" s="6">
        <f t="shared" si="244"/>
        <v>0</v>
      </c>
      <c r="Q3933" s="8">
        <f t="shared" si="245"/>
        <v>0</v>
      </c>
      <c r="R3933" s="11" t="s">
        <v>8317</v>
      </c>
      <c r="S3933" s="12" t="s">
        <v>8318</v>
      </c>
      <c r="T3933" s="20">
        <f t="shared" si="246"/>
        <v>42228.151701388888</v>
      </c>
      <c r="U3933" s="20">
        <f t="shared" si="247"/>
        <v>42253.151701388888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s">
        <v>8221</v>
      </c>
      <c r="N3934" t="b">
        <v>0</v>
      </c>
      <c r="O3934" t="s">
        <v>8271</v>
      </c>
      <c r="P3934" s="6">
        <f t="shared" si="244"/>
        <v>8.3333333333333332E-3</v>
      </c>
      <c r="Q3934" s="8">
        <f t="shared" si="245"/>
        <v>1</v>
      </c>
      <c r="R3934" s="11" t="s">
        <v>8317</v>
      </c>
      <c r="S3934" s="12" t="s">
        <v>8318</v>
      </c>
      <c r="T3934" s="20">
        <f t="shared" si="246"/>
        <v>42415.168564814812</v>
      </c>
      <c r="U3934" s="20">
        <f t="shared" si="247"/>
        <v>42445.126898148148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s">
        <v>8221</v>
      </c>
      <c r="N3935" t="b">
        <v>0</v>
      </c>
      <c r="O3935" t="s">
        <v>8271</v>
      </c>
      <c r="P3935" s="6">
        <f t="shared" si="244"/>
        <v>15.742857142857142</v>
      </c>
      <c r="Q3935" s="8">
        <f t="shared" si="245"/>
        <v>91.833333333333329</v>
      </c>
      <c r="R3935" s="11" t="s">
        <v>8317</v>
      </c>
      <c r="S3935" s="12" t="s">
        <v>8318</v>
      </c>
      <c r="T3935" s="20">
        <f t="shared" si="246"/>
        <v>42538.968310185184</v>
      </c>
      <c r="U3935" s="20">
        <f t="shared" si="247"/>
        <v>42568.029861111107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s">
        <v>8221</v>
      </c>
      <c r="N3936" t="b">
        <v>0</v>
      </c>
      <c r="O3936" t="s">
        <v>8271</v>
      </c>
      <c r="P3936" s="6">
        <f t="shared" si="244"/>
        <v>11</v>
      </c>
      <c r="Q3936" s="8">
        <f t="shared" si="245"/>
        <v>45.833333333333336</v>
      </c>
      <c r="R3936" s="11" t="s">
        <v>8317</v>
      </c>
      <c r="S3936" s="12" t="s">
        <v>8318</v>
      </c>
      <c r="T3936" s="20">
        <f t="shared" si="246"/>
        <v>42233.671747685185</v>
      </c>
      <c r="U3936" s="20">
        <f t="shared" si="247"/>
        <v>42278.541666666672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s">
        <v>8221</v>
      </c>
      <c r="N3937" t="b">
        <v>0</v>
      </c>
      <c r="O3937" t="s">
        <v>8271</v>
      </c>
      <c r="P3937" s="6">
        <f t="shared" si="244"/>
        <v>43.833333333333336</v>
      </c>
      <c r="Q3937" s="8">
        <f t="shared" si="245"/>
        <v>57.173913043478258</v>
      </c>
      <c r="R3937" s="11" t="s">
        <v>8317</v>
      </c>
      <c r="S3937" s="12" t="s">
        <v>8318</v>
      </c>
      <c r="T3937" s="20">
        <f t="shared" si="246"/>
        <v>42221.656782407401</v>
      </c>
      <c r="U3937" s="20">
        <f t="shared" si="247"/>
        <v>42281.656782407401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s">
        <v>8221</v>
      </c>
      <c r="N3938" t="b">
        <v>0</v>
      </c>
      <c r="O3938" t="s">
        <v>8271</v>
      </c>
      <c r="P3938" s="6">
        <f t="shared" si="244"/>
        <v>0</v>
      </c>
      <c r="Q3938" s="8">
        <f t="shared" si="245"/>
        <v>0</v>
      </c>
      <c r="R3938" s="11" t="s">
        <v>8317</v>
      </c>
      <c r="S3938" s="12" t="s">
        <v>8318</v>
      </c>
      <c r="T3938" s="20">
        <f t="shared" si="246"/>
        <v>42675.262962962966</v>
      </c>
      <c r="U3938" s="20">
        <f t="shared" si="247"/>
        <v>42705.304629629631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s">
        <v>8221</v>
      </c>
      <c r="N3939" t="b">
        <v>0</v>
      </c>
      <c r="O3939" t="s">
        <v>8271</v>
      </c>
      <c r="P3939" s="6">
        <f t="shared" si="244"/>
        <v>86.135181975736558</v>
      </c>
      <c r="Q3939" s="8">
        <f t="shared" si="245"/>
        <v>248.5</v>
      </c>
      <c r="R3939" s="11" t="s">
        <v>8317</v>
      </c>
      <c r="S3939" s="12" t="s">
        <v>8318</v>
      </c>
      <c r="T3939" s="20">
        <f t="shared" si="246"/>
        <v>42534.631481481483</v>
      </c>
      <c r="U3939" s="20">
        <f t="shared" si="247"/>
        <v>42562.631481481483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s">
        <v>8221</v>
      </c>
      <c r="N3940" t="b">
        <v>0</v>
      </c>
      <c r="O3940" t="s">
        <v>8271</v>
      </c>
      <c r="P3940" s="6">
        <f t="shared" si="244"/>
        <v>12.196620583717358</v>
      </c>
      <c r="Q3940" s="8">
        <f t="shared" si="245"/>
        <v>79.400000000000006</v>
      </c>
      <c r="R3940" s="11" t="s">
        <v>8317</v>
      </c>
      <c r="S3940" s="12" t="s">
        <v>8318</v>
      </c>
      <c r="T3940" s="20">
        <f t="shared" si="246"/>
        <v>42151.905717592599</v>
      </c>
      <c r="U3940" s="20">
        <f t="shared" si="247"/>
        <v>42182.905717592599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s">
        <v>8221</v>
      </c>
      <c r="N3941" t="b">
        <v>0</v>
      </c>
      <c r="O3941" t="s">
        <v>8271</v>
      </c>
      <c r="P3941" s="6">
        <f t="shared" si="244"/>
        <v>0.1</v>
      </c>
      <c r="Q3941" s="8">
        <f t="shared" si="245"/>
        <v>5</v>
      </c>
      <c r="R3941" s="11" t="s">
        <v>8317</v>
      </c>
      <c r="S3941" s="12" t="s">
        <v>8318</v>
      </c>
      <c r="T3941" s="20">
        <f t="shared" si="246"/>
        <v>41915.400219907409</v>
      </c>
      <c r="U3941" s="20">
        <f t="shared" si="247"/>
        <v>41919.1875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s">
        <v>8221</v>
      </c>
      <c r="N3942" t="b">
        <v>0</v>
      </c>
      <c r="O3942" t="s">
        <v>8271</v>
      </c>
      <c r="P3942" s="6">
        <f t="shared" si="244"/>
        <v>0.22</v>
      </c>
      <c r="Q3942" s="8">
        <f t="shared" si="245"/>
        <v>5.5</v>
      </c>
      <c r="R3942" s="11" t="s">
        <v>8317</v>
      </c>
      <c r="S3942" s="12" t="s">
        <v>8318</v>
      </c>
      <c r="T3942" s="20">
        <f t="shared" si="246"/>
        <v>41961.492488425924</v>
      </c>
      <c r="U3942" s="20">
        <f t="shared" si="247"/>
        <v>42006.492488425924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s">
        <v>8221</v>
      </c>
      <c r="N3943" t="b">
        <v>0</v>
      </c>
      <c r="O3943" t="s">
        <v>8271</v>
      </c>
      <c r="P3943" s="6">
        <f t="shared" si="244"/>
        <v>0.90909090909090906</v>
      </c>
      <c r="Q3943" s="8">
        <f t="shared" si="245"/>
        <v>25</v>
      </c>
      <c r="R3943" s="11" t="s">
        <v>8317</v>
      </c>
      <c r="S3943" s="12" t="s">
        <v>8318</v>
      </c>
      <c r="T3943" s="20">
        <f t="shared" si="246"/>
        <v>41940.587233796294</v>
      </c>
      <c r="U3943" s="20">
        <f t="shared" si="247"/>
        <v>41968.041666666672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s">
        <v>8221</v>
      </c>
      <c r="N3944" t="b">
        <v>0</v>
      </c>
      <c r="O3944" t="s">
        <v>8271</v>
      </c>
      <c r="P3944" s="6">
        <f t="shared" si="244"/>
        <v>0</v>
      </c>
      <c r="Q3944" s="8">
        <f t="shared" si="245"/>
        <v>0</v>
      </c>
      <c r="R3944" s="11" t="s">
        <v>8317</v>
      </c>
      <c r="S3944" s="12" t="s">
        <v>8318</v>
      </c>
      <c r="T3944" s="20">
        <f t="shared" si="246"/>
        <v>42111.904097222221</v>
      </c>
      <c r="U3944" s="20">
        <f t="shared" si="247"/>
        <v>42171.904097222221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s">
        <v>8221</v>
      </c>
      <c r="N3945" t="b">
        <v>0</v>
      </c>
      <c r="O3945" t="s">
        <v>8271</v>
      </c>
      <c r="P3945" s="6">
        <f t="shared" si="244"/>
        <v>35.64</v>
      </c>
      <c r="Q3945" s="8">
        <f t="shared" si="245"/>
        <v>137.07692307692307</v>
      </c>
      <c r="R3945" s="11" t="s">
        <v>8317</v>
      </c>
      <c r="S3945" s="12" t="s">
        <v>8318</v>
      </c>
      <c r="T3945" s="20">
        <f t="shared" si="246"/>
        <v>42279.778564814813</v>
      </c>
      <c r="U3945" s="20">
        <f t="shared" si="247"/>
        <v>42310.701388888891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s">
        <v>8221</v>
      </c>
      <c r="N3946" t="b">
        <v>0</v>
      </c>
      <c r="O3946" t="s">
        <v>8271</v>
      </c>
      <c r="P3946" s="6">
        <f t="shared" si="244"/>
        <v>0</v>
      </c>
      <c r="Q3946" s="8">
        <f t="shared" si="245"/>
        <v>0</v>
      </c>
      <c r="R3946" s="11" t="s">
        <v>8317</v>
      </c>
      <c r="S3946" s="12" t="s">
        <v>8318</v>
      </c>
      <c r="T3946" s="20">
        <f t="shared" si="246"/>
        <v>42213.662905092591</v>
      </c>
      <c r="U3946" s="20">
        <f t="shared" si="247"/>
        <v>42243.662905092591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s">
        <v>8221</v>
      </c>
      <c r="N3947" t="b">
        <v>0</v>
      </c>
      <c r="O3947" t="s">
        <v>8271</v>
      </c>
      <c r="P3947" s="6">
        <f t="shared" si="244"/>
        <v>0.25</v>
      </c>
      <c r="Q3947" s="8">
        <f t="shared" si="245"/>
        <v>5</v>
      </c>
      <c r="R3947" s="11" t="s">
        <v>8317</v>
      </c>
      <c r="S3947" s="12" t="s">
        <v>8318</v>
      </c>
      <c r="T3947" s="20">
        <f t="shared" si="246"/>
        <v>42109.801712962959</v>
      </c>
      <c r="U3947" s="20">
        <f t="shared" si="247"/>
        <v>42139.801712962959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s">
        <v>8221</v>
      </c>
      <c r="N3948" t="b">
        <v>0</v>
      </c>
      <c r="O3948" t="s">
        <v>8271</v>
      </c>
      <c r="P3948" s="6">
        <f t="shared" si="244"/>
        <v>3.25</v>
      </c>
      <c r="Q3948" s="8">
        <f t="shared" si="245"/>
        <v>39</v>
      </c>
      <c r="R3948" s="11" t="s">
        <v>8317</v>
      </c>
      <c r="S3948" s="12" t="s">
        <v>8318</v>
      </c>
      <c r="T3948" s="20">
        <f t="shared" si="246"/>
        <v>42031.833587962959</v>
      </c>
      <c r="U3948" s="20">
        <f t="shared" si="247"/>
        <v>42063.333333333328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s">
        <v>8221</v>
      </c>
      <c r="N3949" t="b">
        <v>0</v>
      </c>
      <c r="O3949" t="s">
        <v>8271</v>
      </c>
      <c r="P3949" s="6">
        <f t="shared" si="244"/>
        <v>3.3666666666666663</v>
      </c>
      <c r="Q3949" s="8">
        <f t="shared" si="245"/>
        <v>50.5</v>
      </c>
      <c r="R3949" s="11" t="s">
        <v>8317</v>
      </c>
      <c r="S3949" s="12" t="s">
        <v>8318</v>
      </c>
      <c r="T3949" s="20">
        <f t="shared" si="246"/>
        <v>42615.142870370371</v>
      </c>
      <c r="U3949" s="20">
        <f t="shared" si="247"/>
        <v>42645.142870370371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s">
        <v>8221</v>
      </c>
      <c r="N3950" t="b">
        <v>0</v>
      </c>
      <c r="O3950" t="s">
        <v>8271</v>
      </c>
      <c r="P3950" s="6">
        <f t="shared" si="244"/>
        <v>0</v>
      </c>
      <c r="Q3950" s="8">
        <f t="shared" si="245"/>
        <v>0</v>
      </c>
      <c r="R3950" s="11" t="s">
        <v>8317</v>
      </c>
      <c r="S3950" s="12" t="s">
        <v>8318</v>
      </c>
      <c r="T3950" s="20">
        <f t="shared" si="246"/>
        <v>41829.325497685182</v>
      </c>
      <c r="U3950" s="20">
        <f t="shared" si="247"/>
        <v>41889.325497685182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s">
        <v>8221</v>
      </c>
      <c r="N3951" t="b">
        <v>0</v>
      </c>
      <c r="O3951" t="s">
        <v>8271</v>
      </c>
      <c r="P3951" s="6">
        <f t="shared" si="244"/>
        <v>15.770000000000001</v>
      </c>
      <c r="Q3951" s="8">
        <f t="shared" si="245"/>
        <v>49.28125</v>
      </c>
      <c r="R3951" s="11" t="s">
        <v>8317</v>
      </c>
      <c r="S3951" s="12" t="s">
        <v>8318</v>
      </c>
      <c r="T3951" s="20">
        <f t="shared" si="246"/>
        <v>42016.120613425926</v>
      </c>
      <c r="U3951" s="20">
        <f t="shared" si="247"/>
        <v>42046.120613425926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s">
        <v>8221</v>
      </c>
      <c r="N3952" t="b">
        <v>0</v>
      </c>
      <c r="O3952" t="s">
        <v>8271</v>
      </c>
      <c r="P3952" s="6">
        <f t="shared" si="244"/>
        <v>0.625</v>
      </c>
      <c r="Q3952" s="8">
        <f t="shared" si="245"/>
        <v>25</v>
      </c>
      <c r="R3952" s="11" t="s">
        <v>8317</v>
      </c>
      <c r="S3952" s="12" t="s">
        <v>8318</v>
      </c>
      <c r="T3952" s="20">
        <f t="shared" si="246"/>
        <v>42439.702314814815</v>
      </c>
      <c r="U3952" s="20">
        <f t="shared" si="247"/>
        <v>42468.774305555555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s">
        <v>8221</v>
      </c>
      <c r="N3953" t="b">
        <v>0</v>
      </c>
      <c r="O3953" t="s">
        <v>8271</v>
      </c>
      <c r="P3953" s="6">
        <f t="shared" si="244"/>
        <v>5.0000000000000001E-4</v>
      </c>
      <c r="Q3953" s="8">
        <f t="shared" si="245"/>
        <v>1</v>
      </c>
      <c r="R3953" s="11" t="s">
        <v>8317</v>
      </c>
      <c r="S3953" s="12" t="s">
        <v>8318</v>
      </c>
      <c r="T3953" s="20">
        <f t="shared" si="246"/>
        <v>42433.825717592597</v>
      </c>
      <c r="U3953" s="20">
        <f t="shared" si="247"/>
        <v>42493.784050925926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s">
        <v>8221</v>
      </c>
      <c r="N3954" t="b">
        <v>0</v>
      </c>
      <c r="O3954" t="s">
        <v>8271</v>
      </c>
      <c r="P3954" s="6">
        <f t="shared" si="244"/>
        <v>9.6153846153846159E-2</v>
      </c>
      <c r="Q3954" s="8">
        <f t="shared" si="245"/>
        <v>25</v>
      </c>
      <c r="R3954" s="11" t="s">
        <v>8317</v>
      </c>
      <c r="S3954" s="12" t="s">
        <v>8318</v>
      </c>
      <c r="T3954" s="20">
        <f t="shared" si="246"/>
        <v>42243.790393518517</v>
      </c>
      <c r="U3954" s="20">
        <f t="shared" si="247"/>
        <v>42303.790393518517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s">
        <v>8221</v>
      </c>
      <c r="N3955" t="b">
        <v>0</v>
      </c>
      <c r="O3955" t="s">
        <v>8271</v>
      </c>
      <c r="P3955" s="6">
        <f t="shared" si="244"/>
        <v>0</v>
      </c>
      <c r="Q3955" s="8">
        <f t="shared" si="245"/>
        <v>0</v>
      </c>
      <c r="R3955" s="11" t="s">
        <v>8317</v>
      </c>
      <c r="S3955" s="12" t="s">
        <v>8318</v>
      </c>
      <c r="T3955" s="20">
        <f t="shared" si="246"/>
        <v>42550.048449074078</v>
      </c>
      <c r="U3955" s="20">
        <f t="shared" si="247"/>
        <v>42580.978472222225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s">
        <v>8221</v>
      </c>
      <c r="N3956" t="b">
        <v>0</v>
      </c>
      <c r="O3956" t="s">
        <v>8271</v>
      </c>
      <c r="P3956" s="6">
        <f t="shared" si="244"/>
        <v>0</v>
      </c>
      <c r="Q3956" s="8">
        <f t="shared" si="245"/>
        <v>0</v>
      </c>
      <c r="R3956" s="11" t="s">
        <v>8317</v>
      </c>
      <c r="S3956" s="12" t="s">
        <v>8318</v>
      </c>
      <c r="T3956" s="20">
        <f t="shared" si="246"/>
        <v>41774.651203703703</v>
      </c>
      <c r="U3956" s="20">
        <f t="shared" si="247"/>
        <v>41834.651203703703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s">
        <v>8221</v>
      </c>
      <c r="N3957" t="b">
        <v>0</v>
      </c>
      <c r="O3957" t="s">
        <v>8271</v>
      </c>
      <c r="P3957" s="6">
        <f t="shared" si="244"/>
        <v>24.285714285714285</v>
      </c>
      <c r="Q3957" s="8">
        <f t="shared" si="245"/>
        <v>53.125</v>
      </c>
      <c r="R3957" s="11" t="s">
        <v>8317</v>
      </c>
      <c r="S3957" s="12" t="s">
        <v>8318</v>
      </c>
      <c r="T3957" s="20">
        <f t="shared" si="246"/>
        <v>42306.848854166667</v>
      </c>
      <c r="U3957" s="20">
        <f t="shared" si="247"/>
        <v>42336.890520833331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s">
        <v>8221</v>
      </c>
      <c r="N3958" t="b">
        <v>0</v>
      </c>
      <c r="O3958" t="s">
        <v>8271</v>
      </c>
      <c r="P3958" s="6">
        <f t="shared" si="244"/>
        <v>0</v>
      </c>
      <c r="Q3958" s="8">
        <f t="shared" si="245"/>
        <v>0</v>
      </c>
      <c r="R3958" s="11" t="s">
        <v>8317</v>
      </c>
      <c r="S3958" s="12" t="s">
        <v>8318</v>
      </c>
      <c r="T3958" s="20">
        <f t="shared" si="246"/>
        <v>42457.932025462964</v>
      </c>
      <c r="U3958" s="20">
        <f t="shared" si="247"/>
        <v>42485.013888888891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s">
        <v>8221</v>
      </c>
      <c r="N3959" t="b">
        <v>0</v>
      </c>
      <c r="O3959" t="s">
        <v>8271</v>
      </c>
      <c r="P3959" s="6">
        <f t="shared" si="244"/>
        <v>2.5000000000000001E-2</v>
      </c>
      <c r="Q3959" s="8">
        <f t="shared" si="245"/>
        <v>7</v>
      </c>
      <c r="R3959" s="11" t="s">
        <v>8317</v>
      </c>
      <c r="S3959" s="12" t="s">
        <v>8318</v>
      </c>
      <c r="T3959" s="20">
        <f t="shared" si="246"/>
        <v>42513.976319444439</v>
      </c>
      <c r="U3959" s="20">
        <f t="shared" si="247"/>
        <v>42559.976319444439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s">
        <v>8221</v>
      </c>
      <c r="N3960" t="b">
        <v>0</v>
      </c>
      <c r="O3960" t="s">
        <v>8271</v>
      </c>
      <c r="P3960" s="6">
        <f t="shared" si="244"/>
        <v>32.049999999999997</v>
      </c>
      <c r="Q3960" s="8">
        <f t="shared" si="245"/>
        <v>40.0625</v>
      </c>
      <c r="R3960" s="11" t="s">
        <v>8317</v>
      </c>
      <c r="S3960" s="12" t="s">
        <v>8318</v>
      </c>
      <c r="T3960" s="20">
        <f t="shared" si="246"/>
        <v>41816.950370370374</v>
      </c>
      <c r="U3960" s="20">
        <f t="shared" si="247"/>
        <v>41853.583333333336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s">
        <v>8221</v>
      </c>
      <c r="N3961" t="b">
        <v>0</v>
      </c>
      <c r="O3961" t="s">
        <v>8271</v>
      </c>
      <c r="P3961" s="6">
        <f t="shared" si="244"/>
        <v>24.333333333333336</v>
      </c>
      <c r="Q3961" s="8">
        <f t="shared" si="245"/>
        <v>24.333333333333332</v>
      </c>
      <c r="R3961" s="11" t="s">
        <v>8317</v>
      </c>
      <c r="S3961" s="12" t="s">
        <v>8318</v>
      </c>
      <c r="T3961" s="20">
        <f t="shared" si="246"/>
        <v>41880.788842592592</v>
      </c>
      <c r="U3961" s="20">
        <f t="shared" si="247"/>
        <v>41910.788842592592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s">
        <v>8221</v>
      </c>
      <c r="N3962" t="b">
        <v>0</v>
      </c>
      <c r="O3962" t="s">
        <v>8271</v>
      </c>
      <c r="P3962" s="6">
        <f t="shared" si="244"/>
        <v>1.5</v>
      </c>
      <c r="Q3962" s="8">
        <f t="shared" si="245"/>
        <v>11.25</v>
      </c>
      <c r="R3962" s="11" t="s">
        <v>8317</v>
      </c>
      <c r="S3962" s="12" t="s">
        <v>8318</v>
      </c>
      <c r="T3962" s="20">
        <f t="shared" si="246"/>
        <v>42342.845555555556</v>
      </c>
      <c r="U3962" s="20">
        <f t="shared" si="247"/>
        <v>42372.845555555556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s">
        <v>8221</v>
      </c>
      <c r="N3963" t="b">
        <v>0</v>
      </c>
      <c r="O3963" t="s">
        <v>8271</v>
      </c>
      <c r="P3963" s="6">
        <f t="shared" si="244"/>
        <v>0.42</v>
      </c>
      <c r="Q3963" s="8">
        <f t="shared" si="245"/>
        <v>10.5</v>
      </c>
      <c r="R3963" s="11" t="s">
        <v>8317</v>
      </c>
      <c r="S3963" s="12" t="s">
        <v>8318</v>
      </c>
      <c r="T3963" s="20">
        <f t="shared" si="246"/>
        <v>41745.891319444447</v>
      </c>
      <c r="U3963" s="20">
        <f t="shared" si="247"/>
        <v>41767.891319444447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s">
        <v>8221</v>
      </c>
      <c r="N3964" t="b">
        <v>0</v>
      </c>
      <c r="O3964" t="s">
        <v>8271</v>
      </c>
      <c r="P3964" s="6">
        <f t="shared" si="244"/>
        <v>3.214285714285714</v>
      </c>
      <c r="Q3964" s="8">
        <f t="shared" si="245"/>
        <v>15</v>
      </c>
      <c r="R3964" s="11" t="s">
        <v>8317</v>
      </c>
      <c r="S3964" s="12" t="s">
        <v>8318</v>
      </c>
      <c r="T3964" s="20">
        <f t="shared" si="246"/>
        <v>42311.621458333335</v>
      </c>
      <c r="U3964" s="20">
        <f t="shared" si="247"/>
        <v>42336.621458333335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s">
        <v>8221</v>
      </c>
      <c r="N3965" t="b">
        <v>0</v>
      </c>
      <c r="O3965" t="s">
        <v>8271</v>
      </c>
      <c r="P3965" s="6">
        <f t="shared" si="244"/>
        <v>0</v>
      </c>
      <c r="Q3965" s="8">
        <f t="shared" si="245"/>
        <v>0</v>
      </c>
      <c r="R3965" s="11" t="s">
        <v>8317</v>
      </c>
      <c r="S3965" s="12" t="s">
        <v>8318</v>
      </c>
      <c r="T3965" s="20">
        <f t="shared" si="246"/>
        <v>42296.154131944444</v>
      </c>
      <c r="U3965" s="20">
        <f t="shared" si="247"/>
        <v>42326.195798611108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s">
        <v>8221</v>
      </c>
      <c r="N3966" t="b">
        <v>0</v>
      </c>
      <c r="O3966" t="s">
        <v>8271</v>
      </c>
      <c r="P3966" s="6">
        <f t="shared" si="244"/>
        <v>6.3</v>
      </c>
      <c r="Q3966" s="8">
        <f t="shared" si="245"/>
        <v>42</v>
      </c>
      <c r="R3966" s="11" t="s">
        <v>8317</v>
      </c>
      <c r="S3966" s="12" t="s">
        <v>8318</v>
      </c>
      <c r="T3966" s="20">
        <f t="shared" si="246"/>
        <v>42053.722060185188</v>
      </c>
      <c r="U3966" s="20">
        <f t="shared" si="247"/>
        <v>42113.680393518516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s">
        <v>8221</v>
      </c>
      <c r="N3967" t="b">
        <v>0</v>
      </c>
      <c r="O3967" t="s">
        <v>8271</v>
      </c>
      <c r="P3967" s="6">
        <f t="shared" si="244"/>
        <v>14.249999999999998</v>
      </c>
      <c r="Q3967" s="8">
        <f t="shared" si="245"/>
        <v>71.25</v>
      </c>
      <c r="R3967" s="11" t="s">
        <v>8317</v>
      </c>
      <c r="S3967" s="12" t="s">
        <v>8318</v>
      </c>
      <c r="T3967" s="20">
        <f t="shared" si="246"/>
        <v>42414.235879629632</v>
      </c>
      <c r="U3967" s="20">
        <f t="shared" si="247"/>
        <v>42474.194212962961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s">
        <v>8221</v>
      </c>
      <c r="N3968" t="b">
        <v>0</v>
      </c>
      <c r="O3968" t="s">
        <v>8271</v>
      </c>
      <c r="P3968" s="6">
        <f t="shared" si="244"/>
        <v>0.6</v>
      </c>
      <c r="Q3968" s="8">
        <f t="shared" si="245"/>
        <v>22.5</v>
      </c>
      <c r="R3968" s="11" t="s">
        <v>8317</v>
      </c>
      <c r="S3968" s="12" t="s">
        <v>8318</v>
      </c>
      <c r="T3968" s="20">
        <f t="shared" si="246"/>
        <v>41801.711550925924</v>
      </c>
      <c r="U3968" s="20">
        <f t="shared" si="247"/>
        <v>41844.124305555553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s">
        <v>8221</v>
      </c>
      <c r="N3969" t="b">
        <v>0</v>
      </c>
      <c r="O3969" t="s">
        <v>8271</v>
      </c>
      <c r="P3969" s="6">
        <f t="shared" si="244"/>
        <v>24.117647058823529</v>
      </c>
      <c r="Q3969" s="8">
        <f t="shared" si="245"/>
        <v>41</v>
      </c>
      <c r="R3969" s="11" t="s">
        <v>8317</v>
      </c>
      <c r="S3969" s="12" t="s">
        <v>8318</v>
      </c>
      <c r="T3969" s="20">
        <f t="shared" si="246"/>
        <v>42770.290590277778</v>
      </c>
      <c r="U3969" s="20">
        <f t="shared" si="247"/>
        <v>42800.290590277778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s">
        <v>8221</v>
      </c>
      <c r="N3970" t="b">
        <v>0</v>
      </c>
      <c r="O3970" t="s">
        <v>8271</v>
      </c>
      <c r="P3970" s="6">
        <f t="shared" si="244"/>
        <v>10.54</v>
      </c>
      <c r="Q3970" s="8">
        <f t="shared" si="245"/>
        <v>47.909090909090907</v>
      </c>
      <c r="R3970" s="11" t="s">
        <v>8317</v>
      </c>
      <c r="S3970" s="12" t="s">
        <v>8318</v>
      </c>
      <c r="T3970" s="20">
        <f t="shared" si="246"/>
        <v>42452.815659722226</v>
      </c>
      <c r="U3970" s="20">
        <f t="shared" si="247"/>
        <v>42512.815659722226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s">
        <v>8221</v>
      </c>
      <c r="N3971" t="b">
        <v>0</v>
      </c>
      <c r="O3971" t="s">
        <v>8271</v>
      </c>
      <c r="P3971" s="6">
        <f t="shared" ref="P3971:P4034" si="248">E3971/D3971*100</f>
        <v>7.4690265486725664</v>
      </c>
      <c r="Q3971" s="8">
        <f t="shared" ref="Q3971:Q4034" si="249">IFERROR(E3971/L3971,0)</f>
        <v>35.166666666666664</v>
      </c>
      <c r="R3971" s="11" t="s">
        <v>8317</v>
      </c>
      <c r="S3971" s="12" t="s">
        <v>8318</v>
      </c>
      <c r="T3971" s="20">
        <f t="shared" ref="T3971:T4034" si="250">(((J3971/60)/60)/24)+DATE(1970,1,1)</f>
        <v>42601.854699074072</v>
      </c>
      <c r="U3971" s="20">
        <f t="shared" ref="U3971:U4034" si="251">(((I3971/60)/60)/24)+DATE(1970,1,1)</f>
        <v>42611.163194444445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s">
        <v>8221</v>
      </c>
      <c r="N3972" t="b">
        <v>0</v>
      </c>
      <c r="O3972" t="s">
        <v>8271</v>
      </c>
      <c r="P3972" s="6">
        <f t="shared" si="248"/>
        <v>7.3333333333333334E-2</v>
      </c>
      <c r="Q3972" s="8">
        <f t="shared" si="249"/>
        <v>5.5</v>
      </c>
      <c r="R3972" s="11" t="s">
        <v>8317</v>
      </c>
      <c r="S3972" s="12" t="s">
        <v>8318</v>
      </c>
      <c r="T3972" s="20">
        <f t="shared" si="250"/>
        <v>42447.863553240735</v>
      </c>
      <c r="U3972" s="20">
        <f t="shared" si="251"/>
        <v>42477.863553240735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s">
        <v>8221</v>
      </c>
      <c r="N3973" t="b">
        <v>0</v>
      </c>
      <c r="O3973" t="s">
        <v>8271</v>
      </c>
      <c r="P3973" s="6">
        <f t="shared" si="248"/>
        <v>0.97142857142857131</v>
      </c>
      <c r="Q3973" s="8">
        <f t="shared" si="249"/>
        <v>22.666666666666668</v>
      </c>
      <c r="R3973" s="11" t="s">
        <v>8317</v>
      </c>
      <c r="S3973" s="12" t="s">
        <v>8318</v>
      </c>
      <c r="T3973" s="20">
        <f t="shared" si="250"/>
        <v>41811.536180555559</v>
      </c>
      <c r="U3973" s="20">
        <f t="shared" si="251"/>
        <v>41841.536180555559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s">
        <v>8221</v>
      </c>
      <c r="N3974" t="b">
        <v>0</v>
      </c>
      <c r="O3974" t="s">
        <v>8271</v>
      </c>
      <c r="P3974" s="6">
        <f t="shared" si="248"/>
        <v>21.099999999999998</v>
      </c>
      <c r="Q3974" s="8">
        <f t="shared" si="249"/>
        <v>26.375</v>
      </c>
      <c r="R3974" s="11" t="s">
        <v>8317</v>
      </c>
      <c r="S3974" s="12" t="s">
        <v>8318</v>
      </c>
      <c r="T3974" s="20">
        <f t="shared" si="250"/>
        <v>41981.067523148144</v>
      </c>
      <c r="U3974" s="20">
        <f t="shared" si="251"/>
        <v>42041.067523148144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s">
        <v>8221</v>
      </c>
      <c r="N3975" t="b">
        <v>0</v>
      </c>
      <c r="O3975" t="s">
        <v>8271</v>
      </c>
      <c r="P3975" s="6">
        <f t="shared" si="248"/>
        <v>78.100000000000009</v>
      </c>
      <c r="Q3975" s="8">
        <f t="shared" si="249"/>
        <v>105.54054054054055</v>
      </c>
      <c r="R3975" s="11" t="s">
        <v>8317</v>
      </c>
      <c r="S3975" s="12" t="s">
        <v>8318</v>
      </c>
      <c r="T3975" s="20">
        <f t="shared" si="250"/>
        <v>42469.68414351852</v>
      </c>
      <c r="U3975" s="20">
        <f t="shared" si="251"/>
        <v>42499.166666666672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s">
        <v>8221</v>
      </c>
      <c r="N3976" t="b">
        <v>0</v>
      </c>
      <c r="O3976" t="s">
        <v>8271</v>
      </c>
      <c r="P3976" s="6">
        <f t="shared" si="248"/>
        <v>32</v>
      </c>
      <c r="Q3976" s="8">
        <f t="shared" si="249"/>
        <v>29.09090909090909</v>
      </c>
      <c r="R3976" s="11" t="s">
        <v>8317</v>
      </c>
      <c r="S3976" s="12" t="s">
        <v>8318</v>
      </c>
      <c r="T3976" s="20">
        <f t="shared" si="250"/>
        <v>42493.546851851846</v>
      </c>
      <c r="U3976" s="20">
        <f t="shared" si="251"/>
        <v>42523.546851851846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s">
        <v>8221</v>
      </c>
      <c r="N3977" t="b">
        <v>0</v>
      </c>
      <c r="O3977" t="s">
        <v>8271</v>
      </c>
      <c r="P3977" s="6">
        <f t="shared" si="248"/>
        <v>0</v>
      </c>
      <c r="Q3977" s="8">
        <f t="shared" si="249"/>
        <v>0</v>
      </c>
      <c r="R3977" s="11" t="s">
        <v>8317</v>
      </c>
      <c r="S3977" s="12" t="s">
        <v>8318</v>
      </c>
      <c r="T3977" s="20">
        <f t="shared" si="250"/>
        <v>42534.866875</v>
      </c>
      <c r="U3977" s="20">
        <f t="shared" si="251"/>
        <v>42564.866875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s">
        <v>8221</v>
      </c>
      <c r="N3978" t="b">
        <v>0</v>
      </c>
      <c r="O3978" t="s">
        <v>8271</v>
      </c>
      <c r="P3978" s="6">
        <f t="shared" si="248"/>
        <v>47.692307692307693</v>
      </c>
      <c r="Q3978" s="8">
        <f t="shared" si="249"/>
        <v>62</v>
      </c>
      <c r="R3978" s="11" t="s">
        <v>8317</v>
      </c>
      <c r="S3978" s="12" t="s">
        <v>8318</v>
      </c>
      <c r="T3978" s="20">
        <f t="shared" si="250"/>
        <v>41830.858344907407</v>
      </c>
      <c r="U3978" s="20">
        <f t="shared" si="251"/>
        <v>41852.291666666664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s">
        <v>8221</v>
      </c>
      <c r="N3979" t="b">
        <v>0</v>
      </c>
      <c r="O3979" t="s">
        <v>8271</v>
      </c>
      <c r="P3979" s="6">
        <f t="shared" si="248"/>
        <v>1.4500000000000002</v>
      </c>
      <c r="Q3979" s="8">
        <f t="shared" si="249"/>
        <v>217.5</v>
      </c>
      <c r="R3979" s="11" t="s">
        <v>8317</v>
      </c>
      <c r="S3979" s="12" t="s">
        <v>8318</v>
      </c>
      <c r="T3979" s="20">
        <f t="shared" si="250"/>
        <v>42543.788564814815</v>
      </c>
      <c r="U3979" s="20">
        <f t="shared" si="251"/>
        <v>42573.788564814815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s">
        <v>8221</v>
      </c>
      <c r="N3980" t="b">
        <v>0</v>
      </c>
      <c r="O3980" t="s">
        <v>8271</v>
      </c>
      <c r="P3980" s="6">
        <f t="shared" si="248"/>
        <v>10.7</v>
      </c>
      <c r="Q3980" s="8">
        <f t="shared" si="249"/>
        <v>26.75</v>
      </c>
      <c r="R3980" s="11" t="s">
        <v>8317</v>
      </c>
      <c r="S3980" s="12" t="s">
        <v>8318</v>
      </c>
      <c r="T3980" s="20">
        <f t="shared" si="250"/>
        <v>41975.642974537041</v>
      </c>
      <c r="U3980" s="20">
        <f t="shared" si="251"/>
        <v>42035.642974537041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s">
        <v>8221</v>
      </c>
      <c r="N3981" t="b">
        <v>0</v>
      </c>
      <c r="O3981" t="s">
        <v>8271</v>
      </c>
      <c r="P3981" s="6">
        <f t="shared" si="248"/>
        <v>1.8333333333333333</v>
      </c>
      <c r="Q3981" s="8">
        <f t="shared" si="249"/>
        <v>18.333333333333332</v>
      </c>
      <c r="R3981" s="11" t="s">
        <v>8317</v>
      </c>
      <c r="S3981" s="12" t="s">
        <v>8318</v>
      </c>
      <c r="T3981" s="20">
        <f t="shared" si="250"/>
        <v>42069.903437500005</v>
      </c>
      <c r="U3981" s="20">
        <f t="shared" si="251"/>
        <v>42092.833333333328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s">
        <v>8221</v>
      </c>
      <c r="N3982" t="b">
        <v>0</v>
      </c>
      <c r="O3982" t="s">
        <v>8271</v>
      </c>
      <c r="P3982" s="6">
        <f t="shared" si="248"/>
        <v>18</v>
      </c>
      <c r="Q3982" s="8">
        <f t="shared" si="249"/>
        <v>64.285714285714292</v>
      </c>
      <c r="R3982" s="11" t="s">
        <v>8317</v>
      </c>
      <c r="S3982" s="12" t="s">
        <v>8318</v>
      </c>
      <c r="T3982" s="20">
        <f t="shared" si="250"/>
        <v>41795.598923611113</v>
      </c>
      <c r="U3982" s="20">
        <f t="shared" si="251"/>
        <v>41825.598923611113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s">
        <v>8221</v>
      </c>
      <c r="N3983" t="b">
        <v>0</v>
      </c>
      <c r="O3983" t="s">
        <v>8271</v>
      </c>
      <c r="P3983" s="6">
        <f t="shared" si="248"/>
        <v>4.083333333333333</v>
      </c>
      <c r="Q3983" s="8">
        <f t="shared" si="249"/>
        <v>175</v>
      </c>
      <c r="R3983" s="11" t="s">
        <v>8317</v>
      </c>
      <c r="S3983" s="12" t="s">
        <v>8318</v>
      </c>
      <c r="T3983" s="20">
        <f t="shared" si="250"/>
        <v>42508.179965277777</v>
      </c>
      <c r="U3983" s="20">
        <f t="shared" si="251"/>
        <v>42568.179965277777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s">
        <v>8221</v>
      </c>
      <c r="N3984" t="b">
        <v>0</v>
      </c>
      <c r="O3984" t="s">
        <v>8271</v>
      </c>
      <c r="P3984" s="6">
        <f t="shared" si="248"/>
        <v>20</v>
      </c>
      <c r="Q3984" s="8">
        <f t="shared" si="249"/>
        <v>34</v>
      </c>
      <c r="R3984" s="11" t="s">
        <v>8317</v>
      </c>
      <c r="S3984" s="12" t="s">
        <v>8318</v>
      </c>
      <c r="T3984" s="20">
        <f t="shared" si="250"/>
        <v>42132.809953703705</v>
      </c>
      <c r="U3984" s="20">
        <f t="shared" si="251"/>
        <v>42192.809953703705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s">
        <v>8221</v>
      </c>
      <c r="N3985" t="b">
        <v>0</v>
      </c>
      <c r="O3985" t="s">
        <v>8271</v>
      </c>
      <c r="P3985" s="6">
        <f t="shared" si="248"/>
        <v>34.802513464991023</v>
      </c>
      <c r="Q3985" s="8">
        <f t="shared" si="249"/>
        <v>84.282608695652172</v>
      </c>
      <c r="R3985" s="11" t="s">
        <v>8317</v>
      </c>
      <c r="S3985" s="12" t="s">
        <v>8318</v>
      </c>
      <c r="T3985" s="20">
        <f t="shared" si="250"/>
        <v>41747.86986111111</v>
      </c>
      <c r="U3985" s="20">
        <f t="shared" si="251"/>
        <v>41779.290972222225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s">
        <v>8221</v>
      </c>
      <c r="N3986" t="b">
        <v>0</v>
      </c>
      <c r="O3986" t="s">
        <v>8271</v>
      </c>
      <c r="P3986" s="6">
        <f t="shared" si="248"/>
        <v>6.3333333333333339</v>
      </c>
      <c r="Q3986" s="8">
        <f t="shared" si="249"/>
        <v>9.5</v>
      </c>
      <c r="R3986" s="11" t="s">
        <v>8317</v>
      </c>
      <c r="S3986" s="12" t="s">
        <v>8318</v>
      </c>
      <c r="T3986" s="20">
        <f t="shared" si="250"/>
        <v>41920.963472222218</v>
      </c>
      <c r="U3986" s="20">
        <f t="shared" si="251"/>
        <v>41951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s">
        <v>8221</v>
      </c>
      <c r="N3987" t="b">
        <v>0</v>
      </c>
      <c r="O3987" t="s">
        <v>8271</v>
      </c>
      <c r="P3987" s="6">
        <f t="shared" si="248"/>
        <v>32.049999999999997</v>
      </c>
      <c r="Q3987" s="8">
        <f t="shared" si="249"/>
        <v>33.736842105263158</v>
      </c>
      <c r="R3987" s="11" t="s">
        <v>8317</v>
      </c>
      <c r="S3987" s="12" t="s">
        <v>8318</v>
      </c>
      <c r="T3987" s="20">
        <f t="shared" si="250"/>
        <v>42399.707407407404</v>
      </c>
      <c r="U3987" s="20">
        <f t="shared" si="251"/>
        <v>42420.878472222219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s">
        <v>8221</v>
      </c>
      <c r="N3988" t="b">
        <v>0</v>
      </c>
      <c r="O3988" t="s">
        <v>8271</v>
      </c>
      <c r="P3988" s="6">
        <f t="shared" si="248"/>
        <v>9.76</v>
      </c>
      <c r="Q3988" s="8">
        <f t="shared" si="249"/>
        <v>37.53846153846154</v>
      </c>
      <c r="R3988" s="11" t="s">
        <v>8317</v>
      </c>
      <c r="S3988" s="12" t="s">
        <v>8318</v>
      </c>
      <c r="T3988" s="20">
        <f t="shared" si="250"/>
        <v>42467.548541666663</v>
      </c>
      <c r="U3988" s="20">
        <f t="shared" si="251"/>
        <v>42496.544444444444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s">
        <v>8221</v>
      </c>
      <c r="N3989" t="b">
        <v>0</v>
      </c>
      <c r="O3989" t="s">
        <v>8271</v>
      </c>
      <c r="P3989" s="6">
        <f t="shared" si="248"/>
        <v>37.75</v>
      </c>
      <c r="Q3989" s="8">
        <f t="shared" si="249"/>
        <v>11.615384615384615</v>
      </c>
      <c r="R3989" s="11" t="s">
        <v>8317</v>
      </c>
      <c r="S3989" s="12" t="s">
        <v>8318</v>
      </c>
      <c r="T3989" s="20">
        <f t="shared" si="250"/>
        <v>41765.92465277778</v>
      </c>
      <c r="U3989" s="20">
        <f t="shared" si="251"/>
        <v>41775.92465277778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s">
        <v>8221</v>
      </c>
      <c r="N3990" t="b">
        <v>0</v>
      </c>
      <c r="O3990" t="s">
        <v>8271</v>
      </c>
      <c r="P3990" s="6">
        <f t="shared" si="248"/>
        <v>2.1333333333333333</v>
      </c>
      <c r="Q3990" s="8">
        <f t="shared" si="249"/>
        <v>8</v>
      </c>
      <c r="R3990" s="11" t="s">
        <v>8317</v>
      </c>
      <c r="S3990" s="12" t="s">
        <v>8318</v>
      </c>
      <c r="T3990" s="20">
        <f t="shared" si="250"/>
        <v>42230.08116898148</v>
      </c>
      <c r="U3990" s="20">
        <f t="shared" si="251"/>
        <v>42245.08116898148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s">
        <v>8221</v>
      </c>
      <c r="N3991" t="b">
        <v>0</v>
      </c>
      <c r="O3991" t="s">
        <v>8271</v>
      </c>
      <c r="P3991" s="6">
        <f t="shared" si="248"/>
        <v>0</v>
      </c>
      <c r="Q3991" s="8">
        <f t="shared" si="249"/>
        <v>0</v>
      </c>
      <c r="R3991" s="11" t="s">
        <v>8317</v>
      </c>
      <c r="S3991" s="12" t="s">
        <v>8318</v>
      </c>
      <c r="T3991" s="20">
        <f t="shared" si="250"/>
        <v>42286.749780092592</v>
      </c>
      <c r="U3991" s="20">
        <f t="shared" si="251"/>
        <v>42316.791446759264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s">
        <v>8221</v>
      </c>
      <c r="N3992" t="b">
        <v>0</v>
      </c>
      <c r="O3992" t="s">
        <v>8271</v>
      </c>
      <c r="P3992" s="6">
        <f t="shared" si="248"/>
        <v>4.1818181818181817</v>
      </c>
      <c r="Q3992" s="8">
        <f t="shared" si="249"/>
        <v>23</v>
      </c>
      <c r="R3992" s="11" t="s">
        <v>8317</v>
      </c>
      <c r="S3992" s="12" t="s">
        <v>8318</v>
      </c>
      <c r="T3992" s="20">
        <f t="shared" si="250"/>
        <v>42401.672372685185</v>
      </c>
      <c r="U3992" s="20">
        <f t="shared" si="251"/>
        <v>42431.672372685185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s">
        <v>8221</v>
      </c>
      <c r="N3993" t="b">
        <v>0</v>
      </c>
      <c r="O3993" t="s">
        <v>8271</v>
      </c>
      <c r="P3993" s="6">
        <f t="shared" si="248"/>
        <v>20</v>
      </c>
      <c r="Q3993" s="8">
        <f t="shared" si="249"/>
        <v>100</v>
      </c>
      <c r="R3993" s="11" t="s">
        <v>8317</v>
      </c>
      <c r="S3993" s="12" t="s">
        <v>8318</v>
      </c>
      <c r="T3993" s="20">
        <f t="shared" si="250"/>
        <v>42125.644467592589</v>
      </c>
      <c r="U3993" s="20">
        <f t="shared" si="251"/>
        <v>42155.644467592589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s">
        <v>8221</v>
      </c>
      <c r="N3994" t="b">
        <v>0</v>
      </c>
      <c r="O3994" t="s">
        <v>8271</v>
      </c>
      <c r="P3994" s="6">
        <f t="shared" si="248"/>
        <v>5.41</v>
      </c>
      <c r="Q3994" s="8">
        <f t="shared" si="249"/>
        <v>60.111111111111114</v>
      </c>
      <c r="R3994" s="11" t="s">
        <v>8317</v>
      </c>
      <c r="S3994" s="12" t="s">
        <v>8318</v>
      </c>
      <c r="T3994" s="20">
        <f t="shared" si="250"/>
        <v>42289.94049768518</v>
      </c>
      <c r="U3994" s="20">
        <f t="shared" si="251"/>
        <v>42349.982164351852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s">
        <v>8221</v>
      </c>
      <c r="N3995" t="b">
        <v>0</v>
      </c>
      <c r="O3995" t="s">
        <v>8271</v>
      </c>
      <c r="P3995" s="6">
        <f t="shared" si="248"/>
        <v>6.0000000000000001E-3</v>
      </c>
      <c r="Q3995" s="8">
        <f t="shared" si="249"/>
        <v>3</v>
      </c>
      <c r="R3995" s="11" t="s">
        <v>8317</v>
      </c>
      <c r="S3995" s="12" t="s">
        <v>8318</v>
      </c>
      <c r="T3995" s="20">
        <f t="shared" si="250"/>
        <v>42107.864722222221</v>
      </c>
      <c r="U3995" s="20">
        <f t="shared" si="251"/>
        <v>42137.864722222221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s">
        <v>8221</v>
      </c>
      <c r="N3996" t="b">
        <v>0</v>
      </c>
      <c r="O3996" t="s">
        <v>8271</v>
      </c>
      <c r="P3996" s="6">
        <f t="shared" si="248"/>
        <v>0.25</v>
      </c>
      <c r="Q3996" s="8">
        <f t="shared" si="249"/>
        <v>5</v>
      </c>
      <c r="R3996" s="11" t="s">
        <v>8317</v>
      </c>
      <c r="S3996" s="12" t="s">
        <v>8318</v>
      </c>
      <c r="T3996" s="20">
        <f t="shared" si="250"/>
        <v>41809.389930555553</v>
      </c>
      <c r="U3996" s="20">
        <f t="shared" si="251"/>
        <v>41839.389930555553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s">
        <v>8221</v>
      </c>
      <c r="N3997" t="b">
        <v>0</v>
      </c>
      <c r="O3997" t="s">
        <v>8271</v>
      </c>
      <c r="P3997" s="6">
        <f t="shared" si="248"/>
        <v>35</v>
      </c>
      <c r="Q3997" s="8">
        <f t="shared" si="249"/>
        <v>17.5</v>
      </c>
      <c r="R3997" s="11" t="s">
        <v>8317</v>
      </c>
      <c r="S3997" s="12" t="s">
        <v>8318</v>
      </c>
      <c r="T3997" s="20">
        <f t="shared" si="250"/>
        <v>42019.683761574073</v>
      </c>
      <c r="U3997" s="20">
        <f t="shared" si="251"/>
        <v>42049.477083333331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s">
        <v>8221</v>
      </c>
      <c r="N3998" t="b">
        <v>0</v>
      </c>
      <c r="O3998" t="s">
        <v>8271</v>
      </c>
      <c r="P3998" s="6">
        <f t="shared" si="248"/>
        <v>16.566666666666666</v>
      </c>
      <c r="Q3998" s="8">
        <f t="shared" si="249"/>
        <v>29.235294117647058</v>
      </c>
      <c r="R3998" s="11" t="s">
        <v>8317</v>
      </c>
      <c r="S3998" s="12" t="s">
        <v>8318</v>
      </c>
      <c r="T3998" s="20">
        <f t="shared" si="250"/>
        <v>41950.26694444444</v>
      </c>
      <c r="U3998" s="20">
        <f t="shared" si="251"/>
        <v>41963.669444444444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s">
        <v>8221</v>
      </c>
      <c r="N3999" t="b">
        <v>0</v>
      </c>
      <c r="O3999" t="s">
        <v>8271</v>
      </c>
      <c r="P3999" s="6">
        <f t="shared" si="248"/>
        <v>0</v>
      </c>
      <c r="Q3999" s="8">
        <f t="shared" si="249"/>
        <v>0</v>
      </c>
      <c r="R3999" s="11" t="s">
        <v>8317</v>
      </c>
      <c r="S3999" s="12" t="s">
        <v>8318</v>
      </c>
      <c r="T3999" s="20">
        <f t="shared" si="250"/>
        <v>42069.391446759255</v>
      </c>
      <c r="U3999" s="20">
        <f t="shared" si="251"/>
        <v>42099.349780092598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s">
        <v>8221</v>
      </c>
      <c r="N4000" t="b">
        <v>0</v>
      </c>
      <c r="O4000" t="s">
        <v>8271</v>
      </c>
      <c r="P4000" s="6">
        <f t="shared" si="248"/>
        <v>57.199999999999996</v>
      </c>
      <c r="Q4000" s="8">
        <f t="shared" si="249"/>
        <v>59.583333333333336</v>
      </c>
      <c r="R4000" s="11" t="s">
        <v>8317</v>
      </c>
      <c r="S4000" s="12" t="s">
        <v>8318</v>
      </c>
      <c r="T4000" s="20">
        <f t="shared" si="250"/>
        <v>42061.963263888887</v>
      </c>
      <c r="U4000" s="20">
        <f t="shared" si="251"/>
        <v>42091.921597222223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s">
        <v>8221</v>
      </c>
      <c r="N4001" t="b">
        <v>0</v>
      </c>
      <c r="O4001" t="s">
        <v>8271</v>
      </c>
      <c r="P4001" s="6">
        <f t="shared" si="248"/>
        <v>16.514285714285716</v>
      </c>
      <c r="Q4001" s="8">
        <f t="shared" si="249"/>
        <v>82.571428571428569</v>
      </c>
      <c r="R4001" s="11" t="s">
        <v>8317</v>
      </c>
      <c r="S4001" s="12" t="s">
        <v>8318</v>
      </c>
      <c r="T4001" s="20">
        <f t="shared" si="250"/>
        <v>41842.828680555554</v>
      </c>
      <c r="U4001" s="20">
        <f t="shared" si="251"/>
        <v>41882.827650462961</v>
      </c>
    </row>
    <row r="4002" spans="1:2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s">
        <v>8221</v>
      </c>
      <c r="N4002" t="b">
        <v>0</v>
      </c>
      <c r="O4002" t="s">
        <v>8271</v>
      </c>
      <c r="P4002" s="6">
        <f t="shared" si="248"/>
        <v>0.125</v>
      </c>
      <c r="Q4002" s="8">
        <f t="shared" si="249"/>
        <v>10</v>
      </c>
      <c r="R4002" s="11" t="s">
        <v>8317</v>
      </c>
      <c r="S4002" s="12" t="s">
        <v>8318</v>
      </c>
      <c r="T4002" s="20">
        <f t="shared" si="250"/>
        <v>42437.64534722222</v>
      </c>
      <c r="U4002" s="20">
        <f t="shared" si="251"/>
        <v>42497.603680555556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s">
        <v>8221</v>
      </c>
      <c r="N4003" t="b">
        <v>0</v>
      </c>
      <c r="O4003" t="s">
        <v>8271</v>
      </c>
      <c r="P4003" s="6">
        <f t="shared" si="248"/>
        <v>37.75</v>
      </c>
      <c r="Q4003" s="8">
        <f t="shared" si="249"/>
        <v>32.357142857142854</v>
      </c>
      <c r="R4003" s="11" t="s">
        <v>8317</v>
      </c>
      <c r="S4003" s="12" t="s">
        <v>8318</v>
      </c>
      <c r="T4003" s="20">
        <f t="shared" si="250"/>
        <v>42775.964212962965</v>
      </c>
      <c r="U4003" s="20">
        <f t="shared" si="251"/>
        <v>42795.791666666672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s">
        <v>8221</v>
      </c>
      <c r="N4004" t="b">
        <v>0</v>
      </c>
      <c r="O4004" t="s">
        <v>8271</v>
      </c>
      <c r="P4004" s="6">
        <f t="shared" si="248"/>
        <v>1.8399999999999999</v>
      </c>
      <c r="Q4004" s="8">
        <f t="shared" si="249"/>
        <v>5.75</v>
      </c>
      <c r="R4004" s="11" t="s">
        <v>8317</v>
      </c>
      <c r="S4004" s="12" t="s">
        <v>8318</v>
      </c>
      <c r="T4004" s="20">
        <f t="shared" si="250"/>
        <v>41879.043530092589</v>
      </c>
      <c r="U4004" s="20">
        <f t="shared" si="251"/>
        <v>41909.043530092589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s">
        <v>8221</v>
      </c>
      <c r="N4005" t="b">
        <v>0</v>
      </c>
      <c r="O4005" t="s">
        <v>8271</v>
      </c>
      <c r="P4005" s="6">
        <f t="shared" si="248"/>
        <v>10.050000000000001</v>
      </c>
      <c r="Q4005" s="8">
        <f t="shared" si="249"/>
        <v>100.5</v>
      </c>
      <c r="R4005" s="11" t="s">
        <v>8317</v>
      </c>
      <c r="S4005" s="12" t="s">
        <v>8318</v>
      </c>
      <c r="T4005" s="20">
        <f t="shared" si="250"/>
        <v>42020.587349537032</v>
      </c>
      <c r="U4005" s="20">
        <f t="shared" si="251"/>
        <v>42050.587349537032</v>
      </c>
    </row>
    <row r="4006" spans="1:2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s">
        <v>8221</v>
      </c>
      <c r="N4006" t="b">
        <v>0</v>
      </c>
      <c r="O4006" t="s">
        <v>8271</v>
      </c>
      <c r="P4006" s="6">
        <f t="shared" si="248"/>
        <v>0.2</v>
      </c>
      <c r="Q4006" s="8">
        <f t="shared" si="249"/>
        <v>1</v>
      </c>
      <c r="R4006" s="11" t="s">
        <v>8317</v>
      </c>
      <c r="S4006" s="12" t="s">
        <v>8318</v>
      </c>
      <c r="T4006" s="20">
        <f t="shared" si="250"/>
        <v>41890.16269675926</v>
      </c>
      <c r="U4006" s="20">
        <f t="shared" si="251"/>
        <v>41920.16269675926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s">
        <v>8221</v>
      </c>
      <c r="N4007" t="b">
        <v>0</v>
      </c>
      <c r="O4007" t="s">
        <v>8271</v>
      </c>
      <c r="P4007" s="6">
        <f t="shared" si="248"/>
        <v>1.3333333333333335</v>
      </c>
      <c r="Q4007" s="8">
        <f t="shared" si="249"/>
        <v>20</v>
      </c>
      <c r="R4007" s="11" t="s">
        <v>8317</v>
      </c>
      <c r="S4007" s="12" t="s">
        <v>8318</v>
      </c>
      <c r="T4007" s="20">
        <f t="shared" si="250"/>
        <v>41872.807696759257</v>
      </c>
      <c r="U4007" s="20">
        <f t="shared" si="251"/>
        <v>41932.807696759257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s">
        <v>8221</v>
      </c>
      <c r="N4008" t="b">
        <v>0</v>
      </c>
      <c r="O4008" t="s">
        <v>8271</v>
      </c>
      <c r="P4008" s="6">
        <f t="shared" si="248"/>
        <v>6.6666666666666671E-3</v>
      </c>
      <c r="Q4008" s="8">
        <f t="shared" si="249"/>
        <v>2</v>
      </c>
      <c r="R4008" s="11" t="s">
        <v>8317</v>
      </c>
      <c r="S4008" s="12" t="s">
        <v>8318</v>
      </c>
      <c r="T4008" s="20">
        <f t="shared" si="250"/>
        <v>42391.772997685184</v>
      </c>
      <c r="U4008" s="20">
        <f t="shared" si="251"/>
        <v>42416.772997685184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s">
        <v>8221</v>
      </c>
      <c r="N4009" t="b">
        <v>0</v>
      </c>
      <c r="O4009" t="s">
        <v>8271</v>
      </c>
      <c r="P4009" s="6">
        <f t="shared" si="248"/>
        <v>0.25</v>
      </c>
      <c r="Q4009" s="8">
        <f t="shared" si="249"/>
        <v>5</v>
      </c>
      <c r="R4009" s="11" t="s">
        <v>8317</v>
      </c>
      <c r="S4009" s="12" t="s">
        <v>8318</v>
      </c>
      <c r="T4009" s="20">
        <f t="shared" si="250"/>
        <v>41848.772928240738</v>
      </c>
      <c r="U4009" s="20">
        <f t="shared" si="251"/>
        <v>41877.686111111114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s">
        <v>8221</v>
      </c>
      <c r="N4010" t="b">
        <v>0</v>
      </c>
      <c r="O4010" t="s">
        <v>8271</v>
      </c>
      <c r="P4010" s="6">
        <f t="shared" si="248"/>
        <v>6</v>
      </c>
      <c r="Q4010" s="8">
        <f t="shared" si="249"/>
        <v>15</v>
      </c>
      <c r="R4010" s="11" t="s">
        <v>8317</v>
      </c>
      <c r="S4010" s="12" t="s">
        <v>8318</v>
      </c>
      <c r="T4010" s="20">
        <f t="shared" si="250"/>
        <v>42177.964201388888</v>
      </c>
      <c r="U4010" s="20">
        <f t="shared" si="251"/>
        <v>42207.964201388888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s">
        <v>8221</v>
      </c>
      <c r="N4011" t="b">
        <v>0</v>
      </c>
      <c r="O4011" t="s">
        <v>8271</v>
      </c>
      <c r="P4011" s="6">
        <f t="shared" si="248"/>
        <v>3.8860103626943006</v>
      </c>
      <c r="Q4011" s="8">
        <f t="shared" si="249"/>
        <v>25</v>
      </c>
      <c r="R4011" s="11" t="s">
        <v>8317</v>
      </c>
      <c r="S4011" s="12" t="s">
        <v>8318</v>
      </c>
      <c r="T4011" s="20">
        <f t="shared" si="250"/>
        <v>41851.700925925928</v>
      </c>
      <c r="U4011" s="20">
        <f t="shared" si="251"/>
        <v>41891.700925925928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s">
        <v>8221</v>
      </c>
      <c r="N4012" t="b">
        <v>0</v>
      </c>
      <c r="O4012" t="s">
        <v>8271</v>
      </c>
      <c r="P4012" s="6">
        <f t="shared" si="248"/>
        <v>24.194444444444443</v>
      </c>
      <c r="Q4012" s="8">
        <f t="shared" si="249"/>
        <v>45.842105263157897</v>
      </c>
      <c r="R4012" s="11" t="s">
        <v>8317</v>
      </c>
      <c r="S4012" s="12" t="s">
        <v>8318</v>
      </c>
      <c r="T4012" s="20">
        <f t="shared" si="250"/>
        <v>41921.770439814813</v>
      </c>
      <c r="U4012" s="20">
        <f t="shared" si="251"/>
        <v>41938.770439814813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s">
        <v>8221</v>
      </c>
      <c r="N4013" t="b">
        <v>0</v>
      </c>
      <c r="O4013" t="s">
        <v>8271</v>
      </c>
      <c r="P4013" s="6">
        <f t="shared" si="248"/>
        <v>7.6</v>
      </c>
      <c r="Q4013" s="8">
        <f t="shared" si="249"/>
        <v>4.75</v>
      </c>
      <c r="R4013" s="11" t="s">
        <v>8317</v>
      </c>
      <c r="S4013" s="12" t="s">
        <v>8318</v>
      </c>
      <c r="T4013" s="20">
        <f t="shared" si="250"/>
        <v>42002.54488425926</v>
      </c>
      <c r="U4013" s="20">
        <f t="shared" si="251"/>
        <v>42032.54488425926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s">
        <v>8221</v>
      </c>
      <c r="N4014" t="b">
        <v>0</v>
      </c>
      <c r="O4014" t="s">
        <v>8271</v>
      </c>
      <c r="P4014" s="6">
        <f t="shared" si="248"/>
        <v>0</v>
      </c>
      <c r="Q4014" s="8">
        <f t="shared" si="249"/>
        <v>0</v>
      </c>
      <c r="R4014" s="11" t="s">
        <v>8317</v>
      </c>
      <c r="S4014" s="12" t="s">
        <v>8318</v>
      </c>
      <c r="T4014" s="20">
        <f t="shared" si="250"/>
        <v>42096.544548611113</v>
      </c>
      <c r="U4014" s="20">
        <f t="shared" si="251"/>
        <v>42126.544548611113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s">
        <v>8221</v>
      </c>
      <c r="N4015" t="b">
        <v>0</v>
      </c>
      <c r="O4015" t="s">
        <v>8271</v>
      </c>
      <c r="P4015" s="6">
        <f t="shared" si="248"/>
        <v>1.3</v>
      </c>
      <c r="Q4015" s="8">
        <f t="shared" si="249"/>
        <v>13</v>
      </c>
      <c r="R4015" s="11" t="s">
        <v>8317</v>
      </c>
      <c r="S4015" s="12" t="s">
        <v>8318</v>
      </c>
      <c r="T4015" s="20">
        <f t="shared" si="250"/>
        <v>42021.301192129627</v>
      </c>
      <c r="U4015" s="20">
        <f t="shared" si="251"/>
        <v>42051.301192129627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s">
        <v>8221</v>
      </c>
      <c r="N4016" t="b">
        <v>0</v>
      </c>
      <c r="O4016" t="s">
        <v>8271</v>
      </c>
      <c r="P4016" s="6">
        <f t="shared" si="248"/>
        <v>0</v>
      </c>
      <c r="Q4016" s="8">
        <f t="shared" si="249"/>
        <v>0</v>
      </c>
      <c r="R4016" s="11" t="s">
        <v>8317</v>
      </c>
      <c r="S4016" s="12" t="s">
        <v>8318</v>
      </c>
      <c r="T4016" s="20">
        <f t="shared" si="250"/>
        <v>42419.246168981481</v>
      </c>
      <c r="U4016" s="20">
        <f t="shared" si="251"/>
        <v>42434.246168981481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s">
        <v>8221</v>
      </c>
      <c r="N4017" t="b">
        <v>0</v>
      </c>
      <c r="O4017" t="s">
        <v>8271</v>
      </c>
      <c r="P4017" s="6">
        <f t="shared" si="248"/>
        <v>1.4285714285714287E-2</v>
      </c>
      <c r="Q4017" s="8">
        <f t="shared" si="249"/>
        <v>1</v>
      </c>
      <c r="R4017" s="11" t="s">
        <v>8317</v>
      </c>
      <c r="S4017" s="12" t="s">
        <v>8318</v>
      </c>
      <c r="T4017" s="20">
        <f t="shared" si="250"/>
        <v>42174.780821759254</v>
      </c>
      <c r="U4017" s="20">
        <f t="shared" si="251"/>
        <v>42204.780821759254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s">
        <v>8221</v>
      </c>
      <c r="N4018" t="b">
        <v>0</v>
      </c>
      <c r="O4018" t="s">
        <v>8271</v>
      </c>
      <c r="P4018" s="6">
        <f t="shared" si="248"/>
        <v>14.000000000000002</v>
      </c>
      <c r="Q4018" s="8">
        <f t="shared" si="249"/>
        <v>10</v>
      </c>
      <c r="R4018" s="11" t="s">
        <v>8317</v>
      </c>
      <c r="S4018" s="12" t="s">
        <v>8318</v>
      </c>
      <c r="T4018" s="20">
        <f t="shared" si="250"/>
        <v>41869.872685185182</v>
      </c>
      <c r="U4018" s="20">
        <f t="shared" si="251"/>
        <v>41899.872685185182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s">
        <v>8221</v>
      </c>
      <c r="N4019" t="b">
        <v>0</v>
      </c>
      <c r="O4019" t="s">
        <v>8271</v>
      </c>
      <c r="P4019" s="6">
        <f t="shared" si="248"/>
        <v>1.05</v>
      </c>
      <c r="Q4019" s="8">
        <f t="shared" si="249"/>
        <v>52.5</v>
      </c>
      <c r="R4019" s="11" t="s">
        <v>8317</v>
      </c>
      <c r="S4019" s="12" t="s">
        <v>8318</v>
      </c>
      <c r="T4019" s="20">
        <f t="shared" si="250"/>
        <v>41856.672152777777</v>
      </c>
      <c r="U4019" s="20">
        <f t="shared" si="251"/>
        <v>41886.672152777777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s">
        <v>8221</v>
      </c>
      <c r="N4020" t="b">
        <v>0</v>
      </c>
      <c r="O4020" t="s">
        <v>8271</v>
      </c>
      <c r="P4020" s="6">
        <f t="shared" si="248"/>
        <v>8.6666666666666679</v>
      </c>
      <c r="Q4020" s="8">
        <f t="shared" si="249"/>
        <v>32.5</v>
      </c>
      <c r="R4020" s="11" t="s">
        <v>8317</v>
      </c>
      <c r="S4020" s="12" t="s">
        <v>8318</v>
      </c>
      <c r="T4020" s="20">
        <f t="shared" si="250"/>
        <v>42620.91097222222</v>
      </c>
      <c r="U4020" s="20">
        <f t="shared" si="251"/>
        <v>42650.91097222222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s">
        <v>8221</v>
      </c>
      <c r="N4021" t="b">
        <v>0</v>
      </c>
      <c r="O4021" t="s">
        <v>8271</v>
      </c>
      <c r="P4021" s="6">
        <f t="shared" si="248"/>
        <v>0.82857142857142851</v>
      </c>
      <c r="Q4021" s="8">
        <f t="shared" si="249"/>
        <v>7.25</v>
      </c>
      <c r="R4021" s="11" t="s">
        <v>8317</v>
      </c>
      <c r="S4021" s="12" t="s">
        <v>8318</v>
      </c>
      <c r="T4021" s="20">
        <f t="shared" si="250"/>
        <v>42417.675879629634</v>
      </c>
      <c r="U4021" s="20">
        <f t="shared" si="251"/>
        <v>42475.686111111107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s">
        <v>8221</v>
      </c>
      <c r="N4022" t="b">
        <v>0</v>
      </c>
      <c r="O4022" t="s">
        <v>8271</v>
      </c>
      <c r="P4022" s="6">
        <f t="shared" si="248"/>
        <v>16.666666666666664</v>
      </c>
      <c r="Q4022" s="8">
        <f t="shared" si="249"/>
        <v>33.333333333333336</v>
      </c>
      <c r="R4022" s="11" t="s">
        <v>8317</v>
      </c>
      <c r="S4022" s="12" t="s">
        <v>8318</v>
      </c>
      <c r="T4022" s="20">
        <f t="shared" si="250"/>
        <v>42057.190960648149</v>
      </c>
      <c r="U4022" s="20">
        <f t="shared" si="251"/>
        <v>42087.149293981478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s">
        <v>8221</v>
      </c>
      <c r="N4023" t="b">
        <v>0</v>
      </c>
      <c r="O4023" t="s">
        <v>8271</v>
      </c>
      <c r="P4023" s="6">
        <f t="shared" si="248"/>
        <v>0.83333333333333337</v>
      </c>
      <c r="Q4023" s="8">
        <f t="shared" si="249"/>
        <v>62.5</v>
      </c>
      <c r="R4023" s="11" t="s">
        <v>8317</v>
      </c>
      <c r="S4023" s="12" t="s">
        <v>8318</v>
      </c>
      <c r="T4023" s="20">
        <f t="shared" si="250"/>
        <v>41878.911550925928</v>
      </c>
      <c r="U4023" s="20">
        <f t="shared" si="251"/>
        <v>41938.911550925928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s">
        <v>8221</v>
      </c>
      <c r="N4024" t="b">
        <v>0</v>
      </c>
      <c r="O4024" t="s">
        <v>8271</v>
      </c>
      <c r="P4024" s="6">
        <f t="shared" si="248"/>
        <v>69.561111111111103</v>
      </c>
      <c r="Q4024" s="8">
        <f t="shared" si="249"/>
        <v>63.558375634517766</v>
      </c>
      <c r="R4024" s="11" t="s">
        <v>8317</v>
      </c>
      <c r="S4024" s="12" t="s">
        <v>8318</v>
      </c>
      <c r="T4024" s="20">
        <f t="shared" si="250"/>
        <v>41990.584108796291</v>
      </c>
      <c r="U4024" s="20">
        <f t="shared" si="251"/>
        <v>42036.120833333334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s">
        <v>8221</v>
      </c>
      <c r="N4025" t="b">
        <v>0</v>
      </c>
      <c r="O4025" t="s">
        <v>8271</v>
      </c>
      <c r="P4025" s="6">
        <f t="shared" si="248"/>
        <v>0</v>
      </c>
      <c r="Q4025" s="8">
        <f t="shared" si="249"/>
        <v>0</v>
      </c>
      <c r="R4025" s="11" t="s">
        <v>8317</v>
      </c>
      <c r="S4025" s="12" t="s">
        <v>8318</v>
      </c>
      <c r="T4025" s="20">
        <f t="shared" si="250"/>
        <v>42408.999571759254</v>
      </c>
      <c r="U4025" s="20">
        <f t="shared" si="251"/>
        <v>42453.957905092597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s">
        <v>8221</v>
      </c>
      <c r="N4026" t="b">
        <v>0</v>
      </c>
      <c r="O4026" t="s">
        <v>8271</v>
      </c>
      <c r="P4026" s="6">
        <f t="shared" si="248"/>
        <v>1.25</v>
      </c>
      <c r="Q4026" s="8">
        <f t="shared" si="249"/>
        <v>10</v>
      </c>
      <c r="R4026" s="11" t="s">
        <v>8317</v>
      </c>
      <c r="S4026" s="12" t="s">
        <v>8318</v>
      </c>
      <c r="T4026" s="20">
        <f t="shared" si="250"/>
        <v>42217.670104166667</v>
      </c>
      <c r="U4026" s="20">
        <f t="shared" si="251"/>
        <v>42247.670104166667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s">
        <v>8221</v>
      </c>
      <c r="N4027" t="b">
        <v>0</v>
      </c>
      <c r="O4027" t="s">
        <v>8271</v>
      </c>
      <c r="P4027" s="6">
        <f t="shared" si="248"/>
        <v>5</v>
      </c>
      <c r="Q4027" s="8">
        <f t="shared" si="249"/>
        <v>62.5</v>
      </c>
      <c r="R4027" s="11" t="s">
        <v>8317</v>
      </c>
      <c r="S4027" s="12" t="s">
        <v>8318</v>
      </c>
      <c r="T4027" s="20">
        <f t="shared" si="250"/>
        <v>42151.237685185188</v>
      </c>
      <c r="U4027" s="20">
        <f t="shared" si="251"/>
        <v>42211.237685185188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s">
        <v>8221</v>
      </c>
      <c r="N4028" t="b">
        <v>0</v>
      </c>
      <c r="O4028" t="s">
        <v>8271</v>
      </c>
      <c r="P4028" s="6">
        <f t="shared" si="248"/>
        <v>0</v>
      </c>
      <c r="Q4028" s="8">
        <f t="shared" si="249"/>
        <v>0</v>
      </c>
      <c r="R4028" s="11" t="s">
        <v>8317</v>
      </c>
      <c r="S4028" s="12" t="s">
        <v>8318</v>
      </c>
      <c r="T4028" s="20">
        <f t="shared" si="250"/>
        <v>42282.655543981484</v>
      </c>
      <c r="U4028" s="20">
        <f t="shared" si="251"/>
        <v>42342.697210648148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s">
        <v>8221</v>
      </c>
      <c r="N4029" t="b">
        <v>0</v>
      </c>
      <c r="O4029" t="s">
        <v>8271</v>
      </c>
      <c r="P4029" s="6">
        <f t="shared" si="248"/>
        <v>7.166666666666667</v>
      </c>
      <c r="Q4029" s="8">
        <f t="shared" si="249"/>
        <v>30.714285714285715</v>
      </c>
      <c r="R4029" s="11" t="s">
        <v>8317</v>
      </c>
      <c r="S4029" s="12" t="s">
        <v>8318</v>
      </c>
      <c r="T4029" s="20">
        <f t="shared" si="250"/>
        <v>42768.97084490741</v>
      </c>
      <c r="U4029" s="20">
        <f t="shared" si="251"/>
        <v>42789.041666666672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s">
        <v>8221</v>
      </c>
      <c r="N4030" t="b">
        <v>0</v>
      </c>
      <c r="O4030" t="s">
        <v>8271</v>
      </c>
      <c r="P4030" s="6">
        <f t="shared" si="248"/>
        <v>28.050000000000004</v>
      </c>
      <c r="Q4030" s="8">
        <f t="shared" si="249"/>
        <v>51</v>
      </c>
      <c r="R4030" s="11" t="s">
        <v>8317</v>
      </c>
      <c r="S4030" s="12" t="s">
        <v>8318</v>
      </c>
      <c r="T4030" s="20">
        <f t="shared" si="250"/>
        <v>41765.938657407409</v>
      </c>
      <c r="U4030" s="20">
        <f t="shared" si="251"/>
        <v>41795.938657407409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s">
        <v>8221</v>
      </c>
      <c r="N4031" t="b">
        <v>0</v>
      </c>
      <c r="O4031" t="s">
        <v>8271</v>
      </c>
      <c r="P4031" s="6">
        <f t="shared" si="248"/>
        <v>0</v>
      </c>
      <c r="Q4031" s="8">
        <f t="shared" si="249"/>
        <v>0</v>
      </c>
      <c r="R4031" s="11" t="s">
        <v>8317</v>
      </c>
      <c r="S4031" s="12" t="s">
        <v>8318</v>
      </c>
      <c r="T4031" s="20">
        <f t="shared" si="250"/>
        <v>42322.025115740747</v>
      </c>
      <c r="U4031" s="20">
        <f t="shared" si="251"/>
        <v>42352.025115740747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s">
        <v>8221</v>
      </c>
      <c r="N4032" t="b">
        <v>0</v>
      </c>
      <c r="O4032" t="s">
        <v>8271</v>
      </c>
      <c r="P4032" s="6">
        <f t="shared" si="248"/>
        <v>16</v>
      </c>
      <c r="Q4032" s="8">
        <f t="shared" si="249"/>
        <v>66.666666666666671</v>
      </c>
      <c r="R4032" s="11" t="s">
        <v>8317</v>
      </c>
      <c r="S4032" s="12" t="s">
        <v>8318</v>
      </c>
      <c r="T4032" s="20">
        <f t="shared" si="250"/>
        <v>42374.655081018514</v>
      </c>
      <c r="U4032" s="20">
        <f t="shared" si="251"/>
        <v>42403.784027777772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s">
        <v>8221</v>
      </c>
      <c r="N4033" t="b">
        <v>0</v>
      </c>
      <c r="O4033" t="s">
        <v>8271</v>
      </c>
      <c r="P4033" s="6">
        <f t="shared" si="248"/>
        <v>0</v>
      </c>
      <c r="Q4033" s="8">
        <f t="shared" si="249"/>
        <v>0</v>
      </c>
      <c r="R4033" s="11" t="s">
        <v>8317</v>
      </c>
      <c r="S4033" s="12" t="s">
        <v>8318</v>
      </c>
      <c r="T4033" s="20">
        <f t="shared" si="250"/>
        <v>41941.585231481484</v>
      </c>
      <c r="U4033" s="20">
        <f t="shared" si="251"/>
        <v>41991.626898148148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s">
        <v>8221</v>
      </c>
      <c r="N4034" t="b">
        <v>0</v>
      </c>
      <c r="O4034" t="s">
        <v>8271</v>
      </c>
      <c r="P4034" s="6">
        <f t="shared" si="248"/>
        <v>6.8287037037037033</v>
      </c>
      <c r="Q4034" s="8">
        <f t="shared" si="249"/>
        <v>59</v>
      </c>
      <c r="R4034" s="11" t="s">
        <v>8317</v>
      </c>
      <c r="S4034" s="12" t="s">
        <v>8318</v>
      </c>
      <c r="T4034" s="20">
        <f t="shared" si="250"/>
        <v>42293.809212962966</v>
      </c>
      <c r="U4034" s="20">
        <f t="shared" si="251"/>
        <v>42353.85087962963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s">
        <v>8221</v>
      </c>
      <c r="N4035" t="b">
        <v>0</v>
      </c>
      <c r="O4035" t="s">
        <v>8271</v>
      </c>
      <c r="P4035" s="6">
        <f t="shared" ref="P4035:P4098" si="252">E4035/D4035*100</f>
        <v>25.698702928870294</v>
      </c>
      <c r="Q4035" s="8">
        <f t="shared" ref="Q4035:Q4098" si="253">IFERROR(E4035/L4035,0)</f>
        <v>65.340319148936175</v>
      </c>
      <c r="R4035" s="11" t="s">
        <v>8317</v>
      </c>
      <c r="S4035" s="12" t="s">
        <v>8318</v>
      </c>
      <c r="T4035" s="20">
        <f t="shared" ref="T4035:T4098" si="254">(((J4035/60)/60)/24)+DATE(1970,1,1)</f>
        <v>42614.268796296295</v>
      </c>
      <c r="U4035" s="20">
        <f t="shared" ref="U4035:U4098" si="255">(((I4035/60)/60)/24)+DATE(1970,1,1)</f>
        <v>42645.375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s">
        <v>8221</v>
      </c>
      <c r="N4036" t="b">
        <v>0</v>
      </c>
      <c r="O4036" t="s">
        <v>8271</v>
      </c>
      <c r="P4036" s="6">
        <f t="shared" si="252"/>
        <v>1.4814814814814816</v>
      </c>
      <c r="Q4036" s="8">
        <f t="shared" si="253"/>
        <v>100</v>
      </c>
      <c r="R4036" s="11" t="s">
        <v>8317</v>
      </c>
      <c r="S4036" s="12" t="s">
        <v>8318</v>
      </c>
      <c r="T4036" s="20">
        <f t="shared" si="254"/>
        <v>42067.947337962964</v>
      </c>
      <c r="U4036" s="20">
        <f t="shared" si="255"/>
        <v>42097.905671296292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s">
        <v>8221</v>
      </c>
      <c r="N4037" t="b">
        <v>0</v>
      </c>
      <c r="O4037" t="s">
        <v>8271</v>
      </c>
      <c r="P4037" s="6">
        <f t="shared" si="252"/>
        <v>36.85</v>
      </c>
      <c r="Q4037" s="8">
        <f t="shared" si="253"/>
        <v>147.4</v>
      </c>
      <c r="R4037" s="11" t="s">
        <v>8317</v>
      </c>
      <c r="S4037" s="12" t="s">
        <v>8318</v>
      </c>
      <c r="T4037" s="20">
        <f t="shared" si="254"/>
        <v>41903.882951388885</v>
      </c>
      <c r="U4037" s="20">
        <f t="shared" si="255"/>
        <v>41933.882951388885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s">
        <v>8221</v>
      </c>
      <c r="N4038" t="b">
        <v>0</v>
      </c>
      <c r="O4038" t="s">
        <v>8271</v>
      </c>
      <c r="P4038" s="6">
        <f t="shared" si="252"/>
        <v>47.05</v>
      </c>
      <c r="Q4038" s="8">
        <f t="shared" si="253"/>
        <v>166.05882352941177</v>
      </c>
      <c r="R4038" s="11" t="s">
        <v>8317</v>
      </c>
      <c r="S4038" s="12" t="s">
        <v>8318</v>
      </c>
      <c r="T4038" s="20">
        <f t="shared" si="254"/>
        <v>41804.937083333331</v>
      </c>
      <c r="U4038" s="20">
        <f t="shared" si="255"/>
        <v>41821.9375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s">
        <v>8221</v>
      </c>
      <c r="N4039" t="b">
        <v>0</v>
      </c>
      <c r="O4039" t="s">
        <v>8271</v>
      </c>
      <c r="P4039" s="6">
        <f t="shared" si="252"/>
        <v>11.428571428571429</v>
      </c>
      <c r="Q4039" s="8">
        <f t="shared" si="253"/>
        <v>40</v>
      </c>
      <c r="R4039" s="11" t="s">
        <v>8317</v>
      </c>
      <c r="S4039" s="12" t="s">
        <v>8318</v>
      </c>
      <c r="T4039" s="20">
        <f t="shared" si="254"/>
        <v>42497.070775462969</v>
      </c>
      <c r="U4039" s="20">
        <f t="shared" si="255"/>
        <v>42514.600694444445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s">
        <v>8221</v>
      </c>
      <c r="N4040" t="b">
        <v>0</v>
      </c>
      <c r="O4040" t="s">
        <v>8271</v>
      </c>
      <c r="P4040" s="6">
        <f t="shared" si="252"/>
        <v>12.04</v>
      </c>
      <c r="Q4040" s="8">
        <f t="shared" si="253"/>
        <v>75.25</v>
      </c>
      <c r="R4040" s="11" t="s">
        <v>8317</v>
      </c>
      <c r="S4040" s="12" t="s">
        <v>8318</v>
      </c>
      <c r="T4040" s="20">
        <f t="shared" si="254"/>
        <v>41869.798726851855</v>
      </c>
      <c r="U4040" s="20">
        <f t="shared" si="255"/>
        <v>41929.798726851855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s">
        <v>8221</v>
      </c>
      <c r="N4041" t="b">
        <v>0</v>
      </c>
      <c r="O4041" t="s">
        <v>8271</v>
      </c>
      <c r="P4041" s="6">
        <f t="shared" si="252"/>
        <v>60</v>
      </c>
      <c r="Q4041" s="8">
        <f t="shared" si="253"/>
        <v>60</v>
      </c>
      <c r="R4041" s="11" t="s">
        <v>8317</v>
      </c>
      <c r="S4041" s="12" t="s">
        <v>8318</v>
      </c>
      <c r="T4041" s="20">
        <f t="shared" si="254"/>
        <v>42305.670914351853</v>
      </c>
      <c r="U4041" s="20">
        <f t="shared" si="255"/>
        <v>42339.249305555553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s">
        <v>8221</v>
      </c>
      <c r="N4042" t="b">
        <v>0</v>
      </c>
      <c r="O4042" t="s">
        <v>8271</v>
      </c>
      <c r="P4042" s="6">
        <f t="shared" si="252"/>
        <v>31.25</v>
      </c>
      <c r="Q4042" s="8">
        <f t="shared" si="253"/>
        <v>1250</v>
      </c>
      <c r="R4042" s="11" t="s">
        <v>8317</v>
      </c>
      <c r="S4042" s="12" t="s">
        <v>8318</v>
      </c>
      <c r="T4042" s="20">
        <f t="shared" si="254"/>
        <v>42144.231527777782</v>
      </c>
      <c r="U4042" s="20">
        <f t="shared" si="255"/>
        <v>42203.125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s">
        <v>8221</v>
      </c>
      <c r="N4043" t="b">
        <v>0</v>
      </c>
      <c r="O4043" t="s">
        <v>8271</v>
      </c>
      <c r="P4043" s="6">
        <f t="shared" si="252"/>
        <v>0.42</v>
      </c>
      <c r="Q4043" s="8">
        <f t="shared" si="253"/>
        <v>10.5</v>
      </c>
      <c r="R4043" s="11" t="s">
        <v>8317</v>
      </c>
      <c r="S4043" s="12" t="s">
        <v>8318</v>
      </c>
      <c r="T4043" s="20">
        <f t="shared" si="254"/>
        <v>42559.474004629628</v>
      </c>
      <c r="U4043" s="20">
        <f t="shared" si="255"/>
        <v>42619.474004629628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s">
        <v>8221</v>
      </c>
      <c r="N4044" t="b">
        <v>0</v>
      </c>
      <c r="O4044" t="s">
        <v>8271</v>
      </c>
      <c r="P4044" s="6">
        <f t="shared" si="252"/>
        <v>0.21</v>
      </c>
      <c r="Q4044" s="8">
        <f t="shared" si="253"/>
        <v>7</v>
      </c>
      <c r="R4044" s="11" t="s">
        <v>8317</v>
      </c>
      <c r="S4044" s="12" t="s">
        <v>8318</v>
      </c>
      <c r="T4044" s="20">
        <f t="shared" si="254"/>
        <v>41995.084074074075</v>
      </c>
      <c r="U4044" s="20">
        <f t="shared" si="255"/>
        <v>42024.802777777775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s">
        <v>8221</v>
      </c>
      <c r="N4045" t="b">
        <v>0</v>
      </c>
      <c r="O4045" t="s">
        <v>8271</v>
      </c>
      <c r="P4045" s="6">
        <f t="shared" si="252"/>
        <v>0</v>
      </c>
      <c r="Q4045" s="8">
        <f t="shared" si="253"/>
        <v>0</v>
      </c>
      <c r="R4045" s="11" t="s">
        <v>8317</v>
      </c>
      <c r="S4045" s="12" t="s">
        <v>8318</v>
      </c>
      <c r="T4045" s="20">
        <f t="shared" si="254"/>
        <v>41948.957465277781</v>
      </c>
      <c r="U4045" s="20">
        <f t="shared" si="255"/>
        <v>41963.957465277781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s">
        <v>8221</v>
      </c>
      <c r="N4046" t="b">
        <v>0</v>
      </c>
      <c r="O4046" t="s">
        <v>8271</v>
      </c>
      <c r="P4046" s="6">
        <f t="shared" si="252"/>
        <v>37.5</v>
      </c>
      <c r="Q4046" s="8">
        <f t="shared" si="253"/>
        <v>56.25</v>
      </c>
      <c r="R4046" s="11" t="s">
        <v>8317</v>
      </c>
      <c r="S4046" s="12" t="s">
        <v>8318</v>
      </c>
      <c r="T4046" s="20">
        <f t="shared" si="254"/>
        <v>42074.219699074078</v>
      </c>
      <c r="U4046" s="20">
        <f t="shared" si="255"/>
        <v>42104.208333333328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s">
        <v>8221</v>
      </c>
      <c r="N4047" t="b">
        <v>0</v>
      </c>
      <c r="O4047" t="s">
        <v>8271</v>
      </c>
      <c r="P4047" s="6">
        <f t="shared" si="252"/>
        <v>0.02</v>
      </c>
      <c r="Q4047" s="8">
        <f t="shared" si="253"/>
        <v>1</v>
      </c>
      <c r="R4047" s="11" t="s">
        <v>8317</v>
      </c>
      <c r="S4047" s="12" t="s">
        <v>8318</v>
      </c>
      <c r="T4047" s="20">
        <f t="shared" si="254"/>
        <v>41842.201261574075</v>
      </c>
      <c r="U4047" s="20">
        <f t="shared" si="255"/>
        <v>41872.201261574075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s">
        <v>8221</v>
      </c>
      <c r="N4048" t="b">
        <v>0</v>
      </c>
      <c r="O4048" t="s">
        <v>8271</v>
      </c>
      <c r="P4048" s="6">
        <f t="shared" si="252"/>
        <v>8.2142857142857135</v>
      </c>
      <c r="Q4048" s="8">
        <f t="shared" si="253"/>
        <v>38.333333333333336</v>
      </c>
      <c r="R4048" s="11" t="s">
        <v>8317</v>
      </c>
      <c r="S4048" s="12" t="s">
        <v>8318</v>
      </c>
      <c r="T4048" s="20">
        <f t="shared" si="254"/>
        <v>41904.650578703702</v>
      </c>
      <c r="U4048" s="20">
        <f t="shared" si="255"/>
        <v>41934.650578703702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s">
        <v>8221</v>
      </c>
      <c r="N4049" t="b">
        <v>0</v>
      </c>
      <c r="O4049" t="s">
        <v>8271</v>
      </c>
      <c r="P4049" s="6">
        <f t="shared" si="252"/>
        <v>2.1999999999999997</v>
      </c>
      <c r="Q4049" s="8">
        <f t="shared" si="253"/>
        <v>27.5</v>
      </c>
      <c r="R4049" s="11" t="s">
        <v>8317</v>
      </c>
      <c r="S4049" s="12" t="s">
        <v>8318</v>
      </c>
      <c r="T4049" s="20">
        <f t="shared" si="254"/>
        <v>41991.022488425922</v>
      </c>
      <c r="U4049" s="20">
        <f t="shared" si="255"/>
        <v>42015.041666666672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s">
        <v>8221</v>
      </c>
      <c r="N4050" t="b">
        <v>0</v>
      </c>
      <c r="O4050" t="s">
        <v>8271</v>
      </c>
      <c r="P4050" s="6">
        <f t="shared" si="252"/>
        <v>17.652941176470588</v>
      </c>
      <c r="Q4050" s="8">
        <f t="shared" si="253"/>
        <v>32.978021978021978</v>
      </c>
      <c r="R4050" s="11" t="s">
        <v>8317</v>
      </c>
      <c r="S4050" s="12" t="s">
        <v>8318</v>
      </c>
      <c r="T4050" s="20">
        <f t="shared" si="254"/>
        <v>42436.509108796294</v>
      </c>
      <c r="U4050" s="20">
        <f t="shared" si="255"/>
        <v>42471.467442129629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s">
        <v>8221</v>
      </c>
      <c r="N4051" t="b">
        <v>0</v>
      </c>
      <c r="O4051" t="s">
        <v>8271</v>
      </c>
      <c r="P4051" s="6">
        <f t="shared" si="252"/>
        <v>0.08</v>
      </c>
      <c r="Q4051" s="8">
        <f t="shared" si="253"/>
        <v>16</v>
      </c>
      <c r="R4051" s="11" t="s">
        <v>8317</v>
      </c>
      <c r="S4051" s="12" t="s">
        <v>8318</v>
      </c>
      <c r="T4051" s="20">
        <f t="shared" si="254"/>
        <v>42169.958506944444</v>
      </c>
      <c r="U4051" s="20">
        <f t="shared" si="255"/>
        <v>42199.958506944444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s">
        <v>8221</v>
      </c>
      <c r="N4052" t="b">
        <v>0</v>
      </c>
      <c r="O4052" t="s">
        <v>8271</v>
      </c>
      <c r="P4052" s="6">
        <f t="shared" si="252"/>
        <v>6.6666666666666666E-2</v>
      </c>
      <c r="Q4052" s="8">
        <f t="shared" si="253"/>
        <v>1</v>
      </c>
      <c r="R4052" s="11" t="s">
        <v>8317</v>
      </c>
      <c r="S4052" s="12" t="s">
        <v>8318</v>
      </c>
      <c r="T4052" s="20">
        <f t="shared" si="254"/>
        <v>41905.636469907404</v>
      </c>
      <c r="U4052" s="20">
        <f t="shared" si="255"/>
        <v>41935.636469907404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s">
        <v>8221</v>
      </c>
      <c r="N4053" t="b">
        <v>0</v>
      </c>
      <c r="O4053" t="s">
        <v>8271</v>
      </c>
      <c r="P4053" s="6">
        <f t="shared" si="252"/>
        <v>0</v>
      </c>
      <c r="Q4053" s="8">
        <f t="shared" si="253"/>
        <v>0</v>
      </c>
      <c r="R4053" s="11" t="s">
        <v>8317</v>
      </c>
      <c r="S4053" s="12" t="s">
        <v>8318</v>
      </c>
      <c r="T4053" s="20">
        <f t="shared" si="254"/>
        <v>41761.810150462967</v>
      </c>
      <c r="U4053" s="20">
        <f t="shared" si="255"/>
        <v>41768.286805555559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s">
        <v>8221</v>
      </c>
      <c r="N4054" t="b">
        <v>0</v>
      </c>
      <c r="O4054" t="s">
        <v>8271</v>
      </c>
      <c r="P4054" s="6">
        <f t="shared" si="252"/>
        <v>37.533333333333339</v>
      </c>
      <c r="Q4054" s="8">
        <f t="shared" si="253"/>
        <v>86.615384615384613</v>
      </c>
      <c r="R4054" s="11" t="s">
        <v>8317</v>
      </c>
      <c r="S4054" s="12" t="s">
        <v>8318</v>
      </c>
      <c r="T4054" s="20">
        <f t="shared" si="254"/>
        <v>41865.878657407404</v>
      </c>
      <c r="U4054" s="20">
        <f t="shared" si="255"/>
        <v>41925.878657407404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s">
        <v>8221</v>
      </c>
      <c r="N4055" t="b">
        <v>0</v>
      </c>
      <c r="O4055" t="s">
        <v>8271</v>
      </c>
      <c r="P4055" s="6">
        <f t="shared" si="252"/>
        <v>22</v>
      </c>
      <c r="Q4055" s="8">
        <f t="shared" si="253"/>
        <v>55</v>
      </c>
      <c r="R4055" s="11" t="s">
        <v>8317</v>
      </c>
      <c r="S4055" s="12" t="s">
        <v>8318</v>
      </c>
      <c r="T4055" s="20">
        <f t="shared" si="254"/>
        <v>41928.690138888887</v>
      </c>
      <c r="U4055" s="20">
        <f t="shared" si="255"/>
        <v>41958.833333333328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s">
        <v>8221</v>
      </c>
      <c r="N4056" t="b">
        <v>0</v>
      </c>
      <c r="O4056" t="s">
        <v>8271</v>
      </c>
      <c r="P4056" s="6">
        <f t="shared" si="252"/>
        <v>0</v>
      </c>
      <c r="Q4056" s="8">
        <f t="shared" si="253"/>
        <v>0</v>
      </c>
      <c r="R4056" s="11" t="s">
        <v>8317</v>
      </c>
      <c r="S4056" s="12" t="s">
        <v>8318</v>
      </c>
      <c r="T4056" s="20">
        <f t="shared" si="254"/>
        <v>42613.841261574074</v>
      </c>
      <c r="U4056" s="20">
        <f t="shared" si="255"/>
        <v>42644.166666666672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s">
        <v>8221</v>
      </c>
      <c r="N4057" t="b">
        <v>0</v>
      </c>
      <c r="O4057" t="s">
        <v>8271</v>
      </c>
      <c r="P4057" s="6">
        <f t="shared" si="252"/>
        <v>17.62</v>
      </c>
      <c r="Q4057" s="8">
        <f t="shared" si="253"/>
        <v>41.952380952380949</v>
      </c>
      <c r="R4057" s="11" t="s">
        <v>8317</v>
      </c>
      <c r="S4057" s="12" t="s">
        <v>8318</v>
      </c>
      <c r="T4057" s="20">
        <f t="shared" si="254"/>
        <v>41779.648506944446</v>
      </c>
      <c r="U4057" s="20">
        <f t="shared" si="255"/>
        <v>41809.648506944446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s">
        <v>8221</v>
      </c>
      <c r="N4058" t="b">
        <v>0</v>
      </c>
      <c r="O4058" t="s">
        <v>8271</v>
      </c>
      <c r="P4058" s="6">
        <f t="shared" si="252"/>
        <v>53</v>
      </c>
      <c r="Q4058" s="8">
        <f t="shared" si="253"/>
        <v>88.333333333333329</v>
      </c>
      <c r="R4058" s="11" t="s">
        <v>8317</v>
      </c>
      <c r="S4058" s="12" t="s">
        <v>8318</v>
      </c>
      <c r="T4058" s="20">
        <f t="shared" si="254"/>
        <v>42534.933321759265</v>
      </c>
      <c r="U4058" s="20">
        <f t="shared" si="255"/>
        <v>42554.832638888889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s">
        <v>8221</v>
      </c>
      <c r="N4059" t="b">
        <v>0</v>
      </c>
      <c r="O4059" t="s">
        <v>8271</v>
      </c>
      <c r="P4059" s="6">
        <f t="shared" si="252"/>
        <v>22.142857142857142</v>
      </c>
      <c r="Q4059" s="8">
        <f t="shared" si="253"/>
        <v>129.16666666666666</v>
      </c>
      <c r="R4059" s="11" t="s">
        <v>8317</v>
      </c>
      <c r="S4059" s="12" t="s">
        <v>8318</v>
      </c>
      <c r="T4059" s="20">
        <f t="shared" si="254"/>
        <v>42310.968518518523</v>
      </c>
      <c r="U4059" s="20">
        <f t="shared" si="255"/>
        <v>42333.958333333328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s">
        <v>8221</v>
      </c>
      <c r="N4060" t="b">
        <v>0</v>
      </c>
      <c r="O4060" t="s">
        <v>8271</v>
      </c>
      <c r="P4060" s="6">
        <f t="shared" si="252"/>
        <v>2.5333333333333332</v>
      </c>
      <c r="Q4060" s="8">
        <f t="shared" si="253"/>
        <v>23.75</v>
      </c>
      <c r="R4060" s="11" t="s">
        <v>8317</v>
      </c>
      <c r="S4060" s="12" t="s">
        <v>8318</v>
      </c>
      <c r="T4060" s="20">
        <f t="shared" si="254"/>
        <v>42446.060694444444</v>
      </c>
      <c r="U4060" s="20">
        <f t="shared" si="255"/>
        <v>42461.165972222225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s">
        <v>8221</v>
      </c>
      <c r="N4061" t="b">
        <v>0</v>
      </c>
      <c r="O4061" t="s">
        <v>8271</v>
      </c>
      <c r="P4061" s="6">
        <f t="shared" si="252"/>
        <v>2.5</v>
      </c>
      <c r="Q4061" s="8">
        <f t="shared" si="253"/>
        <v>35.714285714285715</v>
      </c>
      <c r="R4061" s="11" t="s">
        <v>8317</v>
      </c>
      <c r="S4061" s="12" t="s">
        <v>8318</v>
      </c>
      <c r="T4061" s="20">
        <f t="shared" si="254"/>
        <v>41866.640648148146</v>
      </c>
      <c r="U4061" s="20">
        <f t="shared" si="255"/>
        <v>41898.125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s">
        <v>8221</v>
      </c>
      <c r="N4062" t="b">
        <v>0</v>
      </c>
      <c r="O4062" t="s">
        <v>8271</v>
      </c>
      <c r="P4062" s="6">
        <f t="shared" si="252"/>
        <v>2.85</v>
      </c>
      <c r="Q4062" s="8">
        <f t="shared" si="253"/>
        <v>57</v>
      </c>
      <c r="R4062" s="11" t="s">
        <v>8317</v>
      </c>
      <c r="S4062" s="12" t="s">
        <v>8318</v>
      </c>
      <c r="T4062" s="20">
        <f t="shared" si="254"/>
        <v>41779.695092592592</v>
      </c>
      <c r="U4062" s="20">
        <f t="shared" si="255"/>
        <v>41813.666666666664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s">
        <v>8221</v>
      </c>
      <c r="N4063" t="b">
        <v>0</v>
      </c>
      <c r="O4063" t="s">
        <v>8271</v>
      </c>
      <c r="P4063" s="6">
        <f t="shared" si="252"/>
        <v>0</v>
      </c>
      <c r="Q4063" s="8">
        <f t="shared" si="253"/>
        <v>0</v>
      </c>
      <c r="R4063" s="11" t="s">
        <v>8317</v>
      </c>
      <c r="S4063" s="12" t="s">
        <v>8318</v>
      </c>
      <c r="T4063" s="20">
        <f t="shared" si="254"/>
        <v>42421.141469907408</v>
      </c>
      <c r="U4063" s="20">
        <f t="shared" si="255"/>
        <v>42481.099803240737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s">
        <v>8221</v>
      </c>
      <c r="N4064" t="b">
        <v>0</v>
      </c>
      <c r="O4064" t="s">
        <v>8271</v>
      </c>
      <c r="P4064" s="6">
        <f t="shared" si="252"/>
        <v>2.4500000000000002</v>
      </c>
      <c r="Q4064" s="8">
        <f t="shared" si="253"/>
        <v>163.33333333333334</v>
      </c>
      <c r="R4064" s="11" t="s">
        <v>8317</v>
      </c>
      <c r="S4064" s="12" t="s">
        <v>8318</v>
      </c>
      <c r="T4064" s="20">
        <f t="shared" si="254"/>
        <v>42523.739212962959</v>
      </c>
      <c r="U4064" s="20">
        <f t="shared" si="255"/>
        <v>42553.739212962959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s">
        <v>8221</v>
      </c>
      <c r="N4065" t="b">
        <v>0</v>
      </c>
      <c r="O4065" t="s">
        <v>8271</v>
      </c>
      <c r="P4065" s="6">
        <f t="shared" si="252"/>
        <v>1.4210526315789473</v>
      </c>
      <c r="Q4065" s="8">
        <f t="shared" si="253"/>
        <v>15</v>
      </c>
      <c r="R4065" s="11" t="s">
        <v>8317</v>
      </c>
      <c r="S4065" s="12" t="s">
        <v>8318</v>
      </c>
      <c r="T4065" s="20">
        <f t="shared" si="254"/>
        <v>41787.681527777779</v>
      </c>
      <c r="U4065" s="20">
        <f t="shared" si="255"/>
        <v>41817.681527777779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s">
        <v>8221</v>
      </c>
      <c r="N4066" t="b">
        <v>0</v>
      </c>
      <c r="O4066" t="s">
        <v>8271</v>
      </c>
      <c r="P4066" s="6">
        <f t="shared" si="252"/>
        <v>19.25</v>
      </c>
      <c r="Q4066" s="8">
        <f t="shared" si="253"/>
        <v>64.166666666666671</v>
      </c>
      <c r="R4066" s="11" t="s">
        <v>8317</v>
      </c>
      <c r="S4066" s="12" t="s">
        <v>8318</v>
      </c>
      <c r="T4066" s="20">
        <f t="shared" si="254"/>
        <v>42093.588263888887</v>
      </c>
      <c r="U4066" s="20">
        <f t="shared" si="255"/>
        <v>42123.588263888887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s">
        <v>8221</v>
      </c>
      <c r="N4067" t="b">
        <v>0</v>
      </c>
      <c r="O4067" t="s">
        <v>8271</v>
      </c>
      <c r="P4067" s="6">
        <f t="shared" si="252"/>
        <v>0.67500000000000004</v>
      </c>
      <c r="Q4067" s="8">
        <f t="shared" si="253"/>
        <v>6.75</v>
      </c>
      <c r="R4067" s="11" t="s">
        <v>8317</v>
      </c>
      <c r="S4067" s="12" t="s">
        <v>8318</v>
      </c>
      <c r="T4067" s="20">
        <f t="shared" si="254"/>
        <v>41833.951516203706</v>
      </c>
      <c r="U4067" s="20">
        <f t="shared" si="255"/>
        <v>41863.951516203706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s">
        <v>8221</v>
      </c>
      <c r="N4068" t="b">
        <v>0</v>
      </c>
      <c r="O4068" t="s">
        <v>8271</v>
      </c>
      <c r="P4068" s="6">
        <f t="shared" si="252"/>
        <v>0.16666666666666669</v>
      </c>
      <c r="Q4068" s="8">
        <f t="shared" si="253"/>
        <v>25</v>
      </c>
      <c r="R4068" s="11" t="s">
        <v>8317</v>
      </c>
      <c r="S4068" s="12" t="s">
        <v>8318</v>
      </c>
      <c r="T4068" s="20">
        <f t="shared" si="254"/>
        <v>42479.039212962962</v>
      </c>
      <c r="U4068" s="20">
        <f t="shared" si="255"/>
        <v>42509.039212962962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s">
        <v>8221</v>
      </c>
      <c r="N4069" t="b">
        <v>0</v>
      </c>
      <c r="O4069" t="s">
        <v>8271</v>
      </c>
      <c r="P4069" s="6">
        <f t="shared" si="252"/>
        <v>60.9</v>
      </c>
      <c r="Q4069" s="8">
        <f t="shared" si="253"/>
        <v>179.11764705882354</v>
      </c>
      <c r="R4069" s="11" t="s">
        <v>8317</v>
      </c>
      <c r="S4069" s="12" t="s">
        <v>8318</v>
      </c>
      <c r="T4069" s="20">
        <f t="shared" si="254"/>
        <v>42235.117476851854</v>
      </c>
      <c r="U4069" s="20">
        <f t="shared" si="255"/>
        <v>42275.117476851854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s">
        <v>8221</v>
      </c>
      <c r="N4070" t="b">
        <v>0</v>
      </c>
      <c r="O4070" t="s">
        <v>8271</v>
      </c>
      <c r="P4070" s="6">
        <f t="shared" si="252"/>
        <v>1</v>
      </c>
      <c r="Q4070" s="8">
        <f t="shared" si="253"/>
        <v>34.950000000000003</v>
      </c>
      <c r="R4070" s="11" t="s">
        <v>8317</v>
      </c>
      <c r="S4070" s="12" t="s">
        <v>8318</v>
      </c>
      <c r="T4070" s="20">
        <f t="shared" si="254"/>
        <v>42718.963599537034</v>
      </c>
      <c r="U4070" s="20">
        <f t="shared" si="255"/>
        <v>42748.961805555555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s">
        <v>8221</v>
      </c>
      <c r="N4071" t="b">
        <v>0</v>
      </c>
      <c r="O4071" t="s">
        <v>8271</v>
      </c>
      <c r="P4071" s="6">
        <f t="shared" si="252"/>
        <v>34.4</v>
      </c>
      <c r="Q4071" s="8">
        <f t="shared" si="253"/>
        <v>33.07692307692308</v>
      </c>
      <c r="R4071" s="11" t="s">
        <v>8317</v>
      </c>
      <c r="S4071" s="12" t="s">
        <v>8318</v>
      </c>
      <c r="T4071" s="20">
        <f t="shared" si="254"/>
        <v>42022.661527777775</v>
      </c>
      <c r="U4071" s="20">
        <f t="shared" si="255"/>
        <v>42063.5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s">
        <v>8221</v>
      </c>
      <c r="N4072" t="b">
        <v>0</v>
      </c>
      <c r="O4072" t="s">
        <v>8271</v>
      </c>
      <c r="P4072" s="6">
        <f t="shared" si="252"/>
        <v>16.5</v>
      </c>
      <c r="Q4072" s="8">
        <f t="shared" si="253"/>
        <v>27.5</v>
      </c>
      <c r="R4072" s="11" t="s">
        <v>8317</v>
      </c>
      <c r="S4072" s="12" t="s">
        <v>8318</v>
      </c>
      <c r="T4072" s="20">
        <f t="shared" si="254"/>
        <v>42031.666898148149</v>
      </c>
      <c r="U4072" s="20">
        <f t="shared" si="255"/>
        <v>42064.125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s">
        <v>8221</v>
      </c>
      <c r="N4073" t="b">
        <v>0</v>
      </c>
      <c r="O4073" t="s">
        <v>8271</v>
      </c>
      <c r="P4073" s="6">
        <f t="shared" si="252"/>
        <v>0</v>
      </c>
      <c r="Q4073" s="8">
        <f t="shared" si="253"/>
        <v>0</v>
      </c>
      <c r="R4073" s="11" t="s">
        <v>8317</v>
      </c>
      <c r="S4073" s="12" t="s">
        <v>8318</v>
      </c>
      <c r="T4073" s="20">
        <f t="shared" si="254"/>
        <v>42700.804756944446</v>
      </c>
      <c r="U4073" s="20">
        <f t="shared" si="255"/>
        <v>42730.804756944446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s">
        <v>8221</v>
      </c>
      <c r="N4074" t="b">
        <v>0</v>
      </c>
      <c r="O4074" t="s">
        <v>8271</v>
      </c>
      <c r="P4074" s="6">
        <f t="shared" si="252"/>
        <v>0.4</v>
      </c>
      <c r="Q4074" s="8">
        <f t="shared" si="253"/>
        <v>2</v>
      </c>
      <c r="R4074" s="11" t="s">
        <v>8317</v>
      </c>
      <c r="S4074" s="12" t="s">
        <v>8318</v>
      </c>
      <c r="T4074" s="20">
        <f t="shared" si="254"/>
        <v>41812.77443287037</v>
      </c>
      <c r="U4074" s="20">
        <f t="shared" si="255"/>
        <v>41872.77443287037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s">
        <v>8221</v>
      </c>
      <c r="N4075" t="b">
        <v>0</v>
      </c>
      <c r="O4075" t="s">
        <v>8271</v>
      </c>
      <c r="P4075" s="6">
        <f t="shared" si="252"/>
        <v>1.0571428571428572</v>
      </c>
      <c r="Q4075" s="8">
        <f t="shared" si="253"/>
        <v>18.5</v>
      </c>
      <c r="R4075" s="11" t="s">
        <v>8317</v>
      </c>
      <c r="S4075" s="12" t="s">
        <v>8318</v>
      </c>
      <c r="T4075" s="20">
        <f t="shared" si="254"/>
        <v>42078.34520833334</v>
      </c>
      <c r="U4075" s="20">
        <f t="shared" si="255"/>
        <v>42133.166666666672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s">
        <v>8221</v>
      </c>
      <c r="N4076" t="b">
        <v>0</v>
      </c>
      <c r="O4076" t="s">
        <v>8271</v>
      </c>
      <c r="P4076" s="6">
        <f t="shared" si="252"/>
        <v>26.727272727272727</v>
      </c>
      <c r="Q4076" s="8">
        <f t="shared" si="253"/>
        <v>35</v>
      </c>
      <c r="R4076" s="11" t="s">
        <v>8317</v>
      </c>
      <c r="S4076" s="12" t="s">
        <v>8318</v>
      </c>
      <c r="T4076" s="20">
        <f t="shared" si="254"/>
        <v>42283.552951388891</v>
      </c>
      <c r="U4076" s="20">
        <f t="shared" si="255"/>
        <v>42313.594618055555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s">
        <v>8221</v>
      </c>
      <c r="N4077" t="b">
        <v>0</v>
      </c>
      <c r="O4077" t="s">
        <v>8271</v>
      </c>
      <c r="P4077" s="6">
        <f t="shared" si="252"/>
        <v>28.799999999999997</v>
      </c>
      <c r="Q4077" s="8">
        <f t="shared" si="253"/>
        <v>44.307692307692307</v>
      </c>
      <c r="R4077" s="11" t="s">
        <v>8317</v>
      </c>
      <c r="S4077" s="12" t="s">
        <v>8318</v>
      </c>
      <c r="T4077" s="20">
        <f t="shared" si="254"/>
        <v>41779.045937499999</v>
      </c>
      <c r="U4077" s="20">
        <f t="shared" si="255"/>
        <v>41820.727777777778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s">
        <v>8221</v>
      </c>
      <c r="N4078" t="b">
        <v>0</v>
      </c>
      <c r="O4078" t="s">
        <v>8271</v>
      </c>
      <c r="P4078" s="6">
        <f t="shared" si="252"/>
        <v>0</v>
      </c>
      <c r="Q4078" s="8">
        <f t="shared" si="253"/>
        <v>0</v>
      </c>
      <c r="R4078" s="11" t="s">
        <v>8317</v>
      </c>
      <c r="S4078" s="12" t="s">
        <v>8318</v>
      </c>
      <c r="T4078" s="20">
        <f t="shared" si="254"/>
        <v>41905.795706018522</v>
      </c>
      <c r="U4078" s="20">
        <f t="shared" si="255"/>
        <v>41933.82708333333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s">
        <v>8221</v>
      </c>
      <c r="N4079" t="b">
        <v>0</v>
      </c>
      <c r="O4079" t="s">
        <v>8271</v>
      </c>
      <c r="P4079" s="6">
        <f t="shared" si="252"/>
        <v>8.9</v>
      </c>
      <c r="Q4079" s="8">
        <f t="shared" si="253"/>
        <v>222.5</v>
      </c>
      <c r="R4079" s="11" t="s">
        <v>8317</v>
      </c>
      <c r="S4079" s="12" t="s">
        <v>8318</v>
      </c>
      <c r="T4079" s="20">
        <f t="shared" si="254"/>
        <v>42695.7105787037</v>
      </c>
      <c r="U4079" s="20">
        <f t="shared" si="255"/>
        <v>42725.7105787037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s">
        <v>8221</v>
      </c>
      <c r="N4080" t="b">
        <v>0</v>
      </c>
      <c r="O4080" t="s">
        <v>8271</v>
      </c>
      <c r="P4080" s="6">
        <f t="shared" si="252"/>
        <v>0</v>
      </c>
      <c r="Q4080" s="8">
        <f t="shared" si="253"/>
        <v>0</v>
      </c>
      <c r="R4080" s="11" t="s">
        <v>8317</v>
      </c>
      <c r="S4080" s="12" t="s">
        <v>8318</v>
      </c>
      <c r="T4080" s="20">
        <f t="shared" si="254"/>
        <v>42732.787523148145</v>
      </c>
      <c r="U4080" s="20">
        <f t="shared" si="255"/>
        <v>42762.787523148145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s">
        <v>8221</v>
      </c>
      <c r="N4081" t="b">
        <v>0</v>
      </c>
      <c r="O4081" t="s">
        <v>8271</v>
      </c>
      <c r="P4081" s="6">
        <f t="shared" si="252"/>
        <v>0.16666666666666669</v>
      </c>
      <c r="Q4081" s="8">
        <f t="shared" si="253"/>
        <v>5</v>
      </c>
      <c r="R4081" s="11" t="s">
        <v>8317</v>
      </c>
      <c r="S4081" s="12" t="s">
        <v>8318</v>
      </c>
      <c r="T4081" s="20">
        <f t="shared" si="254"/>
        <v>42510.938900462963</v>
      </c>
      <c r="U4081" s="20">
        <f t="shared" si="255"/>
        <v>42540.938900462963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s">
        <v>8221</v>
      </c>
      <c r="N4082" t="b">
        <v>0</v>
      </c>
      <c r="O4082" t="s">
        <v>8271</v>
      </c>
      <c r="P4082" s="6">
        <f t="shared" si="252"/>
        <v>0</v>
      </c>
      <c r="Q4082" s="8">
        <f t="shared" si="253"/>
        <v>0</v>
      </c>
      <c r="R4082" s="11" t="s">
        <v>8317</v>
      </c>
      <c r="S4082" s="12" t="s">
        <v>8318</v>
      </c>
      <c r="T4082" s="20">
        <f t="shared" si="254"/>
        <v>42511.698101851856</v>
      </c>
      <c r="U4082" s="20">
        <f t="shared" si="255"/>
        <v>42535.787500000006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s">
        <v>8221</v>
      </c>
      <c r="N4083" t="b">
        <v>0</v>
      </c>
      <c r="O4083" t="s">
        <v>8271</v>
      </c>
      <c r="P4083" s="6">
        <f t="shared" si="252"/>
        <v>15.737410071942445</v>
      </c>
      <c r="Q4083" s="8">
        <f t="shared" si="253"/>
        <v>29.166666666666668</v>
      </c>
      <c r="R4083" s="11" t="s">
        <v>8317</v>
      </c>
      <c r="S4083" s="12" t="s">
        <v>8318</v>
      </c>
      <c r="T4083" s="20">
        <f t="shared" si="254"/>
        <v>42041.581307870365</v>
      </c>
      <c r="U4083" s="20">
        <f t="shared" si="255"/>
        <v>42071.539641203708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s">
        <v>8221</v>
      </c>
      <c r="N4084" t="b">
        <v>0</v>
      </c>
      <c r="O4084" t="s">
        <v>8271</v>
      </c>
      <c r="P4084" s="6">
        <f t="shared" si="252"/>
        <v>2</v>
      </c>
      <c r="Q4084" s="8">
        <f t="shared" si="253"/>
        <v>1.5</v>
      </c>
      <c r="R4084" s="11" t="s">
        <v>8317</v>
      </c>
      <c r="S4084" s="12" t="s">
        <v>8318</v>
      </c>
      <c r="T4084" s="20">
        <f t="shared" si="254"/>
        <v>42307.189270833333</v>
      </c>
      <c r="U4084" s="20">
        <f t="shared" si="255"/>
        <v>42322.958333333328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s">
        <v>8221</v>
      </c>
      <c r="N4085" t="b">
        <v>0</v>
      </c>
      <c r="O4085" t="s">
        <v>8271</v>
      </c>
      <c r="P4085" s="6">
        <f t="shared" si="252"/>
        <v>21.685714285714287</v>
      </c>
      <c r="Q4085" s="8">
        <f t="shared" si="253"/>
        <v>126.5</v>
      </c>
      <c r="R4085" s="11" t="s">
        <v>8317</v>
      </c>
      <c r="S4085" s="12" t="s">
        <v>8318</v>
      </c>
      <c r="T4085" s="20">
        <f t="shared" si="254"/>
        <v>42353.761759259258</v>
      </c>
      <c r="U4085" s="20">
        <f t="shared" si="255"/>
        <v>42383.761759259258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s">
        <v>8221</v>
      </c>
      <c r="N4086" t="b">
        <v>0</v>
      </c>
      <c r="O4086" t="s">
        <v>8271</v>
      </c>
      <c r="P4086" s="6">
        <f t="shared" si="252"/>
        <v>0.33333333333333337</v>
      </c>
      <c r="Q4086" s="8">
        <f t="shared" si="253"/>
        <v>10</v>
      </c>
      <c r="R4086" s="11" t="s">
        <v>8317</v>
      </c>
      <c r="S4086" s="12" t="s">
        <v>8318</v>
      </c>
      <c r="T4086" s="20">
        <f t="shared" si="254"/>
        <v>42622.436412037037</v>
      </c>
      <c r="U4086" s="20">
        <f t="shared" si="255"/>
        <v>42652.436412037037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s">
        <v>8221</v>
      </c>
      <c r="N4087" t="b">
        <v>0</v>
      </c>
      <c r="O4087" t="s">
        <v>8271</v>
      </c>
      <c r="P4087" s="6">
        <f t="shared" si="252"/>
        <v>0.2857142857142857</v>
      </c>
      <c r="Q4087" s="8">
        <f t="shared" si="253"/>
        <v>10</v>
      </c>
      <c r="R4087" s="11" t="s">
        <v>8317</v>
      </c>
      <c r="S4087" s="12" t="s">
        <v>8318</v>
      </c>
      <c r="T4087" s="20">
        <f t="shared" si="254"/>
        <v>42058.603877314818</v>
      </c>
      <c r="U4087" s="20">
        <f t="shared" si="255"/>
        <v>42087.165972222225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s">
        <v>8221</v>
      </c>
      <c r="N4088" t="b">
        <v>0</v>
      </c>
      <c r="O4088" t="s">
        <v>8271</v>
      </c>
      <c r="P4088" s="6">
        <f t="shared" si="252"/>
        <v>4.7</v>
      </c>
      <c r="Q4088" s="8">
        <f t="shared" si="253"/>
        <v>9.4</v>
      </c>
      <c r="R4088" s="11" t="s">
        <v>8317</v>
      </c>
      <c r="S4088" s="12" t="s">
        <v>8318</v>
      </c>
      <c r="T4088" s="20">
        <f t="shared" si="254"/>
        <v>42304.940960648149</v>
      </c>
      <c r="U4088" s="20">
        <f t="shared" si="255"/>
        <v>42329.166666666672</v>
      </c>
    </row>
    <row r="4089" spans="1:2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s">
        <v>8221</v>
      </c>
      <c r="N4089" t="b">
        <v>0</v>
      </c>
      <c r="O4089" t="s">
        <v>8271</v>
      </c>
      <c r="P4089" s="6">
        <f t="shared" si="252"/>
        <v>0</v>
      </c>
      <c r="Q4089" s="8">
        <f t="shared" si="253"/>
        <v>0</v>
      </c>
      <c r="R4089" s="11" t="s">
        <v>8317</v>
      </c>
      <c r="S4089" s="12" t="s">
        <v>8318</v>
      </c>
      <c r="T4089" s="20">
        <f t="shared" si="254"/>
        <v>42538.742893518516</v>
      </c>
      <c r="U4089" s="20">
        <f t="shared" si="255"/>
        <v>42568.742893518516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s">
        <v>8221</v>
      </c>
      <c r="N4090" t="b">
        <v>0</v>
      </c>
      <c r="O4090" t="s">
        <v>8271</v>
      </c>
      <c r="P4090" s="6">
        <f t="shared" si="252"/>
        <v>10.8</v>
      </c>
      <c r="Q4090" s="8">
        <f t="shared" si="253"/>
        <v>72</v>
      </c>
      <c r="R4090" s="11" t="s">
        <v>8317</v>
      </c>
      <c r="S4090" s="12" t="s">
        <v>8318</v>
      </c>
      <c r="T4090" s="20">
        <f t="shared" si="254"/>
        <v>41990.612546296295</v>
      </c>
      <c r="U4090" s="20">
        <f t="shared" si="255"/>
        <v>42020.434722222228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s">
        <v>8221</v>
      </c>
      <c r="N4091" t="b">
        <v>0</v>
      </c>
      <c r="O4091" t="s">
        <v>8271</v>
      </c>
      <c r="P4091" s="6">
        <f t="shared" si="252"/>
        <v>4.8</v>
      </c>
      <c r="Q4091" s="8">
        <f t="shared" si="253"/>
        <v>30</v>
      </c>
      <c r="R4091" s="11" t="s">
        <v>8317</v>
      </c>
      <c r="S4091" s="12" t="s">
        <v>8318</v>
      </c>
      <c r="T4091" s="20">
        <f t="shared" si="254"/>
        <v>42122.732499999998</v>
      </c>
      <c r="U4091" s="20">
        <f t="shared" si="255"/>
        <v>42155.732638888891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s">
        <v>8221</v>
      </c>
      <c r="N4092" t="b">
        <v>0</v>
      </c>
      <c r="O4092" t="s">
        <v>8271</v>
      </c>
      <c r="P4092" s="6">
        <f t="shared" si="252"/>
        <v>3.2</v>
      </c>
      <c r="Q4092" s="8">
        <f t="shared" si="253"/>
        <v>10.666666666666666</v>
      </c>
      <c r="R4092" s="11" t="s">
        <v>8317</v>
      </c>
      <c r="S4092" s="12" t="s">
        <v>8318</v>
      </c>
      <c r="T4092" s="20">
        <f t="shared" si="254"/>
        <v>42209.67288194444</v>
      </c>
      <c r="U4092" s="20">
        <f t="shared" si="255"/>
        <v>42223.625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s">
        <v>8221</v>
      </c>
      <c r="N4093" t="b">
        <v>0</v>
      </c>
      <c r="O4093" t="s">
        <v>8271</v>
      </c>
      <c r="P4093" s="6">
        <f t="shared" si="252"/>
        <v>12.75</v>
      </c>
      <c r="Q4093" s="8">
        <f t="shared" si="253"/>
        <v>25.5</v>
      </c>
      <c r="R4093" s="11" t="s">
        <v>8317</v>
      </c>
      <c r="S4093" s="12" t="s">
        <v>8318</v>
      </c>
      <c r="T4093" s="20">
        <f t="shared" si="254"/>
        <v>41990.506377314814</v>
      </c>
      <c r="U4093" s="20">
        <f t="shared" si="255"/>
        <v>42020.506377314814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s">
        <v>8221</v>
      </c>
      <c r="N4094" t="b">
        <v>0</v>
      </c>
      <c r="O4094" t="s">
        <v>8271</v>
      </c>
      <c r="P4094" s="6">
        <f t="shared" si="252"/>
        <v>1.8181818181818181E-2</v>
      </c>
      <c r="Q4094" s="8">
        <f t="shared" si="253"/>
        <v>20</v>
      </c>
      <c r="R4094" s="11" t="s">
        <v>8317</v>
      </c>
      <c r="S4094" s="12" t="s">
        <v>8318</v>
      </c>
      <c r="T4094" s="20">
        <f t="shared" si="254"/>
        <v>42039.194988425923</v>
      </c>
      <c r="U4094" s="20">
        <f t="shared" si="255"/>
        <v>42099.153321759266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s">
        <v>8221</v>
      </c>
      <c r="N4095" t="b">
        <v>0</v>
      </c>
      <c r="O4095" t="s">
        <v>8271</v>
      </c>
      <c r="P4095" s="6">
        <f t="shared" si="252"/>
        <v>2.4</v>
      </c>
      <c r="Q4095" s="8">
        <f t="shared" si="253"/>
        <v>15</v>
      </c>
      <c r="R4095" s="11" t="s">
        <v>8317</v>
      </c>
      <c r="S4095" s="12" t="s">
        <v>8318</v>
      </c>
      <c r="T4095" s="20">
        <f t="shared" si="254"/>
        <v>42178.815891203703</v>
      </c>
      <c r="U4095" s="20">
        <f t="shared" si="255"/>
        <v>42238.815891203703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s">
        <v>8221</v>
      </c>
      <c r="N4096" t="b">
        <v>0</v>
      </c>
      <c r="O4096" t="s">
        <v>8271</v>
      </c>
      <c r="P4096" s="6">
        <f t="shared" si="252"/>
        <v>36.5</v>
      </c>
      <c r="Q4096" s="8">
        <f t="shared" si="253"/>
        <v>91.25</v>
      </c>
      <c r="R4096" s="11" t="s">
        <v>8317</v>
      </c>
      <c r="S4096" s="12" t="s">
        <v>8318</v>
      </c>
      <c r="T4096" s="20">
        <f t="shared" si="254"/>
        <v>41890.086805555555</v>
      </c>
      <c r="U4096" s="20">
        <f t="shared" si="255"/>
        <v>41934.207638888889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s">
        <v>8221</v>
      </c>
      <c r="N4097" t="b">
        <v>0</v>
      </c>
      <c r="O4097" t="s">
        <v>8271</v>
      </c>
      <c r="P4097" s="6">
        <f t="shared" si="252"/>
        <v>2.666666666666667</v>
      </c>
      <c r="Q4097" s="8">
        <f t="shared" si="253"/>
        <v>800</v>
      </c>
      <c r="R4097" s="11" t="s">
        <v>8317</v>
      </c>
      <c r="S4097" s="12" t="s">
        <v>8318</v>
      </c>
      <c r="T4097" s="20">
        <f t="shared" si="254"/>
        <v>42693.031828703708</v>
      </c>
      <c r="U4097" s="20">
        <f t="shared" si="255"/>
        <v>42723.031828703708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s">
        <v>8221</v>
      </c>
      <c r="N4098" t="b">
        <v>0</v>
      </c>
      <c r="O4098" t="s">
        <v>8271</v>
      </c>
      <c r="P4098" s="6">
        <f t="shared" si="252"/>
        <v>11.428571428571429</v>
      </c>
      <c r="Q4098" s="8">
        <f t="shared" si="253"/>
        <v>80</v>
      </c>
      <c r="R4098" s="11" t="s">
        <v>8317</v>
      </c>
      <c r="S4098" s="12" t="s">
        <v>8318</v>
      </c>
      <c r="T4098" s="20">
        <f t="shared" si="254"/>
        <v>42750.530312499999</v>
      </c>
      <c r="U4098" s="20">
        <f t="shared" si="255"/>
        <v>42794.368749999994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s">
        <v>8221</v>
      </c>
      <c r="N4099" t="b">
        <v>0</v>
      </c>
      <c r="O4099" t="s">
        <v>8271</v>
      </c>
      <c r="P4099" s="6">
        <f t="shared" ref="P4099:P4115" si="256">E4099/D4099*100</f>
        <v>0</v>
      </c>
      <c r="Q4099" s="8">
        <f t="shared" ref="Q4099:Q4115" si="257">IFERROR(E4099/L4099,0)</f>
        <v>0</v>
      </c>
      <c r="R4099" s="11" t="s">
        <v>8317</v>
      </c>
      <c r="S4099" s="12" t="s">
        <v>8318</v>
      </c>
      <c r="T4099" s="20">
        <f t="shared" ref="T4099:T4115" si="258">(((J4099/60)/60)/24)+DATE(1970,1,1)</f>
        <v>42344.824502314819</v>
      </c>
      <c r="U4099" s="20">
        <f t="shared" ref="U4099:U4115" si="259">(((I4099/60)/60)/24)+DATE(1970,1,1)</f>
        <v>42400.996527777781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s">
        <v>8221</v>
      </c>
      <c r="N4100" t="b">
        <v>0</v>
      </c>
      <c r="O4100" t="s">
        <v>8271</v>
      </c>
      <c r="P4100" s="6">
        <f t="shared" si="256"/>
        <v>0</v>
      </c>
      <c r="Q4100" s="8">
        <f t="shared" si="257"/>
        <v>0</v>
      </c>
      <c r="R4100" s="11" t="s">
        <v>8317</v>
      </c>
      <c r="S4100" s="12" t="s">
        <v>8318</v>
      </c>
      <c r="T4100" s="20">
        <f t="shared" si="258"/>
        <v>42495.722187499996</v>
      </c>
      <c r="U4100" s="20">
        <f t="shared" si="259"/>
        <v>42525.722187499996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s">
        <v>8221</v>
      </c>
      <c r="N4101" t="b">
        <v>0</v>
      </c>
      <c r="O4101" t="s">
        <v>8271</v>
      </c>
      <c r="P4101" s="6">
        <f t="shared" si="256"/>
        <v>1.1111111111111112</v>
      </c>
      <c r="Q4101" s="8">
        <f t="shared" si="257"/>
        <v>50</v>
      </c>
      <c r="R4101" s="11" t="s">
        <v>8317</v>
      </c>
      <c r="S4101" s="12" t="s">
        <v>8318</v>
      </c>
      <c r="T4101" s="20">
        <f t="shared" si="258"/>
        <v>42570.850381944445</v>
      </c>
      <c r="U4101" s="20">
        <f t="shared" si="259"/>
        <v>42615.850381944445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s">
        <v>8221</v>
      </c>
      <c r="N4102" t="b">
        <v>0</v>
      </c>
      <c r="O4102" t="s">
        <v>8271</v>
      </c>
      <c r="P4102" s="6">
        <f t="shared" si="256"/>
        <v>0</v>
      </c>
      <c r="Q4102" s="8">
        <f t="shared" si="257"/>
        <v>0</v>
      </c>
      <c r="R4102" s="11" t="s">
        <v>8317</v>
      </c>
      <c r="S4102" s="12" t="s">
        <v>8318</v>
      </c>
      <c r="T4102" s="20">
        <f t="shared" si="258"/>
        <v>41927.124884259261</v>
      </c>
      <c r="U4102" s="20">
        <f t="shared" si="259"/>
        <v>41937.124884259261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s">
        <v>8221</v>
      </c>
      <c r="N4103" t="b">
        <v>0</v>
      </c>
      <c r="O4103" t="s">
        <v>8271</v>
      </c>
      <c r="P4103" s="6">
        <f t="shared" si="256"/>
        <v>0</v>
      </c>
      <c r="Q4103" s="8">
        <f t="shared" si="257"/>
        <v>0</v>
      </c>
      <c r="R4103" s="11" t="s">
        <v>8317</v>
      </c>
      <c r="S4103" s="12" t="s">
        <v>8318</v>
      </c>
      <c r="T4103" s="20">
        <f t="shared" si="258"/>
        <v>42730.903726851851</v>
      </c>
      <c r="U4103" s="20">
        <f t="shared" si="259"/>
        <v>42760.903726851851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s">
        <v>8221</v>
      </c>
      <c r="N4104" t="b">
        <v>0</v>
      </c>
      <c r="O4104" t="s">
        <v>8271</v>
      </c>
      <c r="P4104" s="6">
        <f t="shared" si="256"/>
        <v>27.400000000000002</v>
      </c>
      <c r="Q4104" s="8">
        <f t="shared" si="257"/>
        <v>22.833333333333332</v>
      </c>
      <c r="R4104" s="11" t="s">
        <v>8317</v>
      </c>
      <c r="S4104" s="12" t="s">
        <v>8318</v>
      </c>
      <c r="T4104" s="20">
        <f t="shared" si="258"/>
        <v>42475.848067129627</v>
      </c>
      <c r="U4104" s="20">
        <f t="shared" si="259"/>
        <v>42505.848067129627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s">
        <v>8221</v>
      </c>
      <c r="N4105" t="b">
        <v>0</v>
      </c>
      <c r="O4105" t="s">
        <v>8271</v>
      </c>
      <c r="P4105" s="6">
        <f t="shared" si="256"/>
        <v>10</v>
      </c>
      <c r="Q4105" s="8">
        <f t="shared" si="257"/>
        <v>16.666666666666668</v>
      </c>
      <c r="R4105" s="11" t="s">
        <v>8317</v>
      </c>
      <c r="S4105" s="12" t="s">
        <v>8318</v>
      </c>
      <c r="T4105" s="20">
        <f t="shared" si="258"/>
        <v>42188.83293981482</v>
      </c>
      <c r="U4105" s="20">
        <f t="shared" si="259"/>
        <v>42242.772222222222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s">
        <v>8221</v>
      </c>
      <c r="N4106" t="b">
        <v>0</v>
      </c>
      <c r="O4106" t="s">
        <v>8271</v>
      </c>
      <c r="P4106" s="6">
        <f t="shared" si="256"/>
        <v>21.366666666666667</v>
      </c>
      <c r="Q4106" s="8">
        <f t="shared" si="257"/>
        <v>45.785714285714285</v>
      </c>
      <c r="R4106" s="11" t="s">
        <v>8317</v>
      </c>
      <c r="S4106" s="12" t="s">
        <v>8318</v>
      </c>
      <c r="T4106" s="20">
        <f t="shared" si="258"/>
        <v>42640.278171296297</v>
      </c>
      <c r="U4106" s="20">
        <f t="shared" si="259"/>
        <v>42670.278171296297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s">
        <v>8221</v>
      </c>
      <c r="N4107" t="b">
        <v>0</v>
      </c>
      <c r="O4107" t="s">
        <v>8271</v>
      </c>
      <c r="P4107" s="6">
        <f t="shared" si="256"/>
        <v>6.9696969696969706</v>
      </c>
      <c r="Q4107" s="8">
        <f t="shared" si="257"/>
        <v>383.33333333333331</v>
      </c>
      <c r="R4107" s="11" t="s">
        <v>8317</v>
      </c>
      <c r="S4107" s="12" t="s">
        <v>8318</v>
      </c>
      <c r="T4107" s="20">
        <f t="shared" si="258"/>
        <v>42697.010520833333</v>
      </c>
      <c r="U4107" s="20">
        <f t="shared" si="259"/>
        <v>42730.010520833333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s">
        <v>8221</v>
      </c>
      <c r="N4108" t="b">
        <v>0</v>
      </c>
      <c r="O4108" t="s">
        <v>8271</v>
      </c>
      <c r="P4108" s="6">
        <f t="shared" si="256"/>
        <v>70.599999999999994</v>
      </c>
      <c r="Q4108" s="8">
        <f t="shared" si="257"/>
        <v>106.96969696969697</v>
      </c>
      <c r="R4108" s="11" t="s">
        <v>8317</v>
      </c>
      <c r="S4108" s="12" t="s">
        <v>8318</v>
      </c>
      <c r="T4108" s="20">
        <f t="shared" si="258"/>
        <v>42053.049375000002</v>
      </c>
      <c r="U4108" s="20">
        <f t="shared" si="259"/>
        <v>42096.041666666672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s">
        <v>8221</v>
      </c>
      <c r="N4109" t="b">
        <v>0</v>
      </c>
      <c r="O4109" t="s">
        <v>8271</v>
      </c>
      <c r="P4109" s="6">
        <f t="shared" si="256"/>
        <v>2.0500000000000003</v>
      </c>
      <c r="Q4109" s="8">
        <f t="shared" si="257"/>
        <v>10.25</v>
      </c>
      <c r="R4109" s="11" t="s">
        <v>8317</v>
      </c>
      <c r="S4109" s="12" t="s">
        <v>8318</v>
      </c>
      <c r="T4109" s="20">
        <f t="shared" si="258"/>
        <v>41883.916678240741</v>
      </c>
      <c r="U4109" s="20">
        <f t="shared" si="259"/>
        <v>41906.916678240741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s">
        <v>8221</v>
      </c>
      <c r="N4110" t="b">
        <v>0</v>
      </c>
      <c r="O4110" t="s">
        <v>8271</v>
      </c>
      <c r="P4110" s="6">
        <f t="shared" si="256"/>
        <v>1.9666666666666666</v>
      </c>
      <c r="Q4110" s="8">
        <f t="shared" si="257"/>
        <v>59</v>
      </c>
      <c r="R4110" s="11" t="s">
        <v>8317</v>
      </c>
      <c r="S4110" s="12" t="s">
        <v>8318</v>
      </c>
      <c r="T4110" s="20">
        <f t="shared" si="258"/>
        <v>42767.031678240746</v>
      </c>
      <c r="U4110" s="20">
        <f t="shared" si="259"/>
        <v>42797.208333333328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s">
        <v>8221</v>
      </c>
      <c r="N4111" t="b">
        <v>0</v>
      </c>
      <c r="O4111" t="s">
        <v>8271</v>
      </c>
      <c r="P4111" s="6">
        <f t="shared" si="256"/>
        <v>0</v>
      </c>
      <c r="Q4111" s="8">
        <f t="shared" si="257"/>
        <v>0</v>
      </c>
      <c r="R4111" s="11" t="s">
        <v>8317</v>
      </c>
      <c r="S4111" s="12" t="s">
        <v>8318</v>
      </c>
      <c r="T4111" s="20">
        <f t="shared" si="258"/>
        <v>42307.539398148147</v>
      </c>
      <c r="U4111" s="20">
        <f t="shared" si="259"/>
        <v>42337.581064814818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s">
        <v>8221</v>
      </c>
      <c r="N4112" t="b">
        <v>0</v>
      </c>
      <c r="O4112" t="s">
        <v>8271</v>
      </c>
      <c r="P4112" s="6">
        <f t="shared" si="256"/>
        <v>28.666666666666668</v>
      </c>
      <c r="Q4112" s="8">
        <f t="shared" si="257"/>
        <v>14.333333333333334</v>
      </c>
      <c r="R4112" s="11" t="s">
        <v>8317</v>
      </c>
      <c r="S4112" s="12" t="s">
        <v>8318</v>
      </c>
      <c r="T4112" s="20">
        <f t="shared" si="258"/>
        <v>42512.626747685179</v>
      </c>
      <c r="U4112" s="20">
        <f t="shared" si="259"/>
        <v>42572.626747685179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s">
        <v>8221</v>
      </c>
      <c r="N4113" t="b">
        <v>0</v>
      </c>
      <c r="O4113" t="s">
        <v>8271</v>
      </c>
      <c r="P4113" s="6">
        <f t="shared" si="256"/>
        <v>3.1333333333333333</v>
      </c>
      <c r="Q4113" s="8">
        <f t="shared" si="257"/>
        <v>15.666666666666666</v>
      </c>
      <c r="R4113" s="11" t="s">
        <v>8317</v>
      </c>
      <c r="S4113" s="12" t="s">
        <v>8318</v>
      </c>
      <c r="T4113" s="20">
        <f t="shared" si="258"/>
        <v>42029.135879629626</v>
      </c>
      <c r="U4113" s="20">
        <f t="shared" si="259"/>
        <v>42059.135879629626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s">
        <v>8221</v>
      </c>
      <c r="N4114" t="b">
        <v>0</v>
      </c>
      <c r="O4114" t="s">
        <v>8271</v>
      </c>
      <c r="P4114" s="6">
        <f t="shared" si="256"/>
        <v>0.04</v>
      </c>
      <c r="Q4114" s="8">
        <f t="shared" si="257"/>
        <v>1</v>
      </c>
      <c r="R4114" s="11" t="s">
        <v>8317</v>
      </c>
      <c r="S4114" s="12" t="s">
        <v>8318</v>
      </c>
      <c r="T4114" s="20">
        <f t="shared" si="258"/>
        <v>42400.946597222224</v>
      </c>
      <c r="U4114" s="20">
        <f t="shared" si="259"/>
        <v>42428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s">
        <v>8221</v>
      </c>
      <c r="N4115" t="b">
        <v>0</v>
      </c>
      <c r="O4115" t="s">
        <v>8271</v>
      </c>
      <c r="P4115" s="6">
        <f t="shared" si="256"/>
        <v>0.2</v>
      </c>
      <c r="Q4115" s="8">
        <f t="shared" si="257"/>
        <v>1</v>
      </c>
      <c r="R4115" s="11" t="s">
        <v>8317</v>
      </c>
      <c r="S4115" s="12" t="s">
        <v>8318</v>
      </c>
      <c r="T4115" s="20">
        <f t="shared" si="258"/>
        <v>42358.573182870372</v>
      </c>
      <c r="U4115" s="20">
        <f t="shared" si="259"/>
        <v>42377.273611111115</v>
      </c>
    </row>
  </sheetData>
  <conditionalFormatting sqref="A1">
    <cfRule type="cellIs" dxfId="12" priority="12" operator="equal">
      <formula>"successful"</formula>
    </cfRule>
  </conditionalFormatting>
  <conditionalFormatting sqref="F1:F1048576">
    <cfRule type="cellIs" dxfId="11" priority="7" operator="equal">
      <formula>"live"</formula>
    </cfRule>
    <cfRule type="cellIs" dxfId="10" priority="8" operator="equal">
      <formula>"currently live"</formula>
    </cfRule>
    <cfRule type="cellIs" dxfId="9" priority="9" operator="equal">
      <formula>"canceled"</formula>
    </cfRule>
    <cfRule type="cellIs" dxfId="8" priority="10" operator="equal">
      <formula>"failed"</formula>
    </cfRule>
    <cfRule type="cellIs" dxfId="7" priority="11" operator="equal">
      <formula>"successful"</formula>
    </cfRule>
  </conditionalFormatting>
  <conditionalFormatting sqref="P1:P1048576">
    <cfRule type="colorScale" priority="6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M1:M1048576">
    <cfRule type="cellIs" dxfId="6" priority="1" operator="equal">
      <formula>"live"</formula>
    </cfRule>
    <cfRule type="cellIs" dxfId="5" priority="2" operator="equal">
      <formula>"currently live"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9882A-B726-4B96-A8D2-33E01EFB0DFD}">
  <dimension ref="A3:E28"/>
  <sheetViews>
    <sheetView workbookViewId="0">
      <selection activeCell="A3" sqref="A3"/>
    </sheetView>
  </sheetViews>
  <sheetFormatPr defaultRowHeight="14.25" x14ac:dyDescent="0.45"/>
  <cols>
    <col min="1" max="1" width="13.06640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3" spans="1:5" x14ac:dyDescent="0.45">
      <c r="A3" s="14" t="s">
        <v>8363</v>
      </c>
      <c r="B3" s="14" t="s">
        <v>8362</v>
      </c>
    </row>
    <row r="4" spans="1:5" x14ac:dyDescent="0.45">
      <c r="A4" s="14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45">
      <c r="A5" s="15" t="s">
        <v>8310</v>
      </c>
      <c r="B5" s="17">
        <v>3</v>
      </c>
      <c r="C5" s="17">
        <v>6</v>
      </c>
      <c r="D5" s="17">
        <v>4</v>
      </c>
      <c r="E5" s="17">
        <v>13</v>
      </c>
    </row>
    <row r="6" spans="1:5" x14ac:dyDescent="0.45">
      <c r="A6" s="16" t="s">
        <v>8226</v>
      </c>
      <c r="B6" s="17">
        <v>2</v>
      </c>
      <c r="C6" s="17">
        <v>6</v>
      </c>
      <c r="D6" s="17">
        <v>4</v>
      </c>
      <c r="E6" s="17">
        <v>12</v>
      </c>
    </row>
    <row r="7" spans="1:5" x14ac:dyDescent="0.45">
      <c r="A7" s="16" t="s">
        <v>8232</v>
      </c>
      <c r="B7" s="17">
        <v>1</v>
      </c>
      <c r="C7" s="17"/>
      <c r="D7" s="17"/>
      <c r="E7" s="17">
        <v>1</v>
      </c>
    </row>
    <row r="8" spans="1:5" x14ac:dyDescent="0.45">
      <c r="A8" s="15" t="s">
        <v>8336</v>
      </c>
      <c r="B8" s="17">
        <v>1</v>
      </c>
      <c r="C8" s="17">
        <v>4</v>
      </c>
      <c r="D8" s="17"/>
      <c r="E8" s="17">
        <v>5</v>
      </c>
    </row>
    <row r="9" spans="1:5" x14ac:dyDescent="0.45">
      <c r="A9" s="16" t="s">
        <v>8226</v>
      </c>
      <c r="B9" s="17">
        <v>1</v>
      </c>
      <c r="C9" s="17">
        <v>3</v>
      </c>
      <c r="D9" s="17"/>
      <c r="E9" s="17">
        <v>4</v>
      </c>
    </row>
    <row r="10" spans="1:5" x14ac:dyDescent="0.45">
      <c r="A10" s="16" t="s">
        <v>8232</v>
      </c>
      <c r="B10" s="17"/>
      <c r="C10" s="17">
        <v>1</v>
      </c>
      <c r="D10" s="17"/>
      <c r="E10" s="17">
        <v>1</v>
      </c>
    </row>
    <row r="11" spans="1:5" x14ac:dyDescent="0.45">
      <c r="A11" s="15" t="s">
        <v>8333</v>
      </c>
      <c r="B11" s="17"/>
      <c r="C11" s="17">
        <v>7</v>
      </c>
      <c r="D11" s="17">
        <v>2</v>
      </c>
      <c r="E11" s="17">
        <v>9</v>
      </c>
    </row>
    <row r="12" spans="1:5" x14ac:dyDescent="0.45">
      <c r="A12" s="16" t="s">
        <v>8226</v>
      </c>
      <c r="B12" s="17"/>
      <c r="C12" s="17">
        <v>7</v>
      </c>
      <c r="D12" s="17">
        <v>2</v>
      </c>
      <c r="E12" s="17">
        <v>9</v>
      </c>
    </row>
    <row r="13" spans="1:5" x14ac:dyDescent="0.45">
      <c r="A13" s="15" t="s">
        <v>8325</v>
      </c>
      <c r="B13" s="17"/>
      <c r="C13" s="17"/>
      <c r="D13" s="17">
        <v>2</v>
      </c>
      <c r="E13" s="17">
        <v>2</v>
      </c>
    </row>
    <row r="14" spans="1:5" x14ac:dyDescent="0.45">
      <c r="A14" s="16" t="s">
        <v>8226</v>
      </c>
      <c r="B14" s="17"/>
      <c r="C14" s="17"/>
      <c r="D14" s="17">
        <v>1</v>
      </c>
      <c r="E14" s="17">
        <v>1</v>
      </c>
    </row>
    <row r="15" spans="1:5" x14ac:dyDescent="0.45">
      <c r="A15" s="16" t="s">
        <v>8232</v>
      </c>
      <c r="B15" s="17"/>
      <c r="C15" s="17"/>
      <c r="D15" s="17">
        <v>1</v>
      </c>
      <c r="E15" s="17">
        <v>1</v>
      </c>
    </row>
    <row r="16" spans="1:5" x14ac:dyDescent="0.45">
      <c r="A16" s="15" t="s">
        <v>8338</v>
      </c>
      <c r="B16" s="17"/>
      <c r="C16" s="17">
        <v>3</v>
      </c>
      <c r="D16" s="17">
        <v>3</v>
      </c>
      <c r="E16" s="17">
        <v>6</v>
      </c>
    </row>
    <row r="17" spans="1:5" x14ac:dyDescent="0.45">
      <c r="A17" s="16" t="s">
        <v>8226</v>
      </c>
      <c r="B17" s="17"/>
      <c r="C17" s="17">
        <v>3</v>
      </c>
      <c r="D17" s="17">
        <v>2</v>
      </c>
      <c r="E17" s="17">
        <v>5</v>
      </c>
    </row>
    <row r="18" spans="1:5" x14ac:dyDescent="0.45">
      <c r="A18" s="16" t="s">
        <v>8232</v>
      </c>
      <c r="B18" s="17"/>
      <c r="C18" s="17"/>
      <c r="D18" s="17">
        <v>1</v>
      </c>
      <c r="E18" s="17">
        <v>1</v>
      </c>
    </row>
    <row r="19" spans="1:5" x14ac:dyDescent="0.45">
      <c r="A19" s="15" t="s">
        <v>8322</v>
      </c>
      <c r="B19" s="17">
        <v>1</v>
      </c>
      <c r="C19" s="17">
        <v>7</v>
      </c>
      <c r="D19" s="17">
        <v>1</v>
      </c>
      <c r="E19" s="17">
        <v>9</v>
      </c>
    </row>
    <row r="20" spans="1:5" x14ac:dyDescent="0.45">
      <c r="A20" s="16" t="s">
        <v>8226</v>
      </c>
      <c r="B20" s="17"/>
      <c r="C20" s="17">
        <v>5</v>
      </c>
      <c r="D20" s="17">
        <v>1</v>
      </c>
      <c r="E20" s="17">
        <v>6</v>
      </c>
    </row>
    <row r="21" spans="1:5" x14ac:dyDescent="0.45">
      <c r="A21" s="16" t="s">
        <v>8232</v>
      </c>
      <c r="B21" s="17">
        <v>1</v>
      </c>
      <c r="C21" s="17">
        <v>2</v>
      </c>
      <c r="D21" s="17"/>
      <c r="E21" s="17">
        <v>3</v>
      </c>
    </row>
    <row r="22" spans="1:5" x14ac:dyDescent="0.45">
      <c r="A22" s="15" t="s">
        <v>8319</v>
      </c>
      <c r="B22" s="17">
        <v>10</v>
      </c>
      <c r="C22" s="17">
        <v>5</v>
      </c>
      <c r="D22" s="17">
        <v>4</v>
      </c>
      <c r="E22" s="17">
        <v>19</v>
      </c>
    </row>
    <row r="23" spans="1:5" x14ac:dyDescent="0.45">
      <c r="A23" s="16" t="s">
        <v>8226</v>
      </c>
      <c r="B23" s="17">
        <v>9</v>
      </c>
      <c r="C23" s="17">
        <v>4</v>
      </c>
      <c r="D23" s="17">
        <v>3</v>
      </c>
      <c r="E23" s="17">
        <v>16</v>
      </c>
    </row>
    <row r="24" spans="1:5" x14ac:dyDescent="0.45">
      <c r="A24" s="16" t="s">
        <v>8232</v>
      </c>
      <c r="B24" s="17">
        <v>1</v>
      </c>
      <c r="C24" s="17">
        <v>1</v>
      </c>
      <c r="D24" s="17">
        <v>1</v>
      </c>
      <c r="E24" s="17">
        <v>3</v>
      </c>
    </row>
    <row r="25" spans="1:5" x14ac:dyDescent="0.45">
      <c r="A25" s="15" t="s">
        <v>8317</v>
      </c>
      <c r="B25" s="17">
        <v>3</v>
      </c>
      <c r="C25" s="17">
        <v>15</v>
      </c>
      <c r="D25" s="17">
        <v>7</v>
      </c>
      <c r="E25" s="17">
        <v>25</v>
      </c>
    </row>
    <row r="26" spans="1:5" x14ac:dyDescent="0.45">
      <c r="A26" s="16" t="s">
        <v>8226</v>
      </c>
      <c r="B26" s="17">
        <v>2</v>
      </c>
      <c r="C26" s="17">
        <v>13</v>
      </c>
      <c r="D26" s="17">
        <v>6</v>
      </c>
      <c r="E26" s="17">
        <v>21</v>
      </c>
    </row>
    <row r="27" spans="1:5" x14ac:dyDescent="0.45">
      <c r="A27" s="16" t="s">
        <v>8232</v>
      </c>
      <c r="B27" s="17">
        <v>1</v>
      </c>
      <c r="C27" s="17">
        <v>2</v>
      </c>
      <c r="D27" s="17">
        <v>1</v>
      </c>
      <c r="E27" s="17">
        <v>4</v>
      </c>
    </row>
    <row r="28" spans="1:5" x14ac:dyDescent="0.45">
      <c r="A28" s="15" t="s">
        <v>8361</v>
      </c>
      <c r="B28" s="17">
        <v>18</v>
      </c>
      <c r="C28" s="17">
        <v>47</v>
      </c>
      <c r="D28" s="17">
        <v>23</v>
      </c>
      <c r="E28" s="17">
        <v>88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758D-FF0C-4DA9-A2CC-0FF27F170C0A}">
  <dimension ref="A3:D17"/>
  <sheetViews>
    <sheetView workbookViewId="0">
      <selection activeCell="A3" sqref="A3"/>
    </sheetView>
  </sheetViews>
  <sheetFormatPr defaultRowHeight="14.25" x14ac:dyDescent="0.45"/>
  <cols>
    <col min="1" max="1" width="16.6640625" bestFit="1" customWidth="1"/>
    <col min="2" max="2" width="14.73046875" bestFit="1" customWidth="1"/>
    <col min="3" max="3" width="8.9296875" bestFit="1" customWidth="1"/>
    <col min="4" max="4" width="10.19921875" bestFit="1" customWidth="1"/>
    <col min="5" max="5" width="8.9296875" bestFit="1" customWidth="1"/>
    <col min="6" max="6" width="10.19921875" bestFit="1" customWidth="1"/>
  </cols>
  <sheetData>
    <row r="3" spans="1:4" x14ac:dyDescent="0.45">
      <c r="A3" s="14" t="s">
        <v>8363</v>
      </c>
      <c r="B3" s="14" t="s">
        <v>8362</v>
      </c>
    </row>
    <row r="4" spans="1:4" x14ac:dyDescent="0.45">
      <c r="A4" s="14" t="s">
        <v>8360</v>
      </c>
      <c r="B4" t="s">
        <v>8221</v>
      </c>
      <c r="C4" t="s">
        <v>8219</v>
      </c>
      <c r="D4" t="s">
        <v>8361</v>
      </c>
    </row>
    <row r="5" spans="1:4" x14ac:dyDescent="0.45">
      <c r="A5" s="15" t="s">
        <v>8343</v>
      </c>
      <c r="B5" s="17">
        <v>14</v>
      </c>
      <c r="C5" s="17"/>
      <c r="D5" s="17">
        <v>14</v>
      </c>
    </row>
    <row r="6" spans="1:4" x14ac:dyDescent="0.45">
      <c r="A6" s="16" t="s">
        <v>8224</v>
      </c>
      <c r="B6" s="17">
        <v>14</v>
      </c>
      <c r="C6" s="17"/>
      <c r="D6" s="17">
        <v>14</v>
      </c>
    </row>
    <row r="7" spans="1:4" x14ac:dyDescent="0.45">
      <c r="A7" s="18" t="s">
        <v>8338</v>
      </c>
      <c r="B7" s="17">
        <v>14</v>
      </c>
      <c r="C7" s="17"/>
      <c r="D7" s="17">
        <v>14</v>
      </c>
    </row>
    <row r="8" spans="1:4" x14ac:dyDescent="0.45">
      <c r="A8" s="15" t="s">
        <v>8350</v>
      </c>
      <c r="B8" s="17">
        <v>11</v>
      </c>
      <c r="C8" s="17"/>
      <c r="D8" s="17">
        <v>11</v>
      </c>
    </row>
    <row r="9" spans="1:4" x14ac:dyDescent="0.45">
      <c r="A9" s="16" t="s">
        <v>8224</v>
      </c>
      <c r="B9" s="17">
        <v>11</v>
      </c>
      <c r="C9" s="17"/>
      <c r="D9" s="17">
        <v>11</v>
      </c>
    </row>
    <row r="10" spans="1:4" x14ac:dyDescent="0.45">
      <c r="A10" s="18" t="s">
        <v>8338</v>
      </c>
      <c r="B10" s="17">
        <v>11</v>
      </c>
      <c r="C10" s="17"/>
      <c r="D10" s="17">
        <v>11</v>
      </c>
    </row>
    <row r="11" spans="1:4" x14ac:dyDescent="0.45">
      <c r="A11" s="15" t="s">
        <v>8339</v>
      </c>
      <c r="B11" s="17">
        <v>34</v>
      </c>
      <c r="C11" s="17">
        <v>62</v>
      </c>
      <c r="D11" s="17">
        <v>96</v>
      </c>
    </row>
    <row r="12" spans="1:4" x14ac:dyDescent="0.45">
      <c r="A12" s="16" t="s">
        <v>8224</v>
      </c>
      <c r="B12" s="17">
        <v>34</v>
      </c>
      <c r="C12" s="17">
        <v>62</v>
      </c>
      <c r="D12" s="17">
        <v>96</v>
      </c>
    </row>
    <row r="13" spans="1:4" x14ac:dyDescent="0.45">
      <c r="A13" s="18" t="s">
        <v>8338</v>
      </c>
      <c r="B13" s="17">
        <v>34</v>
      </c>
      <c r="C13" s="17">
        <v>62</v>
      </c>
      <c r="D13" s="17">
        <v>96</v>
      </c>
    </row>
    <row r="14" spans="1:4" x14ac:dyDescent="0.45">
      <c r="A14" s="15" t="s">
        <v>8345</v>
      </c>
      <c r="B14" s="17">
        <v>13</v>
      </c>
      <c r="C14" s="17"/>
      <c r="D14" s="17">
        <v>13</v>
      </c>
    </row>
    <row r="15" spans="1:4" x14ac:dyDescent="0.45">
      <c r="A15" s="16" t="s">
        <v>8224</v>
      </c>
      <c r="B15" s="17">
        <v>13</v>
      </c>
      <c r="C15" s="17"/>
      <c r="D15" s="17">
        <v>13</v>
      </c>
    </row>
    <row r="16" spans="1:4" x14ac:dyDescent="0.45">
      <c r="A16" s="18" t="s">
        <v>8338</v>
      </c>
      <c r="B16" s="17">
        <v>13</v>
      </c>
      <c r="C16" s="17"/>
      <c r="D16" s="17">
        <v>13</v>
      </c>
    </row>
    <row r="17" spans="1:4" x14ac:dyDescent="0.45">
      <c r="A17" s="15" t="s">
        <v>8361</v>
      </c>
      <c r="B17" s="17">
        <v>72</v>
      </c>
      <c r="C17" s="17">
        <v>62</v>
      </c>
      <c r="D17" s="17">
        <v>134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23792-427A-4F68-8541-EDB593FA00B3}">
  <dimension ref="A3:E14"/>
  <sheetViews>
    <sheetView workbookViewId="0">
      <selection activeCell="D7" sqref="D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3" spans="1:5" x14ac:dyDescent="0.45">
      <c r="A3" s="14" t="s">
        <v>8363</v>
      </c>
      <c r="B3" s="14" t="s">
        <v>8362</v>
      </c>
    </row>
    <row r="4" spans="1:5" x14ac:dyDescent="0.45">
      <c r="A4" s="14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45">
      <c r="A5" s="15" t="s">
        <v>8366</v>
      </c>
      <c r="B5" s="17"/>
      <c r="C5" s="17">
        <v>2</v>
      </c>
      <c r="D5" s="17">
        <v>2</v>
      </c>
      <c r="E5" s="17">
        <v>4</v>
      </c>
    </row>
    <row r="6" spans="1:5" x14ac:dyDescent="0.45">
      <c r="A6" s="15" t="s">
        <v>8367</v>
      </c>
      <c r="B6" s="17"/>
      <c r="C6" s="17">
        <v>1</v>
      </c>
      <c r="D6" s="17">
        <v>20</v>
      </c>
      <c r="E6" s="17">
        <v>21</v>
      </c>
    </row>
    <row r="7" spans="1:5" x14ac:dyDescent="0.45">
      <c r="A7" s="15" t="s">
        <v>8368</v>
      </c>
      <c r="B7" s="17"/>
      <c r="C7" s="17">
        <v>7</v>
      </c>
      <c r="D7" s="17">
        <v>41</v>
      </c>
      <c r="E7" s="17">
        <v>48</v>
      </c>
    </row>
    <row r="8" spans="1:5" x14ac:dyDescent="0.45">
      <c r="A8" s="15" t="s">
        <v>8369</v>
      </c>
      <c r="B8" s="17"/>
      <c r="C8" s="17">
        <v>14</v>
      </c>
      <c r="D8" s="17">
        <v>41</v>
      </c>
      <c r="E8" s="17">
        <v>55</v>
      </c>
    </row>
    <row r="9" spans="1:5" x14ac:dyDescent="0.45">
      <c r="A9" s="15" t="s">
        <v>8370</v>
      </c>
      <c r="B9" s="17"/>
      <c r="C9" s="17">
        <v>18</v>
      </c>
      <c r="D9" s="17">
        <v>35</v>
      </c>
      <c r="E9" s="17">
        <v>53</v>
      </c>
    </row>
    <row r="10" spans="1:5" x14ac:dyDescent="0.45">
      <c r="A10" s="15" t="s">
        <v>8371</v>
      </c>
      <c r="B10" s="17">
        <v>18</v>
      </c>
      <c r="C10" s="17">
        <v>38</v>
      </c>
      <c r="D10" s="17">
        <v>60</v>
      </c>
      <c r="E10" s="17">
        <v>116</v>
      </c>
    </row>
    <row r="11" spans="1:5" x14ac:dyDescent="0.45">
      <c r="A11" s="15" t="s">
        <v>8372</v>
      </c>
      <c r="B11" s="17">
        <v>25</v>
      </c>
      <c r="C11" s="17">
        <v>64</v>
      </c>
      <c r="D11" s="17">
        <v>58</v>
      </c>
      <c r="E11" s="17">
        <v>147</v>
      </c>
    </row>
    <row r="12" spans="1:5" x14ac:dyDescent="0.45">
      <c r="A12" s="15" t="s">
        <v>8373</v>
      </c>
      <c r="B12" s="17">
        <v>20</v>
      </c>
      <c r="C12" s="17">
        <v>32</v>
      </c>
      <c r="D12" s="17">
        <v>37</v>
      </c>
      <c r="E12" s="17">
        <v>89</v>
      </c>
    </row>
    <row r="13" spans="1:5" x14ac:dyDescent="0.45">
      <c r="A13" s="15" t="s">
        <v>8374</v>
      </c>
      <c r="B13" s="17">
        <v>1</v>
      </c>
      <c r="C13" s="17">
        <v>4</v>
      </c>
      <c r="D13" s="17">
        <v>6</v>
      </c>
      <c r="E13" s="17">
        <v>11</v>
      </c>
    </row>
    <row r="14" spans="1:5" x14ac:dyDescent="0.45">
      <c r="A14" s="15" t="s">
        <v>8361</v>
      </c>
      <c r="B14" s="17">
        <v>64</v>
      </c>
      <c r="C14" s="17">
        <v>180</v>
      </c>
      <c r="D14" s="17">
        <v>300</v>
      </c>
      <c r="E14" s="17">
        <v>544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B3314-B022-483B-8B87-194020328DF0}">
  <dimension ref="A1:I13"/>
  <sheetViews>
    <sheetView workbookViewId="0">
      <selection activeCell="I2" sqref="I2"/>
    </sheetView>
  </sheetViews>
  <sheetFormatPr defaultRowHeight="14.25" x14ac:dyDescent="0.45"/>
  <cols>
    <col min="1" max="1" width="25.59765625" style="9" bestFit="1" customWidth="1"/>
    <col min="2" max="2" width="25.86328125" style="24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style="26" bestFit="1" customWidth="1"/>
    <col min="7" max="7" width="15.1328125" style="26" bestFit="1" customWidth="1"/>
    <col min="8" max="8" width="17.73046875" style="26" bestFit="1" customWidth="1"/>
    <col min="9" max="9" width="45.796875" bestFit="1" customWidth="1"/>
  </cols>
  <sheetData>
    <row r="1" spans="1:9" x14ac:dyDescent="0.45">
      <c r="A1" s="23" t="s">
        <v>8375</v>
      </c>
      <c r="B1" s="10" t="s">
        <v>8376</v>
      </c>
      <c r="C1" s="1" t="s">
        <v>8377</v>
      </c>
      <c r="D1" s="1" t="s">
        <v>8378</v>
      </c>
      <c r="E1" s="22" t="s">
        <v>8379</v>
      </c>
      <c r="F1" s="25" t="s">
        <v>8380</v>
      </c>
      <c r="G1" s="25" t="s">
        <v>8381</v>
      </c>
      <c r="H1" s="25" t="s">
        <v>8382</v>
      </c>
      <c r="I1" s="25" t="s">
        <v>8395</v>
      </c>
    </row>
    <row r="2" spans="1:9" x14ac:dyDescent="0.45">
      <c r="A2" s="9" t="s">
        <v>8383</v>
      </c>
      <c r="B2" s="24">
        <f>COUNTIFS(goal,"&lt;1000",state,"successful")</f>
        <v>322</v>
      </c>
      <c r="C2" s="24">
        <f>COUNTIFS(goal,"&lt;1000",state,"failed")</f>
        <v>113</v>
      </c>
      <c r="D2" s="24">
        <f>COUNTIFS(goal,"&lt;1000",state,"canceled")</f>
        <v>18</v>
      </c>
      <c r="E2" s="24">
        <f>SUM(B2:D2)</f>
        <v>453</v>
      </c>
      <c r="F2" s="26">
        <f t="shared" ref="F2:F13" si="0">B2/E2</f>
        <v>0.71081677704194257</v>
      </c>
      <c r="G2" s="26">
        <f>C2/E2</f>
        <v>0.24944812362030905</v>
      </c>
      <c r="H2" s="26">
        <f>D2/E2</f>
        <v>3.9735099337748346E-2</v>
      </c>
    </row>
    <row r="3" spans="1:9" x14ac:dyDescent="0.45">
      <c r="A3" s="9" t="s">
        <v>8384</v>
      </c>
      <c r="B3" s="24">
        <f>COUNTIFS(goal,"&gt;=1000",goal, "&lt;5000",state,"successful")</f>
        <v>932</v>
      </c>
      <c r="C3" s="24">
        <f>COUNTIFS(goal,"&gt;=1000",goal, "&lt;5000",state,"failed")</f>
        <v>420</v>
      </c>
      <c r="D3" s="24">
        <f>COUNTIFS(goal,"&gt;=1000",goal, "&lt;5000",state,"canceled")</f>
        <v>60</v>
      </c>
      <c r="E3" s="24">
        <f t="shared" ref="E3:E13" si="1">SUM(B3:D3)</f>
        <v>1412</v>
      </c>
      <c r="F3" s="26">
        <f t="shared" si="0"/>
        <v>0.66005665722379603</v>
      </c>
      <c r="G3" s="26">
        <f t="shared" ref="G3:G13" si="2">C3/E3</f>
        <v>0.29745042492917845</v>
      </c>
      <c r="H3" s="26">
        <f t="shared" ref="H3:H13" si="3">D3/E3</f>
        <v>4.2492917847025496E-2</v>
      </c>
    </row>
    <row r="4" spans="1:9" x14ac:dyDescent="0.45">
      <c r="A4" s="9" t="s">
        <v>8385</v>
      </c>
      <c r="B4" s="24">
        <f>COUNTIFS(goal,"&gt;=5000", goal, "&lt;10000",state,"successful")</f>
        <v>381</v>
      </c>
      <c r="C4" s="24">
        <f>COUNTIFS(goal,"&gt;=5000", goal, "&lt;10000",state,"failed")</f>
        <v>283</v>
      </c>
      <c r="D4" s="24">
        <f>COUNTIFS(goal,"&gt;=5000", goal, "&lt;10000",state,"canceled")</f>
        <v>52</v>
      </c>
      <c r="E4" s="24">
        <f t="shared" si="1"/>
        <v>716</v>
      </c>
      <c r="F4" s="26">
        <f t="shared" si="0"/>
        <v>0.53212290502793291</v>
      </c>
      <c r="G4" s="26">
        <f t="shared" si="2"/>
        <v>0.39525139664804471</v>
      </c>
      <c r="H4" s="26">
        <f t="shared" si="3"/>
        <v>7.2625698324022353E-2</v>
      </c>
    </row>
    <row r="5" spans="1:9" x14ac:dyDescent="0.45">
      <c r="A5" s="9" t="s">
        <v>8386</v>
      </c>
      <c r="B5" s="24">
        <f>COUNTIFS(goal,"&lt;=14999", goal, "&gt;=10000",state,"successful")</f>
        <v>168</v>
      </c>
      <c r="C5" s="24">
        <f>COUNTIFS(goal,"&lt;=14999", goal, "&gt;=10000",state,"failed")</f>
        <v>144</v>
      </c>
      <c r="D5" s="24">
        <f>COUNTIFS(goal,"&lt;=14999", goal, "&gt;=10000",state,"canceled")</f>
        <v>40</v>
      </c>
      <c r="E5" s="24">
        <f t="shared" si="1"/>
        <v>352</v>
      </c>
      <c r="F5" s="26">
        <f t="shared" si="0"/>
        <v>0.47727272727272729</v>
      </c>
      <c r="G5" s="26">
        <f t="shared" si="2"/>
        <v>0.40909090909090912</v>
      </c>
      <c r="H5" s="26">
        <f t="shared" si="3"/>
        <v>0.11363636363636363</v>
      </c>
    </row>
    <row r="6" spans="1:9" x14ac:dyDescent="0.45">
      <c r="A6" s="9" t="s">
        <v>8387</v>
      </c>
      <c r="B6" s="24">
        <f>COUNTIFS(goal,"&gt;=15000", goal, "&lt;20000",state,"successful")</f>
        <v>94</v>
      </c>
      <c r="C6" s="24">
        <f>COUNTIFS(goal,"&gt;=15000", goal, "&lt;20000",state,"failed")</f>
        <v>90</v>
      </c>
      <c r="D6" s="24">
        <f>COUNTIFS(goal,"&gt;=15000", goal, "&lt;20000",state,"canceled")</f>
        <v>17</v>
      </c>
      <c r="E6" s="24">
        <f t="shared" si="1"/>
        <v>201</v>
      </c>
      <c r="F6" s="26">
        <f t="shared" si="0"/>
        <v>0.46766169154228854</v>
      </c>
      <c r="G6" s="26">
        <f t="shared" si="2"/>
        <v>0.44776119402985076</v>
      </c>
      <c r="H6" s="26">
        <f t="shared" si="3"/>
        <v>8.45771144278607E-2</v>
      </c>
    </row>
    <row r="7" spans="1:9" x14ac:dyDescent="0.45">
      <c r="A7" s="9" t="s">
        <v>8388</v>
      </c>
      <c r="B7" s="24">
        <f>COUNTIFS(goal,"&gt;=20000", goal, "&lt;25000",state,"successful")</f>
        <v>62</v>
      </c>
      <c r="C7" s="24">
        <f>COUNTIFS(goal,"&gt;=20000", goal, "&lt;25000",state,"failed")</f>
        <v>72</v>
      </c>
      <c r="D7" s="24">
        <f>COUNTIFS(goal,"&gt;=20000", goal, "&lt;25000",state,"canceled")</f>
        <v>14</v>
      </c>
      <c r="E7" s="24">
        <f t="shared" si="1"/>
        <v>148</v>
      </c>
      <c r="F7" s="26">
        <f t="shared" si="0"/>
        <v>0.41891891891891891</v>
      </c>
      <c r="G7" s="26">
        <f t="shared" si="2"/>
        <v>0.48648648648648651</v>
      </c>
      <c r="H7" s="26">
        <f t="shared" si="3"/>
        <v>9.45945945945946E-2</v>
      </c>
    </row>
    <row r="8" spans="1:9" x14ac:dyDescent="0.45">
      <c r="A8" s="9" t="s">
        <v>8389</v>
      </c>
      <c r="B8" s="24">
        <f>COUNTIFS(goal,"&gt;=25000", goal, "&lt;30000",state,"successful")</f>
        <v>55</v>
      </c>
      <c r="C8" s="24">
        <f>COUNTIFS(goal,"&gt;=25000", goal, "&lt;30000",state,"failed")</f>
        <v>64</v>
      </c>
      <c r="D8" s="24">
        <f>COUNTIFS(goal,"&gt;=25000", goal, "&lt;30000",state,"canceled")</f>
        <v>18</v>
      </c>
      <c r="E8" s="24">
        <f t="shared" si="1"/>
        <v>137</v>
      </c>
      <c r="F8" s="26">
        <f t="shared" si="0"/>
        <v>0.40145985401459855</v>
      </c>
      <c r="G8" s="26">
        <f t="shared" si="2"/>
        <v>0.46715328467153283</v>
      </c>
      <c r="H8" s="26">
        <f t="shared" si="3"/>
        <v>0.13138686131386862</v>
      </c>
    </row>
    <row r="9" spans="1:9" x14ac:dyDescent="0.45">
      <c r="A9" s="9" t="s">
        <v>8390</v>
      </c>
      <c r="B9" s="24">
        <f>COUNTIFS(goal,"&gt;=30000", goal, "&lt;35000",state,"successful")</f>
        <v>32</v>
      </c>
      <c r="C9" s="24">
        <f>COUNTIFS(goal,"&gt;=30000", goal, "&lt;35000",state,"failed")</f>
        <v>37</v>
      </c>
      <c r="D9" s="24">
        <f>COUNTIFS(goal,"&gt;=30000", goal, "&lt;35000",state,"canceled")</f>
        <v>13</v>
      </c>
      <c r="E9" s="24">
        <f t="shared" si="1"/>
        <v>82</v>
      </c>
      <c r="F9" s="26">
        <f t="shared" si="0"/>
        <v>0.3902439024390244</v>
      </c>
      <c r="G9" s="26">
        <f t="shared" si="2"/>
        <v>0.45121951219512196</v>
      </c>
      <c r="H9" s="26">
        <f t="shared" si="3"/>
        <v>0.15853658536585366</v>
      </c>
    </row>
    <row r="10" spans="1:9" x14ac:dyDescent="0.45">
      <c r="A10" s="9" t="s">
        <v>8391</v>
      </c>
      <c r="B10" s="24">
        <f>COUNTIFS(goal,"&gt;=35000", goal, "&lt;40000",state,"successful")</f>
        <v>26</v>
      </c>
      <c r="C10" s="24">
        <f>COUNTIFS(goal,"&gt;=35000", goal, "&lt;40000",state,"failed")</f>
        <v>22</v>
      </c>
      <c r="D10" s="24">
        <f>COUNTIFS(goal,"&gt;=35000", goal, "&lt;40000",state,"canceled")</f>
        <v>7</v>
      </c>
      <c r="E10" s="24">
        <f t="shared" si="1"/>
        <v>55</v>
      </c>
      <c r="F10" s="26">
        <f t="shared" si="0"/>
        <v>0.47272727272727272</v>
      </c>
      <c r="G10" s="26">
        <f t="shared" si="2"/>
        <v>0.4</v>
      </c>
      <c r="H10" s="26">
        <f t="shared" si="3"/>
        <v>0.12727272727272726</v>
      </c>
    </row>
    <row r="11" spans="1:9" x14ac:dyDescent="0.45">
      <c r="A11" s="9" t="s">
        <v>8392</v>
      </c>
      <c r="B11" s="24">
        <f>COUNTIFS(goal,"&gt;=40000", goal, "&lt;45000",state,"successful")</f>
        <v>21</v>
      </c>
      <c r="C11" s="24">
        <f>COUNTIFS(goal,"&gt;=40000", goal, "&lt;45000",state,"failed")</f>
        <v>16</v>
      </c>
      <c r="D11" s="24">
        <f>COUNTIFS(goal,"&gt;=40000", goal, "&lt;45000",state,"canceled")</f>
        <v>6</v>
      </c>
      <c r="E11" s="24">
        <f t="shared" si="1"/>
        <v>43</v>
      </c>
      <c r="F11" s="26">
        <f t="shared" si="0"/>
        <v>0.48837209302325579</v>
      </c>
      <c r="G11" s="26">
        <f t="shared" si="2"/>
        <v>0.37209302325581395</v>
      </c>
      <c r="H11" s="26">
        <f t="shared" si="3"/>
        <v>0.13953488372093023</v>
      </c>
    </row>
    <row r="12" spans="1:9" x14ac:dyDescent="0.45">
      <c r="A12" s="9" t="s">
        <v>8393</v>
      </c>
      <c r="B12" s="24">
        <f>COUNTIFS(goal,"&gt;=45000", goal, "&lt;50000",state,"successful")</f>
        <v>6</v>
      </c>
      <c r="C12" s="24">
        <f>COUNTIFS(goal,"&gt;=45000", goal, "&lt;50000",state,"failed")</f>
        <v>11</v>
      </c>
      <c r="D12" s="24">
        <f>COUNTIFS(goal,"&gt;=45000", goal, "&lt;50000",state,"canceled")</f>
        <v>4</v>
      </c>
      <c r="E12" s="24">
        <f t="shared" si="1"/>
        <v>21</v>
      </c>
      <c r="F12" s="26">
        <f t="shared" si="0"/>
        <v>0.2857142857142857</v>
      </c>
      <c r="G12" s="26">
        <f t="shared" si="2"/>
        <v>0.52380952380952384</v>
      </c>
      <c r="H12" s="26">
        <f t="shared" si="3"/>
        <v>0.19047619047619047</v>
      </c>
    </row>
    <row r="13" spans="1:9" x14ac:dyDescent="0.45">
      <c r="A13" s="9" t="s">
        <v>8394</v>
      </c>
      <c r="B13" s="24">
        <f>COUNTIFS(goal,"&gt;=50000",state,"successful")</f>
        <v>86</v>
      </c>
      <c r="C13" s="24">
        <f>COUNTIFS(goal,"&gt;=50000",state,"failed")</f>
        <v>258</v>
      </c>
      <c r="D13" s="24">
        <f>COUNTIFS(goal,"&gt;=50000",state,"canceled")</f>
        <v>100</v>
      </c>
      <c r="E13" s="24">
        <f t="shared" si="1"/>
        <v>444</v>
      </c>
      <c r="F13" s="26">
        <f t="shared" si="0"/>
        <v>0.19369369369369369</v>
      </c>
      <c r="G13" s="26">
        <f t="shared" si="2"/>
        <v>0.58108108108108103</v>
      </c>
      <c r="H13" s="26">
        <f t="shared" si="3"/>
        <v>0.22522522522522523</v>
      </c>
    </row>
  </sheetData>
  <phoneticPr fontId="3" type="noConversion"/>
  <conditionalFormatting sqref="A1:B1">
    <cfRule type="cellIs" dxfId="1" priority="2" operator="equal">
      <formula>"successful"</formula>
    </cfRule>
  </conditionalFormatting>
  <conditionalFormatting sqref="C1:D1">
    <cfRule type="cellIs" dxfId="0" priority="1" operator="equal">
      <formula>"successful"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A83D3CB-FCAD-4524-85EF-B5DD26E6173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Bonus!F2:H2</xm:f>
              <xm:sqref>I2</xm:sqref>
            </x14:sparkline>
            <x14:sparkline>
              <xm:f>Bonus!F3:H3</xm:f>
              <xm:sqref>I3</xm:sqref>
            </x14:sparkline>
            <x14:sparkline>
              <xm:f>Bonus!F4:H4</xm:f>
              <xm:sqref>I4</xm:sqref>
            </x14:sparkline>
            <x14:sparkline>
              <xm:f>Bonus!F5:H5</xm:f>
              <xm:sqref>I5</xm:sqref>
            </x14:sparkline>
            <x14:sparkline>
              <xm:f>Bonus!F6:H6</xm:f>
              <xm:sqref>I6</xm:sqref>
            </x14:sparkline>
            <x14:sparkline>
              <xm:f>Bonus!F7:H7</xm:f>
              <xm:sqref>I7</xm:sqref>
            </x14:sparkline>
            <x14:sparkline>
              <xm:f>Bonus!F8:H8</xm:f>
              <xm:sqref>I8</xm:sqref>
            </x14:sparkline>
            <x14:sparkline>
              <xm:f>Bonus!F9:H9</xm:f>
              <xm:sqref>I9</xm:sqref>
            </x14:sparkline>
            <x14:sparkline>
              <xm:f>Bonus!F10:H10</xm:f>
              <xm:sqref>I10</xm:sqref>
            </x14:sparkline>
            <x14:sparkline>
              <xm:f>Bonus!F11:H11</xm:f>
              <xm:sqref>I11</xm:sqref>
            </x14:sparkline>
            <x14:sparkline>
              <xm:f>Bonus!F12:H12</xm:f>
              <xm:sqref>I12</xm:sqref>
            </x14:sparkline>
            <x14:sparkline>
              <xm:f>Bonus!F13:H13</xm:f>
              <xm:sqref>I13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1F6CB-FCEF-4AF2-9263-900EB948CD38}">
  <dimension ref="A1:G4124"/>
  <sheetViews>
    <sheetView workbookViewId="0">
      <selection activeCell="A7" sqref="A7:A8"/>
    </sheetView>
  </sheetViews>
  <sheetFormatPr defaultRowHeight="14.25" x14ac:dyDescent="0.45"/>
  <cols>
    <col min="1" max="1" width="4.73046875" bestFit="1" customWidth="1"/>
    <col min="2" max="2" width="24.6640625" customWidth="1"/>
    <col min="4" max="4" width="11.06640625" customWidth="1"/>
    <col min="5" max="5" width="12.19921875" bestFit="1" customWidth="1"/>
    <col min="6" max="6" width="20" bestFit="1" customWidth="1"/>
  </cols>
  <sheetData>
    <row r="1" spans="1:7" x14ac:dyDescent="0.45">
      <c r="B1" t="s">
        <v>8396</v>
      </c>
    </row>
    <row r="2" spans="1:7" x14ac:dyDescent="0.45">
      <c r="A2" s="22" t="s">
        <v>8408</v>
      </c>
      <c r="E2" s="27">
        <f>AVERAGE(SuccesBacker)</f>
        <v>194.42517162471395</v>
      </c>
      <c r="F2" s="27">
        <f>AVERAGE(Unsuccessful_Campaigns)</f>
        <v>19.92068429237947</v>
      </c>
      <c r="G2" t="s">
        <v>8403</v>
      </c>
    </row>
    <row r="3" spans="1:7" x14ac:dyDescent="0.45">
      <c r="E3" s="27">
        <f>MEDIAN(SuccesBacker)</f>
        <v>62</v>
      </c>
      <c r="F3" s="27">
        <f>MEDIAN(Unsuccessful_Campaigns)</f>
        <v>3</v>
      </c>
      <c r="G3" t="s">
        <v>8402</v>
      </c>
    </row>
    <row r="4" spans="1:7" x14ac:dyDescent="0.45">
      <c r="E4" s="27">
        <f>MIN(SuccesBacker)</f>
        <v>1</v>
      </c>
      <c r="F4" s="27">
        <f>MIN(Unsuccessful_Campaigns)</f>
        <v>0</v>
      </c>
      <c r="G4" t="s">
        <v>8400</v>
      </c>
    </row>
    <row r="5" spans="1:7" x14ac:dyDescent="0.45">
      <c r="E5" s="27">
        <f>MAX(SuccesBacker)</f>
        <v>26457</v>
      </c>
      <c r="F5" s="27">
        <f>MAX(Unsuccessful_Campaigns)</f>
        <v>1501</v>
      </c>
      <c r="G5" t="s">
        <v>8401</v>
      </c>
    </row>
    <row r="6" spans="1:7" x14ac:dyDescent="0.45">
      <c r="A6" s="22" t="s">
        <v>8409</v>
      </c>
      <c r="E6" s="27">
        <f>_xlfn.VAR.P(SuccesBacker)</f>
        <v>712840.9867348104</v>
      </c>
      <c r="F6" s="27">
        <f>_xlfn.VAR.P(Unsuccessful_Campaigns)</f>
        <v>5512.1580428702609</v>
      </c>
      <c r="G6" t="s">
        <v>8405</v>
      </c>
    </row>
    <row r="7" spans="1:7" x14ac:dyDescent="0.45">
      <c r="A7" s="22" t="s">
        <v>8410</v>
      </c>
      <c r="E7" s="27">
        <f>_xlfn.VAR.S(SuccesBacker)</f>
        <v>713167.37912800396</v>
      </c>
      <c r="F7" s="27">
        <f>_xlfn.VAR.S(Unsuccessful_Campaigns)</f>
        <v>5515.0170460045301</v>
      </c>
      <c r="G7" t="s">
        <v>8406</v>
      </c>
    </row>
    <row r="8" spans="1:7" x14ac:dyDescent="0.45">
      <c r="A8" s="22" t="s">
        <v>8411</v>
      </c>
      <c r="E8" s="27">
        <f>_xlfn.STDEV.P(SuccesBacker)</f>
        <v>844.29910975602149</v>
      </c>
      <c r="F8" s="27">
        <f>_xlfn.STDEV.P(Unsuccessful_Campaigns)</f>
        <v>74.243909129774821</v>
      </c>
      <c r="G8" t="s">
        <v>8404</v>
      </c>
    </row>
    <row r="9" spans="1:7" x14ac:dyDescent="0.45">
      <c r="E9" s="27" cm="1">
        <f t="array" ref="E9">COUNTA(SuccesBacker+Unsuccessful_Campaigns)</f>
        <v>4114</v>
      </c>
      <c r="F9" s="27"/>
      <c r="G9" t="s">
        <v>8407</v>
      </c>
    </row>
    <row r="10" spans="1:7" x14ac:dyDescent="0.45">
      <c r="C10" t="s">
        <v>8399</v>
      </c>
      <c r="E10" t="s">
        <v>8398</v>
      </c>
      <c r="F10" t="s">
        <v>8397</v>
      </c>
    </row>
    <row r="11" spans="1:7" x14ac:dyDescent="0.45">
      <c r="A11">
        <v>0</v>
      </c>
      <c r="B11">
        <f t="shared" ref="B11:B75" si="0">_xlfn.XLOOKUP(A11,id,backers_count)</f>
        <v>182</v>
      </c>
      <c r="C11" cm="1">
        <f t="array" ref="C11:D11">_xlfn.XLOOKUP(A11,id,KickstartData!$L$2:$M$4115)</f>
        <v>182</v>
      </c>
      <c r="D11" t="str">
        <v>successful</v>
      </c>
      <c r="E11">
        <f>IF(D11="successful",C11," ")</f>
        <v>182</v>
      </c>
      <c r="F11" t="str">
        <f>IF(D11&lt;&gt;"successful",C11," ")</f>
        <v xml:space="preserve"> </v>
      </c>
    </row>
    <row r="12" spans="1:7" x14ac:dyDescent="0.45">
      <c r="A12">
        <v>1</v>
      </c>
      <c r="B12">
        <f t="shared" si="0"/>
        <v>79</v>
      </c>
      <c r="C12" cm="1">
        <f t="array" ref="C12:D12">_xlfn.XLOOKUP(A12,id,KickstartData!$L$2:$M$4115)</f>
        <v>79</v>
      </c>
      <c r="D12" t="str">
        <v>successful</v>
      </c>
      <c r="E12">
        <f t="shared" ref="E12:E15" si="1">IF(D12="successful",C12," ")</f>
        <v>79</v>
      </c>
      <c r="F12" t="str">
        <f t="shared" ref="F12:F15" si="2">IF(D12&lt;&gt;"successful",C12," ")</f>
        <v xml:space="preserve"> </v>
      </c>
    </row>
    <row r="13" spans="1:7" x14ac:dyDescent="0.45">
      <c r="A13">
        <v>2</v>
      </c>
      <c r="B13">
        <f t="shared" si="0"/>
        <v>35</v>
      </c>
      <c r="C13" cm="1">
        <f t="array" ref="C13:D13">_xlfn.XLOOKUP(A13,id,KickstartData!$L$2:$M$4115)</f>
        <v>35</v>
      </c>
      <c r="D13" t="str">
        <v>successful</v>
      </c>
      <c r="E13">
        <f t="shared" si="1"/>
        <v>35</v>
      </c>
      <c r="F13" t="str">
        <f t="shared" si="2"/>
        <v xml:space="preserve"> </v>
      </c>
    </row>
    <row r="14" spans="1:7" x14ac:dyDescent="0.45">
      <c r="A14">
        <v>3</v>
      </c>
      <c r="B14">
        <f t="shared" si="0"/>
        <v>150</v>
      </c>
      <c r="C14" cm="1">
        <f t="array" ref="C14:D14">_xlfn.XLOOKUP(A14,id,KickstartData!$L$2:$M$4115)</f>
        <v>150</v>
      </c>
      <c r="D14" t="str">
        <v>successful</v>
      </c>
      <c r="E14">
        <f t="shared" si="1"/>
        <v>150</v>
      </c>
      <c r="F14" t="str">
        <f t="shared" si="2"/>
        <v xml:space="preserve"> </v>
      </c>
    </row>
    <row r="15" spans="1:7" x14ac:dyDescent="0.45">
      <c r="A15">
        <v>4</v>
      </c>
      <c r="B15">
        <f t="shared" si="0"/>
        <v>284</v>
      </c>
      <c r="C15" cm="1">
        <f t="array" ref="C15:D15">_xlfn.XLOOKUP(A15,id,KickstartData!$L$2:$M$4115)</f>
        <v>284</v>
      </c>
      <c r="D15" t="str">
        <v>successful</v>
      </c>
      <c r="E15">
        <f t="shared" si="1"/>
        <v>284</v>
      </c>
      <c r="F15" t="str">
        <f t="shared" si="2"/>
        <v xml:space="preserve"> </v>
      </c>
    </row>
    <row r="16" spans="1:7" x14ac:dyDescent="0.45">
      <c r="A16">
        <v>5</v>
      </c>
      <c r="B16">
        <f t="shared" si="0"/>
        <v>47</v>
      </c>
      <c r="C16" cm="1">
        <f t="array" ref="C16:D16">_xlfn.XLOOKUP(A16,id,KickstartData!$L$2:$M$4115)</f>
        <v>47</v>
      </c>
      <c r="D16" t="str">
        <v>successful</v>
      </c>
      <c r="E16">
        <f t="shared" ref="E16:E79" si="3">IF(D16="successful",C16," ")</f>
        <v>47</v>
      </c>
      <c r="F16" t="str">
        <f t="shared" ref="F16:F79" si="4">IF(D16&lt;&gt;"successful",C16," ")</f>
        <v xml:space="preserve"> </v>
      </c>
    </row>
    <row r="17" spans="1:6" x14ac:dyDescent="0.45">
      <c r="A17">
        <v>6</v>
      </c>
      <c r="B17">
        <f t="shared" si="0"/>
        <v>58</v>
      </c>
      <c r="C17" cm="1">
        <f t="array" ref="C17:D17">_xlfn.XLOOKUP(A17,id,KickstartData!$L$2:$M$4115)</f>
        <v>58</v>
      </c>
      <c r="D17" t="str">
        <v>successful</v>
      </c>
      <c r="E17">
        <f t="shared" si="3"/>
        <v>58</v>
      </c>
      <c r="F17" t="str">
        <f t="shared" si="4"/>
        <v xml:space="preserve"> </v>
      </c>
    </row>
    <row r="18" spans="1:6" x14ac:dyDescent="0.45">
      <c r="A18">
        <v>7</v>
      </c>
      <c r="B18">
        <f t="shared" si="0"/>
        <v>57</v>
      </c>
      <c r="C18" cm="1">
        <f t="array" ref="C18:D18">_xlfn.XLOOKUP(A18,id,KickstartData!$L$2:$M$4115)</f>
        <v>57</v>
      </c>
      <c r="D18" t="str">
        <v>successful</v>
      </c>
      <c r="E18">
        <f t="shared" si="3"/>
        <v>57</v>
      </c>
      <c r="F18" t="str">
        <f t="shared" si="4"/>
        <v xml:space="preserve"> </v>
      </c>
    </row>
    <row r="19" spans="1:6" x14ac:dyDescent="0.45">
      <c r="A19">
        <v>8</v>
      </c>
      <c r="B19">
        <f t="shared" si="0"/>
        <v>12</v>
      </c>
      <c r="C19" cm="1">
        <f t="array" ref="C19:D19">_xlfn.XLOOKUP(A19,id,KickstartData!$L$2:$M$4115)</f>
        <v>12</v>
      </c>
      <c r="D19" t="str">
        <v>successful</v>
      </c>
      <c r="E19">
        <f t="shared" si="3"/>
        <v>12</v>
      </c>
      <c r="F19" t="str">
        <f t="shared" si="4"/>
        <v xml:space="preserve"> </v>
      </c>
    </row>
    <row r="20" spans="1:6" x14ac:dyDescent="0.45">
      <c r="A20">
        <v>9</v>
      </c>
      <c r="B20">
        <f t="shared" si="0"/>
        <v>20</v>
      </c>
      <c r="C20" cm="1">
        <f t="array" ref="C20:D20">_xlfn.XLOOKUP(A20,id,KickstartData!$L$2:$M$4115)</f>
        <v>20</v>
      </c>
      <c r="D20" t="str">
        <v>successful</v>
      </c>
      <c r="E20">
        <f t="shared" si="3"/>
        <v>20</v>
      </c>
      <c r="F20" t="str">
        <f t="shared" si="4"/>
        <v xml:space="preserve"> </v>
      </c>
    </row>
    <row r="21" spans="1:6" x14ac:dyDescent="0.45">
      <c r="A21">
        <v>10</v>
      </c>
      <c r="B21">
        <f t="shared" si="0"/>
        <v>19</v>
      </c>
      <c r="C21" cm="1">
        <f t="array" ref="C21:D21">_xlfn.XLOOKUP(A21,id,KickstartData!$L$2:$M$4115)</f>
        <v>19</v>
      </c>
      <c r="D21" t="str">
        <v>successful</v>
      </c>
      <c r="E21">
        <f t="shared" si="3"/>
        <v>19</v>
      </c>
      <c r="F21" t="str">
        <f t="shared" si="4"/>
        <v xml:space="preserve"> </v>
      </c>
    </row>
    <row r="22" spans="1:6" x14ac:dyDescent="0.45">
      <c r="A22">
        <v>11</v>
      </c>
      <c r="B22">
        <f t="shared" si="0"/>
        <v>75</v>
      </c>
      <c r="C22" cm="1">
        <f t="array" ref="C22:D22">_xlfn.XLOOKUP(A22,id,KickstartData!$L$2:$M$4115)</f>
        <v>75</v>
      </c>
      <c r="D22" t="str">
        <v>successful</v>
      </c>
      <c r="E22">
        <f t="shared" si="3"/>
        <v>75</v>
      </c>
      <c r="F22" t="str">
        <f t="shared" si="4"/>
        <v xml:space="preserve"> </v>
      </c>
    </row>
    <row r="23" spans="1:6" x14ac:dyDescent="0.45">
      <c r="A23">
        <v>12</v>
      </c>
      <c r="B23">
        <f t="shared" si="0"/>
        <v>827</v>
      </c>
      <c r="C23" cm="1">
        <f t="array" ref="C23:D23">_xlfn.XLOOKUP(A23,id,KickstartData!$L$2:$M$4115)</f>
        <v>827</v>
      </c>
      <c r="D23" t="str">
        <v>successful</v>
      </c>
      <c r="E23">
        <f t="shared" si="3"/>
        <v>827</v>
      </c>
      <c r="F23" t="str">
        <f t="shared" si="4"/>
        <v xml:space="preserve"> </v>
      </c>
    </row>
    <row r="24" spans="1:6" x14ac:dyDescent="0.45">
      <c r="A24">
        <v>13</v>
      </c>
      <c r="B24">
        <f t="shared" si="0"/>
        <v>51</v>
      </c>
      <c r="C24" cm="1">
        <f t="array" ref="C24:D24">_xlfn.XLOOKUP(A24,id,KickstartData!$L$2:$M$4115)</f>
        <v>51</v>
      </c>
      <c r="D24" t="str">
        <v>successful</v>
      </c>
      <c r="E24">
        <f t="shared" si="3"/>
        <v>51</v>
      </c>
      <c r="F24" t="str">
        <f t="shared" si="4"/>
        <v xml:space="preserve"> </v>
      </c>
    </row>
    <row r="25" spans="1:6" x14ac:dyDescent="0.45">
      <c r="A25">
        <v>14</v>
      </c>
      <c r="B25">
        <f t="shared" si="0"/>
        <v>41</v>
      </c>
      <c r="C25" cm="1">
        <f t="array" ref="C25:D25">_xlfn.XLOOKUP(A25,id,KickstartData!$L$2:$M$4115)</f>
        <v>41</v>
      </c>
      <c r="D25" t="str">
        <v>successful</v>
      </c>
      <c r="E25">
        <f t="shared" si="3"/>
        <v>41</v>
      </c>
      <c r="F25" t="str">
        <f t="shared" si="4"/>
        <v xml:space="preserve"> </v>
      </c>
    </row>
    <row r="26" spans="1:6" x14ac:dyDescent="0.45">
      <c r="A26">
        <v>15</v>
      </c>
      <c r="B26">
        <f t="shared" si="0"/>
        <v>98</v>
      </c>
      <c r="C26" cm="1">
        <f t="array" ref="C26:D26">_xlfn.XLOOKUP(A26,id,KickstartData!$L$2:$M$4115)</f>
        <v>98</v>
      </c>
      <c r="D26" t="str">
        <v>successful</v>
      </c>
      <c r="E26">
        <f t="shared" si="3"/>
        <v>98</v>
      </c>
      <c r="F26" t="str">
        <f t="shared" si="4"/>
        <v xml:space="preserve"> </v>
      </c>
    </row>
    <row r="27" spans="1:6" x14ac:dyDescent="0.45">
      <c r="A27">
        <v>16</v>
      </c>
      <c r="B27">
        <f t="shared" si="0"/>
        <v>70</v>
      </c>
      <c r="C27" cm="1">
        <f t="array" ref="C27:D27">_xlfn.XLOOKUP(A27,id,KickstartData!$L$2:$M$4115)</f>
        <v>70</v>
      </c>
      <c r="D27" t="str">
        <v>successful</v>
      </c>
      <c r="E27">
        <f t="shared" si="3"/>
        <v>70</v>
      </c>
      <c r="F27" t="str">
        <f t="shared" si="4"/>
        <v xml:space="preserve"> </v>
      </c>
    </row>
    <row r="28" spans="1:6" x14ac:dyDescent="0.45">
      <c r="A28">
        <v>17</v>
      </c>
      <c r="B28">
        <f t="shared" si="0"/>
        <v>36</v>
      </c>
      <c r="C28" cm="1">
        <f t="array" ref="C28:D28">_xlfn.XLOOKUP(A28,id,KickstartData!$L$2:$M$4115)</f>
        <v>36</v>
      </c>
      <c r="D28" t="str">
        <v>successful</v>
      </c>
      <c r="E28">
        <f t="shared" si="3"/>
        <v>36</v>
      </c>
      <c r="F28" t="str">
        <f t="shared" si="4"/>
        <v xml:space="preserve"> </v>
      </c>
    </row>
    <row r="29" spans="1:6" x14ac:dyDescent="0.45">
      <c r="A29">
        <v>18</v>
      </c>
      <c r="B29">
        <f t="shared" si="0"/>
        <v>342</v>
      </c>
      <c r="C29" cm="1">
        <f t="array" ref="C29:D29">_xlfn.XLOOKUP(A29,id,KickstartData!$L$2:$M$4115)</f>
        <v>342</v>
      </c>
      <c r="D29" t="str">
        <v>successful</v>
      </c>
      <c r="E29">
        <f t="shared" si="3"/>
        <v>342</v>
      </c>
      <c r="F29" t="str">
        <f t="shared" si="4"/>
        <v xml:space="preserve"> </v>
      </c>
    </row>
    <row r="30" spans="1:6" x14ac:dyDescent="0.45">
      <c r="A30">
        <v>19</v>
      </c>
      <c r="B30">
        <f t="shared" si="0"/>
        <v>22</v>
      </c>
      <c r="C30" cm="1">
        <f t="array" ref="C30:D30">_xlfn.XLOOKUP(A30,id,KickstartData!$L$2:$M$4115)</f>
        <v>22</v>
      </c>
      <c r="D30" t="str">
        <v>successful</v>
      </c>
      <c r="E30">
        <f t="shared" si="3"/>
        <v>22</v>
      </c>
      <c r="F30" t="str">
        <f t="shared" si="4"/>
        <v xml:space="preserve"> </v>
      </c>
    </row>
    <row r="31" spans="1:6" x14ac:dyDescent="0.45">
      <c r="A31">
        <v>20</v>
      </c>
      <c r="B31">
        <f t="shared" si="0"/>
        <v>25</v>
      </c>
      <c r="C31" cm="1">
        <f t="array" ref="C31:D31">_xlfn.XLOOKUP(A31,id,KickstartData!$L$2:$M$4115)</f>
        <v>25</v>
      </c>
      <c r="D31" t="str">
        <v>successful</v>
      </c>
      <c r="E31">
        <f t="shared" si="3"/>
        <v>25</v>
      </c>
      <c r="F31" t="str">
        <f t="shared" si="4"/>
        <v xml:space="preserve"> </v>
      </c>
    </row>
    <row r="32" spans="1:6" x14ac:dyDescent="0.45">
      <c r="A32">
        <v>21</v>
      </c>
      <c r="B32">
        <f t="shared" si="0"/>
        <v>101</v>
      </c>
      <c r="C32" cm="1">
        <f t="array" ref="C32:D32">_xlfn.XLOOKUP(A32,id,KickstartData!$L$2:$M$4115)</f>
        <v>101</v>
      </c>
      <c r="D32" t="str">
        <v>successful</v>
      </c>
      <c r="E32">
        <f t="shared" si="3"/>
        <v>101</v>
      </c>
      <c r="F32" t="str">
        <f t="shared" si="4"/>
        <v xml:space="preserve"> </v>
      </c>
    </row>
    <row r="33" spans="1:6" x14ac:dyDescent="0.45">
      <c r="A33">
        <v>22</v>
      </c>
      <c r="B33">
        <f t="shared" si="0"/>
        <v>8</v>
      </c>
      <c r="C33" cm="1">
        <f t="array" ref="C33:D33">_xlfn.XLOOKUP(A33,id,KickstartData!$L$2:$M$4115)</f>
        <v>8</v>
      </c>
      <c r="D33" t="str">
        <v>successful</v>
      </c>
      <c r="E33">
        <f t="shared" si="3"/>
        <v>8</v>
      </c>
      <c r="F33" t="str">
        <f t="shared" si="4"/>
        <v xml:space="preserve"> </v>
      </c>
    </row>
    <row r="34" spans="1:6" x14ac:dyDescent="0.45">
      <c r="A34">
        <v>23</v>
      </c>
      <c r="B34">
        <f t="shared" si="0"/>
        <v>23</v>
      </c>
      <c r="C34" cm="1">
        <f t="array" ref="C34:D34">_xlfn.XLOOKUP(A34,id,KickstartData!$L$2:$M$4115)</f>
        <v>23</v>
      </c>
      <c r="D34" t="str">
        <v>successful</v>
      </c>
      <c r="E34">
        <f t="shared" si="3"/>
        <v>23</v>
      </c>
      <c r="F34" t="str">
        <f t="shared" si="4"/>
        <v xml:space="preserve"> </v>
      </c>
    </row>
    <row r="35" spans="1:6" x14ac:dyDescent="0.45">
      <c r="A35">
        <v>24</v>
      </c>
      <c r="B35">
        <f t="shared" si="0"/>
        <v>574</v>
      </c>
      <c r="C35" cm="1">
        <f t="array" ref="C35:D35">_xlfn.XLOOKUP(A35,id,KickstartData!$L$2:$M$4115)</f>
        <v>574</v>
      </c>
      <c r="D35" t="str">
        <v>successful</v>
      </c>
      <c r="E35">
        <f t="shared" si="3"/>
        <v>574</v>
      </c>
      <c r="F35" t="str">
        <f t="shared" si="4"/>
        <v xml:space="preserve"> </v>
      </c>
    </row>
    <row r="36" spans="1:6" x14ac:dyDescent="0.45">
      <c r="A36">
        <v>25</v>
      </c>
      <c r="B36">
        <f t="shared" si="0"/>
        <v>14</v>
      </c>
      <c r="C36" cm="1">
        <f t="array" ref="C36:D36">_xlfn.XLOOKUP(A36,id,KickstartData!$L$2:$M$4115)</f>
        <v>14</v>
      </c>
      <c r="D36" t="str">
        <v>successful</v>
      </c>
      <c r="E36">
        <f t="shared" si="3"/>
        <v>14</v>
      </c>
      <c r="F36" t="str">
        <f t="shared" si="4"/>
        <v xml:space="preserve"> </v>
      </c>
    </row>
    <row r="37" spans="1:6" x14ac:dyDescent="0.45">
      <c r="A37">
        <v>26</v>
      </c>
      <c r="B37">
        <f t="shared" si="0"/>
        <v>19</v>
      </c>
      <c r="C37" cm="1">
        <f t="array" ref="C37:D37">_xlfn.XLOOKUP(A37,id,KickstartData!$L$2:$M$4115)</f>
        <v>19</v>
      </c>
      <c r="D37" t="str">
        <v>successful</v>
      </c>
      <c r="E37">
        <f t="shared" si="3"/>
        <v>19</v>
      </c>
      <c r="F37" t="str">
        <f t="shared" si="4"/>
        <v xml:space="preserve"> </v>
      </c>
    </row>
    <row r="38" spans="1:6" x14ac:dyDescent="0.45">
      <c r="A38">
        <v>27</v>
      </c>
      <c r="B38">
        <f t="shared" si="0"/>
        <v>150</v>
      </c>
      <c r="C38" cm="1">
        <f t="array" ref="C38:D38">_xlfn.XLOOKUP(A38,id,KickstartData!$L$2:$M$4115)</f>
        <v>150</v>
      </c>
      <c r="D38" t="str">
        <v>successful</v>
      </c>
      <c r="E38">
        <f t="shared" si="3"/>
        <v>150</v>
      </c>
      <c r="F38" t="str">
        <f t="shared" si="4"/>
        <v xml:space="preserve"> </v>
      </c>
    </row>
    <row r="39" spans="1:6" x14ac:dyDescent="0.45">
      <c r="A39">
        <v>28</v>
      </c>
      <c r="B39">
        <f t="shared" si="0"/>
        <v>71</v>
      </c>
      <c r="C39" cm="1">
        <f t="array" ref="C39:D39">_xlfn.XLOOKUP(A39,id,KickstartData!$L$2:$M$4115)</f>
        <v>71</v>
      </c>
      <c r="D39" t="str">
        <v>successful</v>
      </c>
      <c r="E39">
        <f t="shared" si="3"/>
        <v>71</v>
      </c>
      <c r="F39" t="str">
        <f t="shared" si="4"/>
        <v xml:space="preserve"> </v>
      </c>
    </row>
    <row r="40" spans="1:6" x14ac:dyDescent="0.45">
      <c r="A40">
        <v>29</v>
      </c>
      <c r="B40">
        <f t="shared" si="0"/>
        <v>117</v>
      </c>
      <c r="C40" cm="1">
        <f t="array" ref="C40:D40">_xlfn.XLOOKUP(A40,id,KickstartData!$L$2:$M$4115)</f>
        <v>117</v>
      </c>
      <c r="D40" t="str">
        <v>successful</v>
      </c>
      <c r="E40">
        <f t="shared" si="3"/>
        <v>117</v>
      </c>
      <c r="F40" t="str">
        <f t="shared" si="4"/>
        <v xml:space="preserve"> </v>
      </c>
    </row>
    <row r="41" spans="1:6" x14ac:dyDescent="0.45">
      <c r="A41">
        <v>30</v>
      </c>
      <c r="B41">
        <f t="shared" si="0"/>
        <v>53</v>
      </c>
      <c r="C41" cm="1">
        <f t="array" ref="C41:D41">_xlfn.XLOOKUP(A41,id,KickstartData!$L$2:$M$4115)</f>
        <v>53</v>
      </c>
      <c r="D41" t="str">
        <v>successful</v>
      </c>
      <c r="E41">
        <f t="shared" si="3"/>
        <v>53</v>
      </c>
      <c r="F41" t="str">
        <f t="shared" si="4"/>
        <v xml:space="preserve"> </v>
      </c>
    </row>
    <row r="42" spans="1:6" x14ac:dyDescent="0.45">
      <c r="A42">
        <v>31</v>
      </c>
      <c r="B42">
        <f t="shared" si="0"/>
        <v>1</v>
      </c>
      <c r="C42" cm="1">
        <f t="array" ref="C42:D42">_xlfn.XLOOKUP(A42,id,KickstartData!$L$2:$M$4115)</f>
        <v>1</v>
      </c>
      <c r="D42" t="str">
        <v>successful</v>
      </c>
      <c r="E42">
        <f t="shared" si="3"/>
        <v>1</v>
      </c>
      <c r="F42" t="str">
        <f t="shared" si="4"/>
        <v xml:space="preserve"> </v>
      </c>
    </row>
    <row r="43" spans="1:6" x14ac:dyDescent="0.45">
      <c r="A43">
        <v>32</v>
      </c>
      <c r="B43">
        <f t="shared" si="0"/>
        <v>89</v>
      </c>
      <c r="C43" cm="1">
        <f t="array" ref="C43:D43">_xlfn.XLOOKUP(A43,id,KickstartData!$L$2:$M$4115)</f>
        <v>89</v>
      </c>
      <c r="D43" t="str">
        <v>successful</v>
      </c>
      <c r="E43">
        <f t="shared" si="3"/>
        <v>89</v>
      </c>
      <c r="F43" t="str">
        <f t="shared" si="4"/>
        <v xml:space="preserve"> </v>
      </c>
    </row>
    <row r="44" spans="1:6" x14ac:dyDescent="0.45">
      <c r="A44">
        <v>33</v>
      </c>
      <c r="B44">
        <f t="shared" si="0"/>
        <v>64</v>
      </c>
      <c r="C44" cm="1">
        <f t="array" ref="C44:D44">_xlfn.XLOOKUP(A44,id,KickstartData!$L$2:$M$4115)</f>
        <v>64</v>
      </c>
      <c r="D44" t="str">
        <v>successful</v>
      </c>
      <c r="E44">
        <f t="shared" si="3"/>
        <v>64</v>
      </c>
      <c r="F44" t="str">
        <f t="shared" si="4"/>
        <v xml:space="preserve"> </v>
      </c>
    </row>
    <row r="45" spans="1:6" x14ac:dyDescent="0.45">
      <c r="A45">
        <v>34</v>
      </c>
      <c r="B45">
        <f t="shared" si="0"/>
        <v>68</v>
      </c>
      <c r="C45" cm="1">
        <f t="array" ref="C45:D45">_xlfn.XLOOKUP(A45,id,KickstartData!$L$2:$M$4115)</f>
        <v>68</v>
      </c>
      <c r="D45" t="str">
        <v>successful</v>
      </c>
      <c r="E45">
        <f t="shared" si="3"/>
        <v>68</v>
      </c>
      <c r="F45" t="str">
        <f t="shared" si="4"/>
        <v xml:space="preserve"> </v>
      </c>
    </row>
    <row r="46" spans="1:6" x14ac:dyDescent="0.45">
      <c r="A46">
        <v>35</v>
      </c>
      <c r="B46">
        <f t="shared" si="0"/>
        <v>28</v>
      </c>
      <c r="C46" cm="1">
        <f t="array" ref="C46:D46">_xlfn.XLOOKUP(A46,id,KickstartData!$L$2:$M$4115)</f>
        <v>28</v>
      </c>
      <c r="D46" t="str">
        <v>successful</v>
      </c>
      <c r="E46">
        <f t="shared" si="3"/>
        <v>28</v>
      </c>
      <c r="F46" t="str">
        <f t="shared" si="4"/>
        <v xml:space="preserve"> </v>
      </c>
    </row>
    <row r="47" spans="1:6" x14ac:dyDescent="0.45">
      <c r="A47">
        <v>36</v>
      </c>
      <c r="B47">
        <f t="shared" si="0"/>
        <v>44</v>
      </c>
      <c r="C47" cm="1">
        <f t="array" ref="C47:D47">_xlfn.XLOOKUP(A47,id,KickstartData!$L$2:$M$4115)</f>
        <v>44</v>
      </c>
      <c r="D47" t="str">
        <v>successful</v>
      </c>
      <c r="E47">
        <f t="shared" si="3"/>
        <v>44</v>
      </c>
      <c r="F47" t="str">
        <f t="shared" si="4"/>
        <v xml:space="preserve"> </v>
      </c>
    </row>
    <row r="48" spans="1:6" x14ac:dyDescent="0.45">
      <c r="A48">
        <v>37</v>
      </c>
      <c r="B48">
        <f t="shared" si="0"/>
        <v>253</v>
      </c>
      <c r="C48" cm="1">
        <f t="array" ref="C48:D48">_xlfn.XLOOKUP(A48,id,KickstartData!$L$2:$M$4115)</f>
        <v>253</v>
      </c>
      <c r="D48" t="str">
        <v>successful</v>
      </c>
      <c r="E48">
        <f t="shared" si="3"/>
        <v>253</v>
      </c>
      <c r="F48" t="str">
        <f t="shared" si="4"/>
        <v xml:space="preserve"> </v>
      </c>
    </row>
    <row r="49" spans="1:6" x14ac:dyDescent="0.45">
      <c r="A49">
        <v>38</v>
      </c>
      <c r="B49">
        <f t="shared" si="0"/>
        <v>66</v>
      </c>
      <c r="C49" cm="1">
        <f t="array" ref="C49:D49">_xlfn.XLOOKUP(A49,id,KickstartData!$L$2:$M$4115)</f>
        <v>66</v>
      </c>
      <c r="D49" t="str">
        <v>successful</v>
      </c>
      <c r="E49">
        <f t="shared" si="3"/>
        <v>66</v>
      </c>
      <c r="F49" t="str">
        <f t="shared" si="4"/>
        <v xml:space="preserve"> </v>
      </c>
    </row>
    <row r="50" spans="1:6" x14ac:dyDescent="0.45">
      <c r="A50">
        <v>39</v>
      </c>
      <c r="B50">
        <f t="shared" si="0"/>
        <v>217</v>
      </c>
      <c r="C50" cm="1">
        <f t="array" ref="C50:D50">_xlfn.XLOOKUP(A50,id,KickstartData!$L$2:$M$4115)</f>
        <v>217</v>
      </c>
      <c r="D50" t="str">
        <v>successful</v>
      </c>
      <c r="E50">
        <f t="shared" si="3"/>
        <v>217</v>
      </c>
      <c r="F50" t="str">
        <f t="shared" si="4"/>
        <v xml:space="preserve"> </v>
      </c>
    </row>
    <row r="51" spans="1:6" x14ac:dyDescent="0.45">
      <c r="A51">
        <v>40</v>
      </c>
      <c r="B51">
        <f t="shared" si="0"/>
        <v>16</v>
      </c>
      <c r="C51" cm="1">
        <f t="array" ref="C51:D51">_xlfn.XLOOKUP(A51,id,KickstartData!$L$2:$M$4115)</f>
        <v>16</v>
      </c>
      <c r="D51" t="str">
        <v>successful</v>
      </c>
      <c r="E51">
        <f t="shared" si="3"/>
        <v>16</v>
      </c>
      <c r="F51" t="str">
        <f t="shared" si="4"/>
        <v xml:space="preserve"> </v>
      </c>
    </row>
    <row r="52" spans="1:6" x14ac:dyDescent="0.45">
      <c r="A52">
        <v>41</v>
      </c>
      <c r="B52">
        <f t="shared" si="0"/>
        <v>19</v>
      </c>
      <c r="C52" cm="1">
        <f t="array" ref="C52:D52">_xlfn.XLOOKUP(A52,id,KickstartData!$L$2:$M$4115)</f>
        <v>19</v>
      </c>
      <c r="D52" t="str">
        <v>successful</v>
      </c>
      <c r="E52">
        <f t="shared" si="3"/>
        <v>19</v>
      </c>
      <c r="F52" t="str">
        <f t="shared" si="4"/>
        <v xml:space="preserve"> </v>
      </c>
    </row>
    <row r="53" spans="1:6" x14ac:dyDescent="0.45">
      <c r="A53">
        <v>42</v>
      </c>
      <c r="B53">
        <f t="shared" si="0"/>
        <v>169</v>
      </c>
      <c r="C53" cm="1">
        <f t="array" ref="C53:D53">_xlfn.XLOOKUP(A53,id,KickstartData!$L$2:$M$4115)</f>
        <v>169</v>
      </c>
      <c r="D53" t="str">
        <v>successful</v>
      </c>
      <c r="E53">
        <f t="shared" si="3"/>
        <v>169</v>
      </c>
      <c r="F53" t="str">
        <f t="shared" si="4"/>
        <v xml:space="preserve"> </v>
      </c>
    </row>
    <row r="54" spans="1:6" x14ac:dyDescent="0.45">
      <c r="A54">
        <v>43</v>
      </c>
      <c r="B54">
        <f t="shared" si="0"/>
        <v>263</v>
      </c>
      <c r="C54" cm="1">
        <f t="array" ref="C54:D54">_xlfn.XLOOKUP(A54,id,KickstartData!$L$2:$M$4115)</f>
        <v>263</v>
      </c>
      <c r="D54" t="str">
        <v>successful</v>
      </c>
      <c r="E54">
        <f t="shared" si="3"/>
        <v>263</v>
      </c>
      <c r="F54" t="str">
        <f t="shared" si="4"/>
        <v xml:space="preserve"> </v>
      </c>
    </row>
    <row r="55" spans="1:6" x14ac:dyDescent="0.45">
      <c r="A55">
        <v>44</v>
      </c>
      <c r="B55">
        <f t="shared" si="0"/>
        <v>15</v>
      </c>
      <c r="C55" cm="1">
        <f t="array" ref="C55:D55">_xlfn.XLOOKUP(A55,id,KickstartData!$L$2:$M$4115)</f>
        <v>15</v>
      </c>
      <c r="D55" t="str">
        <v>successful</v>
      </c>
      <c r="E55">
        <f t="shared" si="3"/>
        <v>15</v>
      </c>
      <c r="F55" t="str">
        <f t="shared" si="4"/>
        <v xml:space="preserve"> </v>
      </c>
    </row>
    <row r="56" spans="1:6" x14ac:dyDescent="0.45">
      <c r="A56">
        <v>45</v>
      </c>
      <c r="B56">
        <f t="shared" si="0"/>
        <v>61</v>
      </c>
      <c r="C56" cm="1">
        <f t="array" ref="C56:D56">_xlfn.XLOOKUP(A56,id,KickstartData!$L$2:$M$4115)</f>
        <v>61</v>
      </c>
      <c r="D56" t="str">
        <v>successful</v>
      </c>
      <c r="E56">
        <f t="shared" si="3"/>
        <v>61</v>
      </c>
      <c r="F56" t="str">
        <f t="shared" si="4"/>
        <v xml:space="preserve"> </v>
      </c>
    </row>
    <row r="57" spans="1:6" x14ac:dyDescent="0.45">
      <c r="A57">
        <v>46</v>
      </c>
      <c r="B57">
        <f t="shared" si="0"/>
        <v>45</v>
      </c>
      <c r="C57" cm="1">
        <f t="array" ref="C57:D57">_xlfn.XLOOKUP(A57,id,KickstartData!$L$2:$M$4115)</f>
        <v>45</v>
      </c>
      <c r="D57" t="str">
        <v>successful</v>
      </c>
      <c r="E57">
        <f t="shared" si="3"/>
        <v>45</v>
      </c>
      <c r="F57" t="str">
        <f t="shared" si="4"/>
        <v xml:space="preserve"> </v>
      </c>
    </row>
    <row r="58" spans="1:6" x14ac:dyDescent="0.45">
      <c r="A58">
        <v>47</v>
      </c>
      <c r="B58">
        <f t="shared" si="0"/>
        <v>70</v>
      </c>
      <c r="C58" cm="1">
        <f t="array" ref="C58:D58">_xlfn.XLOOKUP(A58,id,KickstartData!$L$2:$M$4115)</f>
        <v>70</v>
      </c>
      <c r="D58" t="str">
        <v>successful</v>
      </c>
      <c r="E58">
        <f t="shared" si="3"/>
        <v>70</v>
      </c>
      <c r="F58" t="str">
        <f t="shared" si="4"/>
        <v xml:space="preserve"> </v>
      </c>
    </row>
    <row r="59" spans="1:6" x14ac:dyDescent="0.45">
      <c r="A59">
        <v>48</v>
      </c>
      <c r="B59">
        <f t="shared" si="0"/>
        <v>38</v>
      </c>
      <c r="C59" cm="1">
        <f t="array" ref="C59:D59">_xlfn.XLOOKUP(A59,id,KickstartData!$L$2:$M$4115)</f>
        <v>38</v>
      </c>
      <c r="D59" t="str">
        <v>successful</v>
      </c>
      <c r="E59">
        <f t="shared" si="3"/>
        <v>38</v>
      </c>
      <c r="F59" t="str">
        <f t="shared" si="4"/>
        <v xml:space="preserve"> </v>
      </c>
    </row>
    <row r="60" spans="1:6" x14ac:dyDescent="0.45">
      <c r="A60">
        <v>49</v>
      </c>
      <c r="B60">
        <f t="shared" si="0"/>
        <v>87</v>
      </c>
      <c r="C60" cm="1">
        <f t="array" ref="C60:D60">_xlfn.XLOOKUP(A60,id,KickstartData!$L$2:$M$4115)</f>
        <v>87</v>
      </c>
      <c r="D60" t="str">
        <v>successful</v>
      </c>
      <c r="E60">
        <f t="shared" si="3"/>
        <v>87</v>
      </c>
      <c r="F60" t="str">
        <f t="shared" si="4"/>
        <v xml:space="preserve"> </v>
      </c>
    </row>
    <row r="61" spans="1:6" x14ac:dyDescent="0.45">
      <c r="A61">
        <v>50</v>
      </c>
      <c r="B61">
        <f t="shared" si="0"/>
        <v>22</v>
      </c>
      <c r="C61" cm="1">
        <f t="array" ref="C61:D61">_xlfn.XLOOKUP(A61,id,KickstartData!$L$2:$M$4115)</f>
        <v>22</v>
      </c>
      <c r="D61" t="str">
        <v>successful</v>
      </c>
      <c r="E61">
        <f t="shared" si="3"/>
        <v>22</v>
      </c>
      <c r="F61" t="str">
        <f t="shared" si="4"/>
        <v xml:space="preserve"> </v>
      </c>
    </row>
    <row r="62" spans="1:6" x14ac:dyDescent="0.45">
      <c r="A62">
        <v>51</v>
      </c>
      <c r="B62">
        <f t="shared" si="0"/>
        <v>119</v>
      </c>
      <c r="C62" cm="1">
        <f t="array" ref="C62:D62">_xlfn.XLOOKUP(A62,id,KickstartData!$L$2:$M$4115)</f>
        <v>119</v>
      </c>
      <c r="D62" t="str">
        <v>successful</v>
      </c>
      <c r="E62">
        <f t="shared" si="3"/>
        <v>119</v>
      </c>
      <c r="F62" t="str">
        <f t="shared" si="4"/>
        <v xml:space="preserve"> </v>
      </c>
    </row>
    <row r="63" spans="1:6" x14ac:dyDescent="0.45">
      <c r="A63">
        <v>52</v>
      </c>
      <c r="B63">
        <f t="shared" si="0"/>
        <v>52</v>
      </c>
      <c r="C63" cm="1">
        <f t="array" ref="C63:D63">_xlfn.XLOOKUP(A63,id,KickstartData!$L$2:$M$4115)</f>
        <v>52</v>
      </c>
      <c r="D63" t="str">
        <v>successful</v>
      </c>
      <c r="E63">
        <f t="shared" si="3"/>
        <v>52</v>
      </c>
      <c r="F63" t="str">
        <f t="shared" si="4"/>
        <v xml:space="preserve"> </v>
      </c>
    </row>
    <row r="64" spans="1:6" x14ac:dyDescent="0.45">
      <c r="A64">
        <v>53</v>
      </c>
      <c r="B64">
        <f t="shared" si="0"/>
        <v>117</v>
      </c>
      <c r="C64" cm="1">
        <f t="array" ref="C64:D64">_xlfn.XLOOKUP(A64,id,KickstartData!$L$2:$M$4115)</f>
        <v>117</v>
      </c>
      <c r="D64" t="str">
        <v>successful</v>
      </c>
      <c r="E64">
        <f t="shared" si="3"/>
        <v>117</v>
      </c>
      <c r="F64" t="str">
        <f t="shared" si="4"/>
        <v xml:space="preserve"> </v>
      </c>
    </row>
    <row r="65" spans="1:6" x14ac:dyDescent="0.45">
      <c r="A65">
        <v>54</v>
      </c>
      <c r="B65">
        <f t="shared" si="0"/>
        <v>52</v>
      </c>
      <c r="C65" cm="1">
        <f t="array" ref="C65:D65">_xlfn.XLOOKUP(A65,id,KickstartData!$L$2:$M$4115)</f>
        <v>52</v>
      </c>
      <c r="D65" t="str">
        <v>successful</v>
      </c>
      <c r="E65">
        <f t="shared" si="3"/>
        <v>52</v>
      </c>
      <c r="F65" t="str">
        <f t="shared" si="4"/>
        <v xml:space="preserve"> </v>
      </c>
    </row>
    <row r="66" spans="1:6" x14ac:dyDescent="0.45">
      <c r="A66">
        <v>55</v>
      </c>
      <c r="B66">
        <f t="shared" si="0"/>
        <v>86</v>
      </c>
      <c r="C66" cm="1">
        <f t="array" ref="C66:D66">_xlfn.XLOOKUP(A66,id,KickstartData!$L$2:$M$4115)</f>
        <v>86</v>
      </c>
      <c r="D66" t="str">
        <v>successful</v>
      </c>
      <c r="E66">
        <f t="shared" si="3"/>
        <v>86</v>
      </c>
      <c r="F66" t="str">
        <f t="shared" si="4"/>
        <v xml:space="preserve"> </v>
      </c>
    </row>
    <row r="67" spans="1:6" x14ac:dyDescent="0.45">
      <c r="A67">
        <v>56</v>
      </c>
      <c r="B67">
        <f t="shared" si="0"/>
        <v>174</v>
      </c>
      <c r="C67" cm="1">
        <f t="array" ref="C67:D67">_xlfn.XLOOKUP(A67,id,KickstartData!$L$2:$M$4115)</f>
        <v>174</v>
      </c>
      <c r="D67" t="str">
        <v>successful</v>
      </c>
      <c r="E67">
        <f t="shared" si="3"/>
        <v>174</v>
      </c>
      <c r="F67" t="str">
        <f t="shared" si="4"/>
        <v xml:space="preserve"> </v>
      </c>
    </row>
    <row r="68" spans="1:6" x14ac:dyDescent="0.45">
      <c r="A68">
        <v>57</v>
      </c>
      <c r="B68">
        <f t="shared" si="0"/>
        <v>69</v>
      </c>
      <c r="C68" cm="1">
        <f t="array" ref="C68:D68">_xlfn.XLOOKUP(A68,id,KickstartData!$L$2:$M$4115)</f>
        <v>69</v>
      </c>
      <c r="D68" t="str">
        <v>successful</v>
      </c>
      <c r="E68">
        <f t="shared" si="3"/>
        <v>69</v>
      </c>
      <c r="F68" t="str">
        <f t="shared" si="4"/>
        <v xml:space="preserve"> </v>
      </c>
    </row>
    <row r="69" spans="1:6" x14ac:dyDescent="0.45">
      <c r="A69">
        <v>58</v>
      </c>
      <c r="B69">
        <f t="shared" si="0"/>
        <v>75</v>
      </c>
      <c r="C69" cm="1">
        <f t="array" ref="C69:D69">_xlfn.XLOOKUP(A69,id,KickstartData!$L$2:$M$4115)</f>
        <v>75</v>
      </c>
      <c r="D69" t="str">
        <v>successful</v>
      </c>
      <c r="E69">
        <f t="shared" si="3"/>
        <v>75</v>
      </c>
      <c r="F69" t="str">
        <f t="shared" si="4"/>
        <v xml:space="preserve"> </v>
      </c>
    </row>
    <row r="70" spans="1:6" x14ac:dyDescent="0.45">
      <c r="A70">
        <v>59</v>
      </c>
      <c r="B70">
        <f t="shared" si="0"/>
        <v>33</v>
      </c>
      <c r="C70" cm="1">
        <f t="array" ref="C70:D70">_xlfn.XLOOKUP(A70,id,KickstartData!$L$2:$M$4115)</f>
        <v>33</v>
      </c>
      <c r="D70" t="str">
        <v>successful</v>
      </c>
      <c r="E70">
        <f t="shared" si="3"/>
        <v>33</v>
      </c>
      <c r="F70" t="str">
        <f t="shared" si="4"/>
        <v xml:space="preserve"> </v>
      </c>
    </row>
    <row r="71" spans="1:6" x14ac:dyDescent="0.45">
      <c r="A71">
        <v>60</v>
      </c>
      <c r="B71">
        <f t="shared" si="0"/>
        <v>108</v>
      </c>
      <c r="C71" cm="1">
        <f t="array" ref="C71:D71">_xlfn.XLOOKUP(A71,id,KickstartData!$L$2:$M$4115)</f>
        <v>108</v>
      </c>
      <c r="D71" t="str">
        <v>successful</v>
      </c>
      <c r="E71">
        <f t="shared" si="3"/>
        <v>108</v>
      </c>
      <c r="F71" t="str">
        <f t="shared" si="4"/>
        <v xml:space="preserve"> </v>
      </c>
    </row>
    <row r="72" spans="1:6" x14ac:dyDescent="0.45">
      <c r="A72">
        <v>61</v>
      </c>
      <c r="B72">
        <f t="shared" si="0"/>
        <v>23</v>
      </c>
      <c r="C72" cm="1">
        <f t="array" ref="C72:D72">_xlfn.XLOOKUP(A72,id,KickstartData!$L$2:$M$4115)</f>
        <v>23</v>
      </c>
      <c r="D72" t="str">
        <v>successful</v>
      </c>
      <c r="E72">
        <f t="shared" si="3"/>
        <v>23</v>
      </c>
      <c r="F72" t="str">
        <f t="shared" si="4"/>
        <v xml:space="preserve"> </v>
      </c>
    </row>
    <row r="73" spans="1:6" x14ac:dyDescent="0.45">
      <c r="A73">
        <v>62</v>
      </c>
      <c r="B73">
        <f t="shared" si="0"/>
        <v>48</v>
      </c>
      <c r="C73" cm="1">
        <f t="array" ref="C73:D73">_xlfn.XLOOKUP(A73,id,KickstartData!$L$2:$M$4115)</f>
        <v>48</v>
      </c>
      <c r="D73" t="str">
        <v>successful</v>
      </c>
      <c r="E73">
        <f t="shared" si="3"/>
        <v>48</v>
      </c>
      <c r="F73" t="str">
        <f t="shared" si="4"/>
        <v xml:space="preserve"> </v>
      </c>
    </row>
    <row r="74" spans="1:6" x14ac:dyDescent="0.45">
      <c r="A74">
        <v>63</v>
      </c>
      <c r="B74">
        <f t="shared" si="0"/>
        <v>64</v>
      </c>
      <c r="C74" cm="1">
        <f t="array" ref="C74:D74">_xlfn.XLOOKUP(A74,id,KickstartData!$L$2:$M$4115)</f>
        <v>64</v>
      </c>
      <c r="D74" t="str">
        <v>successful</v>
      </c>
      <c r="E74">
        <f t="shared" si="3"/>
        <v>64</v>
      </c>
      <c r="F74" t="str">
        <f t="shared" si="4"/>
        <v xml:space="preserve"> </v>
      </c>
    </row>
    <row r="75" spans="1:6" x14ac:dyDescent="0.45">
      <c r="A75">
        <v>64</v>
      </c>
      <c r="B75">
        <f t="shared" si="0"/>
        <v>24</v>
      </c>
      <c r="C75" cm="1">
        <f t="array" ref="C75:D75">_xlfn.XLOOKUP(A75,id,KickstartData!$L$2:$M$4115)</f>
        <v>24</v>
      </c>
      <c r="D75" t="str">
        <v>successful</v>
      </c>
      <c r="E75">
        <f t="shared" si="3"/>
        <v>24</v>
      </c>
      <c r="F75" t="str">
        <f t="shared" si="4"/>
        <v xml:space="preserve"> </v>
      </c>
    </row>
    <row r="76" spans="1:6" x14ac:dyDescent="0.45">
      <c r="A76">
        <v>65</v>
      </c>
      <c r="B76">
        <f t="shared" ref="B76:B139" si="5">_xlfn.XLOOKUP(A76,id,backers_count)</f>
        <v>57</v>
      </c>
      <c r="C76" cm="1">
        <f t="array" ref="C76:D76">_xlfn.XLOOKUP(A76,id,KickstartData!$L$2:$M$4115)</f>
        <v>57</v>
      </c>
      <c r="D76" t="str">
        <v>successful</v>
      </c>
      <c r="E76">
        <f t="shared" si="3"/>
        <v>57</v>
      </c>
      <c r="F76" t="str">
        <f t="shared" si="4"/>
        <v xml:space="preserve"> </v>
      </c>
    </row>
    <row r="77" spans="1:6" x14ac:dyDescent="0.45">
      <c r="A77">
        <v>66</v>
      </c>
      <c r="B77">
        <f t="shared" si="5"/>
        <v>26</v>
      </c>
      <c r="C77" cm="1">
        <f t="array" ref="C77:D77">_xlfn.XLOOKUP(A77,id,KickstartData!$L$2:$M$4115)</f>
        <v>26</v>
      </c>
      <c r="D77" t="str">
        <v>successful</v>
      </c>
      <c r="E77">
        <f t="shared" si="3"/>
        <v>26</v>
      </c>
      <c r="F77" t="str">
        <f t="shared" si="4"/>
        <v xml:space="preserve"> </v>
      </c>
    </row>
    <row r="78" spans="1:6" x14ac:dyDescent="0.45">
      <c r="A78">
        <v>67</v>
      </c>
      <c r="B78">
        <f t="shared" si="5"/>
        <v>20</v>
      </c>
      <c r="C78" cm="1">
        <f t="array" ref="C78:D78">_xlfn.XLOOKUP(A78,id,KickstartData!$L$2:$M$4115)</f>
        <v>20</v>
      </c>
      <c r="D78" t="str">
        <v>successful</v>
      </c>
      <c r="E78">
        <f t="shared" si="3"/>
        <v>20</v>
      </c>
      <c r="F78" t="str">
        <f t="shared" si="4"/>
        <v xml:space="preserve"> </v>
      </c>
    </row>
    <row r="79" spans="1:6" x14ac:dyDescent="0.45">
      <c r="A79">
        <v>68</v>
      </c>
      <c r="B79">
        <f t="shared" si="5"/>
        <v>36</v>
      </c>
      <c r="C79" cm="1">
        <f t="array" ref="C79:D79">_xlfn.XLOOKUP(A79,id,KickstartData!$L$2:$M$4115)</f>
        <v>36</v>
      </c>
      <c r="D79" t="str">
        <v>successful</v>
      </c>
      <c r="E79">
        <f t="shared" si="3"/>
        <v>36</v>
      </c>
      <c r="F79" t="str">
        <f t="shared" si="4"/>
        <v xml:space="preserve"> </v>
      </c>
    </row>
    <row r="80" spans="1:6" x14ac:dyDescent="0.45">
      <c r="A80">
        <v>69</v>
      </c>
      <c r="B80">
        <f t="shared" si="5"/>
        <v>178</v>
      </c>
      <c r="C80" cm="1">
        <f t="array" ref="C80:D80">_xlfn.XLOOKUP(A80,id,KickstartData!$L$2:$M$4115)</f>
        <v>178</v>
      </c>
      <c r="D80" t="str">
        <v>successful</v>
      </c>
      <c r="E80">
        <f t="shared" ref="E80:E143" si="6">IF(D80="successful",C80," ")</f>
        <v>178</v>
      </c>
      <c r="F80" t="str">
        <f t="shared" ref="F80:F143" si="7">IF(D80&lt;&gt;"successful",C80," ")</f>
        <v xml:space="preserve"> </v>
      </c>
    </row>
    <row r="81" spans="1:6" x14ac:dyDescent="0.45">
      <c r="A81">
        <v>70</v>
      </c>
      <c r="B81">
        <f t="shared" si="5"/>
        <v>17</v>
      </c>
      <c r="C81" cm="1">
        <f t="array" ref="C81:D81">_xlfn.XLOOKUP(A81,id,KickstartData!$L$2:$M$4115)</f>
        <v>17</v>
      </c>
      <c r="D81" t="str">
        <v>successful</v>
      </c>
      <c r="E81">
        <f t="shared" si="6"/>
        <v>17</v>
      </c>
      <c r="F81" t="str">
        <f t="shared" si="7"/>
        <v xml:space="preserve"> </v>
      </c>
    </row>
    <row r="82" spans="1:6" x14ac:dyDescent="0.45">
      <c r="A82">
        <v>71</v>
      </c>
      <c r="B82">
        <f t="shared" si="5"/>
        <v>32</v>
      </c>
      <c r="C82" cm="1">
        <f t="array" ref="C82:D82">_xlfn.XLOOKUP(A82,id,KickstartData!$L$2:$M$4115)</f>
        <v>32</v>
      </c>
      <c r="D82" t="str">
        <v>successful</v>
      </c>
      <c r="E82">
        <f t="shared" si="6"/>
        <v>32</v>
      </c>
      <c r="F82" t="str">
        <f t="shared" si="7"/>
        <v xml:space="preserve"> </v>
      </c>
    </row>
    <row r="83" spans="1:6" x14ac:dyDescent="0.45">
      <c r="A83">
        <v>72</v>
      </c>
      <c r="B83">
        <f t="shared" si="5"/>
        <v>41</v>
      </c>
      <c r="C83" cm="1">
        <f t="array" ref="C83:D83">_xlfn.XLOOKUP(A83,id,KickstartData!$L$2:$M$4115)</f>
        <v>41</v>
      </c>
      <c r="D83" t="str">
        <v>successful</v>
      </c>
      <c r="E83">
        <f t="shared" si="6"/>
        <v>41</v>
      </c>
      <c r="F83" t="str">
        <f t="shared" si="7"/>
        <v xml:space="preserve"> </v>
      </c>
    </row>
    <row r="84" spans="1:6" x14ac:dyDescent="0.45">
      <c r="A84">
        <v>73</v>
      </c>
      <c r="B84">
        <f t="shared" si="5"/>
        <v>18</v>
      </c>
      <c r="C84" cm="1">
        <f t="array" ref="C84:D84">_xlfn.XLOOKUP(A84,id,KickstartData!$L$2:$M$4115)</f>
        <v>18</v>
      </c>
      <c r="D84" t="str">
        <v>successful</v>
      </c>
      <c r="E84">
        <f t="shared" si="6"/>
        <v>18</v>
      </c>
      <c r="F84" t="str">
        <f t="shared" si="7"/>
        <v xml:space="preserve"> </v>
      </c>
    </row>
    <row r="85" spans="1:6" x14ac:dyDescent="0.45">
      <c r="A85">
        <v>74</v>
      </c>
      <c r="B85">
        <f t="shared" si="5"/>
        <v>29</v>
      </c>
      <c r="C85" cm="1">
        <f t="array" ref="C85:D85">_xlfn.XLOOKUP(A85,id,KickstartData!$L$2:$M$4115)</f>
        <v>29</v>
      </c>
      <c r="D85" t="str">
        <v>successful</v>
      </c>
      <c r="E85">
        <f t="shared" si="6"/>
        <v>29</v>
      </c>
      <c r="F85" t="str">
        <f t="shared" si="7"/>
        <v xml:space="preserve"> </v>
      </c>
    </row>
    <row r="86" spans="1:6" x14ac:dyDescent="0.45">
      <c r="A86">
        <v>75</v>
      </c>
      <c r="B86">
        <f t="shared" si="5"/>
        <v>47</v>
      </c>
      <c r="C86" cm="1">
        <f t="array" ref="C86:D86">_xlfn.XLOOKUP(A86,id,KickstartData!$L$2:$M$4115)</f>
        <v>47</v>
      </c>
      <c r="D86" t="str">
        <v>successful</v>
      </c>
      <c r="E86">
        <f t="shared" si="6"/>
        <v>47</v>
      </c>
      <c r="F86" t="str">
        <f t="shared" si="7"/>
        <v xml:space="preserve"> </v>
      </c>
    </row>
    <row r="87" spans="1:6" x14ac:dyDescent="0.45">
      <c r="A87">
        <v>76</v>
      </c>
      <c r="B87">
        <f t="shared" si="5"/>
        <v>15</v>
      </c>
      <c r="C87" cm="1">
        <f t="array" ref="C87:D87">_xlfn.XLOOKUP(A87,id,KickstartData!$L$2:$M$4115)</f>
        <v>15</v>
      </c>
      <c r="D87" t="str">
        <v>successful</v>
      </c>
      <c r="E87">
        <f t="shared" si="6"/>
        <v>15</v>
      </c>
      <c r="F87" t="str">
        <f t="shared" si="7"/>
        <v xml:space="preserve"> </v>
      </c>
    </row>
    <row r="88" spans="1:6" x14ac:dyDescent="0.45">
      <c r="A88">
        <v>77</v>
      </c>
      <c r="B88">
        <f t="shared" si="5"/>
        <v>26</v>
      </c>
      <c r="C88" cm="1">
        <f t="array" ref="C88:D88">_xlfn.XLOOKUP(A88,id,KickstartData!$L$2:$M$4115)</f>
        <v>26</v>
      </c>
      <c r="D88" t="str">
        <v>successful</v>
      </c>
      <c r="E88">
        <f t="shared" si="6"/>
        <v>26</v>
      </c>
      <c r="F88" t="str">
        <f t="shared" si="7"/>
        <v xml:space="preserve"> </v>
      </c>
    </row>
    <row r="89" spans="1:6" x14ac:dyDescent="0.45">
      <c r="A89">
        <v>78</v>
      </c>
      <c r="B89">
        <f t="shared" si="5"/>
        <v>35</v>
      </c>
      <c r="C89" cm="1">
        <f t="array" ref="C89:D89">_xlfn.XLOOKUP(A89,id,KickstartData!$L$2:$M$4115)</f>
        <v>35</v>
      </c>
      <c r="D89" t="str">
        <v>successful</v>
      </c>
      <c r="E89">
        <f t="shared" si="6"/>
        <v>35</v>
      </c>
      <c r="F89" t="str">
        <f t="shared" si="7"/>
        <v xml:space="preserve"> </v>
      </c>
    </row>
    <row r="90" spans="1:6" x14ac:dyDescent="0.45">
      <c r="A90">
        <v>79</v>
      </c>
      <c r="B90">
        <f t="shared" si="5"/>
        <v>41</v>
      </c>
      <c r="C90" cm="1">
        <f t="array" ref="C90:D90">_xlfn.XLOOKUP(A90,id,KickstartData!$L$2:$M$4115)</f>
        <v>41</v>
      </c>
      <c r="D90" t="str">
        <v>successful</v>
      </c>
      <c r="E90">
        <f t="shared" si="6"/>
        <v>41</v>
      </c>
      <c r="F90" t="str">
        <f t="shared" si="7"/>
        <v xml:space="preserve"> </v>
      </c>
    </row>
    <row r="91" spans="1:6" x14ac:dyDescent="0.45">
      <c r="A91">
        <v>80</v>
      </c>
      <c r="B91">
        <f t="shared" si="5"/>
        <v>47</v>
      </c>
      <c r="C91" cm="1">
        <f t="array" ref="C91:D91">_xlfn.XLOOKUP(A91,id,KickstartData!$L$2:$M$4115)</f>
        <v>47</v>
      </c>
      <c r="D91" t="str">
        <v>successful</v>
      </c>
      <c r="E91">
        <f t="shared" si="6"/>
        <v>47</v>
      </c>
      <c r="F91" t="str">
        <f t="shared" si="7"/>
        <v xml:space="preserve"> </v>
      </c>
    </row>
    <row r="92" spans="1:6" x14ac:dyDescent="0.45">
      <c r="A92">
        <v>81</v>
      </c>
      <c r="B92">
        <f t="shared" si="5"/>
        <v>28</v>
      </c>
      <c r="C92" cm="1">
        <f t="array" ref="C92:D92">_xlfn.XLOOKUP(A92,id,KickstartData!$L$2:$M$4115)</f>
        <v>28</v>
      </c>
      <c r="D92" t="str">
        <v>successful</v>
      </c>
      <c r="E92">
        <f t="shared" si="6"/>
        <v>28</v>
      </c>
      <c r="F92" t="str">
        <f t="shared" si="7"/>
        <v xml:space="preserve"> </v>
      </c>
    </row>
    <row r="93" spans="1:6" x14ac:dyDescent="0.45">
      <c r="A93">
        <v>82</v>
      </c>
      <c r="B93">
        <f t="shared" si="5"/>
        <v>100</v>
      </c>
      <c r="C93" cm="1">
        <f t="array" ref="C93:D93">_xlfn.XLOOKUP(A93,id,KickstartData!$L$2:$M$4115)</f>
        <v>100</v>
      </c>
      <c r="D93" t="str">
        <v>successful</v>
      </c>
      <c r="E93">
        <f t="shared" si="6"/>
        <v>100</v>
      </c>
      <c r="F93" t="str">
        <f t="shared" si="7"/>
        <v xml:space="preserve"> </v>
      </c>
    </row>
    <row r="94" spans="1:6" x14ac:dyDescent="0.45">
      <c r="A94">
        <v>83</v>
      </c>
      <c r="B94">
        <f t="shared" si="5"/>
        <v>13</v>
      </c>
      <c r="C94" cm="1">
        <f t="array" ref="C94:D94">_xlfn.XLOOKUP(A94,id,KickstartData!$L$2:$M$4115)</f>
        <v>13</v>
      </c>
      <c r="D94" t="str">
        <v>successful</v>
      </c>
      <c r="E94">
        <f t="shared" si="6"/>
        <v>13</v>
      </c>
      <c r="F94" t="str">
        <f t="shared" si="7"/>
        <v xml:space="preserve"> </v>
      </c>
    </row>
    <row r="95" spans="1:6" x14ac:dyDescent="0.45">
      <c r="A95">
        <v>84</v>
      </c>
      <c r="B95">
        <f t="shared" si="5"/>
        <v>7</v>
      </c>
      <c r="C95" cm="1">
        <f t="array" ref="C95:D95">_xlfn.XLOOKUP(A95,id,KickstartData!$L$2:$M$4115)</f>
        <v>7</v>
      </c>
      <c r="D95" t="str">
        <v>successful</v>
      </c>
      <c r="E95">
        <f t="shared" si="6"/>
        <v>7</v>
      </c>
      <c r="F95" t="str">
        <f t="shared" si="7"/>
        <v xml:space="preserve"> </v>
      </c>
    </row>
    <row r="96" spans="1:6" x14ac:dyDescent="0.45">
      <c r="A96">
        <v>85</v>
      </c>
      <c r="B96">
        <f t="shared" si="5"/>
        <v>21</v>
      </c>
      <c r="C96" cm="1">
        <f t="array" ref="C96:D96">_xlfn.XLOOKUP(A96,id,KickstartData!$L$2:$M$4115)</f>
        <v>21</v>
      </c>
      <c r="D96" t="str">
        <v>successful</v>
      </c>
      <c r="E96">
        <f t="shared" si="6"/>
        <v>21</v>
      </c>
      <c r="F96" t="str">
        <f t="shared" si="7"/>
        <v xml:space="preserve"> </v>
      </c>
    </row>
    <row r="97" spans="1:6" x14ac:dyDescent="0.45">
      <c r="A97">
        <v>86</v>
      </c>
      <c r="B97">
        <f t="shared" si="5"/>
        <v>17</v>
      </c>
      <c r="C97" cm="1">
        <f t="array" ref="C97:D97">_xlfn.XLOOKUP(A97,id,KickstartData!$L$2:$M$4115)</f>
        <v>17</v>
      </c>
      <c r="D97" t="str">
        <v>successful</v>
      </c>
      <c r="E97">
        <f t="shared" si="6"/>
        <v>17</v>
      </c>
      <c r="F97" t="str">
        <f t="shared" si="7"/>
        <v xml:space="preserve"> </v>
      </c>
    </row>
    <row r="98" spans="1:6" x14ac:dyDescent="0.45">
      <c r="A98">
        <v>87</v>
      </c>
      <c r="B98">
        <f t="shared" si="5"/>
        <v>25</v>
      </c>
      <c r="C98" cm="1">
        <f t="array" ref="C98:D98">_xlfn.XLOOKUP(A98,id,KickstartData!$L$2:$M$4115)</f>
        <v>25</v>
      </c>
      <c r="D98" t="str">
        <v>successful</v>
      </c>
      <c r="E98">
        <f t="shared" si="6"/>
        <v>25</v>
      </c>
      <c r="F98" t="str">
        <f t="shared" si="7"/>
        <v xml:space="preserve"> </v>
      </c>
    </row>
    <row r="99" spans="1:6" x14ac:dyDescent="0.45">
      <c r="A99">
        <v>88</v>
      </c>
      <c r="B99">
        <f t="shared" si="5"/>
        <v>60</v>
      </c>
      <c r="C99" cm="1">
        <f t="array" ref="C99:D99">_xlfn.XLOOKUP(A99,id,KickstartData!$L$2:$M$4115)</f>
        <v>60</v>
      </c>
      <c r="D99" t="str">
        <v>successful</v>
      </c>
      <c r="E99">
        <f t="shared" si="6"/>
        <v>60</v>
      </c>
      <c r="F99" t="str">
        <f t="shared" si="7"/>
        <v xml:space="preserve"> </v>
      </c>
    </row>
    <row r="100" spans="1:6" x14ac:dyDescent="0.45">
      <c r="A100">
        <v>89</v>
      </c>
      <c r="B100">
        <f t="shared" si="5"/>
        <v>56</v>
      </c>
      <c r="C100" cm="1">
        <f t="array" ref="C100:D100">_xlfn.XLOOKUP(A100,id,KickstartData!$L$2:$M$4115)</f>
        <v>56</v>
      </c>
      <c r="D100" t="str">
        <v>successful</v>
      </c>
      <c r="E100">
        <f t="shared" si="6"/>
        <v>56</v>
      </c>
      <c r="F100" t="str">
        <f t="shared" si="7"/>
        <v xml:space="preserve"> </v>
      </c>
    </row>
    <row r="101" spans="1:6" x14ac:dyDescent="0.45">
      <c r="A101">
        <v>90</v>
      </c>
      <c r="B101">
        <f t="shared" si="5"/>
        <v>16</v>
      </c>
      <c r="C101" cm="1">
        <f t="array" ref="C101:D101">_xlfn.XLOOKUP(A101,id,KickstartData!$L$2:$M$4115)</f>
        <v>16</v>
      </c>
      <c r="D101" t="str">
        <v>successful</v>
      </c>
      <c r="E101">
        <f t="shared" si="6"/>
        <v>16</v>
      </c>
      <c r="F101" t="str">
        <f t="shared" si="7"/>
        <v xml:space="preserve"> </v>
      </c>
    </row>
    <row r="102" spans="1:6" x14ac:dyDescent="0.45">
      <c r="A102">
        <v>91</v>
      </c>
      <c r="B102">
        <f t="shared" si="5"/>
        <v>46</v>
      </c>
      <c r="C102" cm="1">
        <f t="array" ref="C102:D102">_xlfn.XLOOKUP(A102,id,KickstartData!$L$2:$M$4115)</f>
        <v>46</v>
      </c>
      <c r="D102" t="str">
        <v>successful</v>
      </c>
      <c r="E102">
        <f t="shared" si="6"/>
        <v>46</v>
      </c>
      <c r="F102" t="str">
        <f t="shared" si="7"/>
        <v xml:space="preserve"> </v>
      </c>
    </row>
    <row r="103" spans="1:6" x14ac:dyDescent="0.45">
      <c r="A103">
        <v>92</v>
      </c>
      <c r="B103">
        <f t="shared" si="5"/>
        <v>43</v>
      </c>
      <c r="C103" cm="1">
        <f t="array" ref="C103:D103">_xlfn.XLOOKUP(A103,id,KickstartData!$L$2:$M$4115)</f>
        <v>43</v>
      </c>
      <c r="D103" t="str">
        <v>successful</v>
      </c>
      <c r="E103">
        <f t="shared" si="6"/>
        <v>43</v>
      </c>
      <c r="F103" t="str">
        <f t="shared" si="7"/>
        <v xml:space="preserve"> </v>
      </c>
    </row>
    <row r="104" spans="1:6" x14ac:dyDescent="0.45">
      <c r="A104">
        <v>93</v>
      </c>
      <c r="B104">
        <f t="shared" si="5"/>
        <v>15</v>
      </c>
      <c r="C104" cm="1">
        <f t="array" ref="C104:D104">_xlfn.XLOOKUP(A104,id,KickstartData!$L$2:$M$4115)</f>
        <v>15</v>
      </c>
      <c r="D104" t="str">
        <v>successful</v>
      </c>
      <c r="E104">
        <f t="shared" si="6"/>
        <v>15</v>
      </c>
      <c r="F104" t="str">
        <f t="shared" si="7"/>
        <v xml:space="preserve"> </v>
      </c>
    </row>
    <row r="105" spans="1:6" x14ac:dyDescent="0.45">
      <c r="A105">
        <v>94</v>
      </c>
      <c r="B105">
        <f t="shared" si="5"/>
        <v>12</v>
      </c>
      <c r="C105" cm="1">
        <f t="array" ref="C105:D105">_xlfn.XLOOKUP(A105,id,KickstartData!$L$2:$M$4115)</f>
        <v>12</v>
      </c>
      <c r="D105" t="str">
        <v>successful</v>
      </c>
      <c r="E105">
        <f t="shared" si="6"/>
        <v>12</v>
      </c>
      <c r="F105" t="str">
        <f t="shared" si="7"/>
        <v xml:space="preserve"> </v>
      </c>
    </row>
    <row r="106" spans="1:6" x14ac:dyDescent="0.45">
      <c r="A106">
        <v>95</v>
      </c>
      <c r="B106">
        <f t="shared" si="5"/>
        <v>21</v>
      </c>
      <c r="C106" cm="1">
        <f t="array" ref="C106:D106">_xlfn.XLOOKUP(A106,id,KickstartData!$L$2:$M$4115)</f>
        <v>21</v>
      </c>
      <c r="D106" t="str">
        <v>successful</v>
      </c>
      <c r="E106">
        <f t="shared" si="6"/>
        <v>21</v>
      </c>
      <c r="F106" t="str">
        <f t="shared" si="7"/>
        <v xml:space="preserve"> </v>
      </c>
    </row>
    <row r="107" spans="1:6" x14ac:dyDescent="0.45">
      <c r="A107">
        <v>96</v>
      </c>
      <c r="B107">
        <f t="shared" si="5"/>
        <v>34</v>
      </c>
      <c r="C107" cm="1">
        <f t="array" ref="C107:D107">_xlfn.XLOOKUP(A107,id,KickstartData!$L$2:$M$4115)</f>
        <v>34</v>
      </c>
      <c r="D107" t="str">
        <v>successful</v>
      </c>
      <c r="E107">
        <f t="shared" si="6"/>
        <v>34</v>
      </c>
      <c r="F107" t="str">
        <f t="shared" si="7"/>
        <v xml:space="preserve"> </v>
      </c>
    </row>
    <row r="108" spans="1:6" x14ac:dyDescent="0.45">
      <c r="A108">
        <v>97</v>
      </c>
      <c r="B108">
        <f t="shared" si="5"/>
        <v>8</v>
      </c>
      <c r="C108" cm="1">
        <f t="array" ref="C108:D108">_xlfn.XLOOKUP(A108,id,KickstartData!$L$2:$M$4115)</f>
        <v>8</v>
      </c>
      <c r="D108" t="str">
        <v>successful</v>
      </c>
      <c r="E108">
        <f t="shared" si="6"/>
        <v>8</v>
      </c>
      <c r="F108" t="str">
        <f t="shared" si="7"/>
        <v xml:space="preserve"> </v>
      </c>
    </row>
    <row r="109" spans="1:6" x14ac:dyDescent="0.45">
      <c r="A109">
        <v>98</v>
      </c>
      <c r="B109">
        <f t="shared" si="5"/>
        <v>60</v>
      </c>
      <c r="C109" cm="1">
        <f t="array" ref="C109:D109">_xlfn.XLOOKUP(A109,id,KickstartData!$L$2:$M$4115)</f>
        <v>60</v>
      </c>
      <c r="D109" t="str">
        <v>successful</v>
      </c>
      <c r="E109">
        <f t="shared" si="6"/>
        <v>60</v>
      </c>
      <c r="F109" t="str">
        <f t="shared" si="7"/>
        <v xml:space="preserve"> </v>
      </c>
    </row>
    <row r="110" spans="1:6" x14ac:dyDescent="0.45">
      <c r="A110">
        <v>99</v>
      </c>
      <c r="B110">
        <f t="shared" si="5"/>
        <v>39</v>
      </c>
      <c r="C110" cm="1">
        <f t="array" ref="C110:D110">_xlfn.XLOOKUP(A110,id,KickstartData!$L$2:$M$4115)</f>
        <v>39</v>
      </c>
      <c r="D110" t="str">
        <v>successful</v>
      </c>
      <c r="E110">
        <f t="shared" si="6"/>
        <v>39</v>
      </c>
      <c r="F110" t="str">
        <f t="shared" si="7"/>
        <v xml:space="preserve"> </v>
      </c>
    </row>
    <row r="111" spans="1:6" x14ac:dyDescent="0.45">
      <c r="A111">
        <v>100</v>
      </c>
      <c r="B111">
        <f t="shared" si="5"/>
        <v>26</v>
      </c>
      <c r="C111" cm="1">
        <f t="array" ref="C111:D111">_xlfn.XLOOKUP(A111,id,KickstartData!$L$2:$M$4115)</f>
        <v>26</v>
      </c>
      <c r="D111" t="str">
        <v>successful</v>
      </c>
      <c r="E111">
        <f t="shared" si="6"/>
        <v>26</v>
      </c>
      <c r="F111" t="str">
        <f t="shared" si="7"/>
        <v xml:space="preserve"> </v>
      </c>
    </row>
    <row r="112" spans="1:6" x14ac:dyDescent="0.45">
      <c r="A112">
        <v>101</v>
      </c>
      <c r="B112">
        <f t="shared" si="5"/>
        <v>35</v>
      </c>
      <c r="C112" cm="1">
        <f t="array" ref="C112:D112">_xlfn.XLOOKUP(A112,id,KickstartData!$L$2:$M$4115)</f>
        <v>35</v>
      </c>
      <c r="D112" t="str">
        <v>successful</v>
      </c>
      <c r="E112">
        <f t="shared" si="6"/>
        <v>35</v>
      </c>
      <c r="F112" t="str">
        <f t="shared" si="7"/>
        <v xml:space="preserve"> </v>
      </c>
    </row>
    <row r="113" spans="1:6" x14ac:dyDescent="0.45">
      <c r="A113">
        <v>102</v>
      </c>
      <c r="B113">
        <f t="shared" si="5"/>
        <v>65</v>
      </c>
      <c r="C113" cm="1">
        <f t="array" ref="C113:D113">_xlfn.XLOOKUP(A113,id,KickstartData!$L$2:$M$4115)</f>
        <v>65</v>
      </c>
      <c r="D113" t="str">
        <v>successful</v>
      </c>
      <c r="E113">
        <f t="shared" si="6"/>
        <v>65</v>
      </c>
      <c r="F113" t="str">
        <f t="shared" si="7"/>
        <v xml:space="preserve"> </v>
      </c>
    </row>
    <row r="114" spans="1:6" x14ac:dyDescent="0.45">
      <c r="A114">
        <v>103</v>
      </c>
      <c r="B114">
        <f t="shared" si="5"/>
        <v>49</v>
      </c>
      <c r="C114" cm="1">
        <f t="array" ref="C114:D114">_xlfn.XLOOKUP(A114,id,KickstartData!$L$2:$M$4115)</f>
        <v>49</v>
      </c>
      <c r="D114" t="str">
        <v>successful</v>
      </c>
      <c r="E114">
        <f t="shared" si="6"/>
        <v>49</v>
      </c>
      <c r="F114" t="str">
        <f t="shared" si="7"/>
        <v xml:space="preserve"> </v>
      </c>
    </row>
    <row r="115" spans="1:6" x14ac:dyDescent="0.45">
      <c r="A115">
        <v>104</v>
      </c>
      <c r="B115">
        <f t="shared" si="5"/>
        <v>10</v>
      </c>
      <c r="C115" cm="1">
        <f t="array" ref="C115:D115">_xlfn.XLOOKUP(A115,id,KickstartData!$L$2:$M$4115)</f>
        <v>10</v>
      </c>
      <c r="D115" t="str">
        <v>successful</v>
      </c>
      <c r="E115">
        <f t="shared" si="6"/>
        <v>10</v>
      </c>
      <c r="F115" t="str">
        <f t="shared" si="7"/>
        <v xml:space="preserve"> </v>
      </c>
    </row>
    <row r="116" spans="1:6" x14ac:dyDescent="0.45">
      <c r="A116">
        <v>105</v>
      </c>
      <c r="B116">
        <f t="shared" si="5"/>
        <v>60</v>
      </c>
      <c r="C116" cm="1">
        <f t="array" ref="C116:D116">_xlfn.XLOOKUP(A116,id,KickstartData!$L$2:$M$4115)</f>
        <v>60</v>
      </c>
      <c r="D116" t="str">
        <v>successful</v>
      </c>
      <c r="E116">
        <f t="shared" si="6"/>
        <v>60</v>
      </c>
      <c r="F116" t="str">
        <f t="shared" si="7"/>
        <v xml:space="preserve"> </v>
      </c>
    </row>
    <row r="117" spans="1:6" x14ac:dyDescent="0.45">
      <c r="A117">
        <v>106</v>
      </c>
      <c r="B117">
        <f t="shared" si="5"/>
        <v>27</v>
      </c>
      <c r="C117" cm="1">
        <f t="array" ref="C117:D117">_xlfn.XLOOKUP(A117,id,KickstartData!$L$2:$M$4115)</f>
        <v>27</v>
      </c>
      <c r="D117" t="str">
        <v>successful</v>
      </c>
      <c r="E117">
        <f t="shared" si="6"/>
        <v>27</v>
      </c>
      <c r="F117" t="str">
        <f t="shared" si="7"/>
        <v xml:space="preserve"> </v>
      </c>
    </row>
    <row r="118" spans="1:6" x14ac:dyDescent="0.45">
      <c r="A118">
        <v>107</v>
      </c>
      <c r="B118">
        <f t="shared" si="5"/>
        <v>69</v>
      </c>
      <c r="C118" cm="1">
        <f t="array" ref="C118:D118">_xlfn.XLOOKUP(A118,id,KickstartData!$L$2:$M$4115)</f>
        <v>69</v>
      </c>
      <c r="D118" t="str">
        <v>successful</v>
      </c>
      <c r="E118">
        <f t="shared" si="6"/>
        <v>69</v>
      </c>
      <c r="F118" t="str">
        <f t="shared" si="7"/>
        <v xml:space="preserve"> </v>
      </c>
    </row>
    <row r="119" spans="1:6" x14ac:dyDescent="0.45">
      <c r="A119">
        <v>108</v>
      </c>
      <c r="B119">
        <f t="shared" si="5"/>
        <v>47</v>
      </c>
      <c r="C119" cm="1">
        <f t="array" ref="C119:D119">_xlfn.XLOOKUP(A119,id,KickstartData!$L$2:$M$4115)</f>
        <v>47</v>
      </c>
      <c r="D119" t="str">
        <v>successful</v>
      </c>
      <c r="E119">
        <f t="shared" si="6"/>
        <v>47</v>
      </c>
      <c r="F119" t="str">
        <f t="shared" si="7"/>
        <v xml:space="preserve"> </v>
      </c>
    </row>
    <row r="120" spans="1:6" x14ac:dyDescent="0.45">
      <c r="A120">
        <v>109</v>
      </c>
      <c r="B120">
        <f t="shared" si="5"/>
        <v>47</v>
      </c>
      <c r="C120" cm="1">
        <f t="array" ref="C120:D120">_xlfn.XLOOKUP(A120,id,KickstartData!$L$2:$M$4115)</f>
        <v>47</v>
      </c>
      <c r="D120" t="str">
        <v>successful</v>
      </c>
      <c r="E120">
        <f t="shared" si="6"/>
        <v>47</v>
      </c>
      <c r="F120" t="str">
        <f t="shared" si="7"/>
        <v xml:space="preserve"> </v>
      </c>
    </row>
    <row r="121" spans="1:6" x14ac:dyDescent="0.45">
      <c r="A121">
        <v>110</v>
      </c>
      <c r="B121">
        <f t="shared" si="5"/>
        <v>26</v>
      </c>
      <c r="C121" cm="1">
        <f t="array" ref="C121:D121">_xlfn.XLOOKUP(A121,id,KickstartData!$L$2:$M$4115)</f>
        <v>26</v>
      </c>
      <c r="D121" t="str">
        <v>successful</v>
      </c>
      <c r="E121">
        <f t="shared" si="6"/>
        <v>26</v>
      </c>
      <c r="F121" t="str">
        <f t="shared" si="7"/>
        <v xml:space="preserve"> </v>
      </c>
    </row>
    <row r="122" spans="1:6" x14ac:dyDescent="0.45">
      <c r="A122">
        <v>111</v>
      </c>
      <c r="B122">
        <f t="shared" si="5"/>
        <v>53</v>
      </c>
      <c r="C122" cm="1">
        <f t="array" ref="C122:D122">_xlfn.XLOOKUP(A122,id,KickstartData!$L$2:$M$4115)</f>
        <v>53</v>
      </c>
      <c r="D122" t="str">
        <v>successful</v>
      </c>
      <c r="E122">
        <f t="shared" si="6"/>
        <v>53</v>
      </c>
      <c r="F122" t="str">
        <f t="shared" si="7"/>
        <v xml:space="preserve"> </v>
      </c>
    </row>
    <row r="123" spans="1:6" x14ac:dyDescent="0.45">
      <c r="A123">
        <v>112</v>
      </c>
      <c r="B123">
        <f t="shared" si="5"/>
        <v>81</v>
      </c>
      <c r="C123" cm="1">
        <f t="array" ref="C123:D123">_xlfn.XLOOKUP(A123,id,KickstartData!$L$2:$M$4115)</f>
        <v>81</v>
      </c>
      <c r="D123" t="str">
        <v>successful</v>
      </c>
      <c r="E123">
        <f t="shared" si="6"/>
        <v>81</v>
      </c>
      <c r="F123" t="str">
        <f t="shared" si="7"/>
        <v xml:space="preserve"> </v>
      </c>
    </row>
    <row r="124" spans="1:6" x14ac:dyDescent="0.45">
      <c r="A124">
        <v>113</v>
      </c>
      <c r="B124">
        <f t="shared" si="5"/>
        <v>78</v>
      </c>
      <c r="C124" cm="1">
        <f t="array" ref="C124:D124">_xlfn.XLOOKUP(A124,id,KickstartData!$L$2:$M$4115)</f>
        <v>78</v>
      </c>
      <c r="D124" t="str">
        <v>successful</v>
      </c>
      <c r="E124">
        <f t="shared" si="6"/>
        <v>78</v>
      </c>
      <c r="F124" t="str">
        <f t="shared" si="7"/>
        <v xml:space="preserve"> </v>
      </c>
    </row>
    <row r="125" spans="1:6" x14ac:dyDescent="0.45">
      <c r="A125">
        <v>114</v>
      </c>
      <c r="B125">
        <f t="shared" si="5"/>
        <v>35</v>
      </c>
      <c r="C125" cm="1">
        <f t="array" ref="C125:D125">_xlfn.XLOOKUP(A125,id,KickstartData!$L$2:$M$4115)</f>
        <v>35</v>
      </c>
      <c r="D125" t="str">
        <v>successful</v>
      </c>
      <c r="E125">
        <f t="shared" si="6"/>
        <v>35</v>
      </c>
      <c r="F125" t="str">
        <f t="shared" si="7"/>
        <v xml:space="preserve"> </v>
      </c>
    </row>
    <row r="126" spans="1:6" x14ac:dyDescent="0.45">
      <c r="A126">
        <v>115</v>
      </c>
      <c r="B126">
        <f t="shared" si="5"/>
        <v>22</v>
      </c>
      <c r="C126" cm="1">
        <f t="array" ref="C126:D126">_xlfn.XLOOKUP(A126,id,KickstartData!$L$2:$M$4115)</f>
        <v>22</v>
      </c>
      <c r="D126" t="str">
        <v>successful</v>
      </c>
      <c r="E126">
        <f t="shared" si="6"/>
        <v>22</v>
      </c>
      <c r="F126" t="str">
        <f t="shared" si="7"/>
        <v xml:space="preserve"> </v>
      </c>
    </row>
    <row r="127" spans="1:6" x14ac:dyDescent="0.45">
      <c r="A127">
        <v>116</v>
      </c>
      <c r="B127">
        <f t="shared" si="5"/>
        <v>57</v>
      </c>
      <c r="C127" cm="1">
        <f t="array" ref="C127:D127">_xlfn.XLOOKUP(A127,id,KickstartData!$L$2:$M$4115)</f>
        <v>57</v>
      </c>
      <c r="D127" t="str">
        <v>successful</v>
      </c>
      <c r="E127">
        <f t="shared" si="6"/>
        <v>57</v>
      </c>
      <c r="F127" t="str">
        <f t="shared" si="7"/>
        <v xml:space="preserve"> </v>
      </c>
    </row>
    <row r="128" spans="1:6" x14ac:dyDescent="0.45">
      <c r="A128">
        <v>117</v>
      </c>
      <c r="B128">
        <f t="shared" si="5"/>
        <v>27</v>
      </c>
      <c r="C128" cm="1">
        <f t="array" ref="C128:D128">_xlfn.XLOOKUP(A128,id,KickstartData!$L$2:$M$4115)</f>
        <v>27</v>
      </c>
      <c r="D128" t="str">
        <v>successful</v>
      </c>
      <c r="E128">
        <f t="shared" si="6"/>
        <v>27</v>
      </c>
      <c r="F128" t="str">
        <f t="shared" si="7"/>
        <v xml:space="preserve"> </v>
      </c>
    </row>
    <row r="129" spans="1:6" x14ac:dyDescent="0.45">
      <c r="A129">
        <v>118</v>
      </c>
      <c r="B129">
        <f t="shared" si="5"/>
        <v>39</v>
      </c>
      <c r="C129" cm="1">
        <f t="array" ref="C129:D129">_xlfn.XLOOKUP(A129,id,KickstartData!$L$2:$M$4115)</f>
        <v>39</v>
      </c>
      <c r="D129" t="str">
        <v>successful</v>
      </c>
      <c r="E129">
        <f t="shared" si="6"/>
        <v>39</v>
      </c>
      <c r="F129" t="str">
        <f t="shared" si="7"/>
        <v xml:space="preserve"> </v>
      </c>
    </row>
    <row r="130" spans="1:6" x14ac:dyDescent="0.45">
      <c r="A130">
        <v>119</v>
      </c>
      <c r="B130">
        <f t="shared" si="5"/>
        <v>37</v>
      </c>
      <c r="C130" cm="1">
        <f t="array" ref="C130:D130">_xlfn.XLOOKUP(A130,id,KickstartData!$L$2:$M$4115)</f>
        <v>37</v>
      </c>
      <c r="D130" t="str">
        <v>successful</v>
      </c>
      <c r="E130">
        <f t="shared" si="6"/>
        <v>37</v>
      </c>
      <c r="F130" t="str">
        <f t="shared" si="7"/>
        <v xml:space="preserve"> </v>
      </c>
    </row>
    <row r="131" spans="1:6" x14ac:dyDescent="0.45">
      <c r="A131">
        <v>120</v>
      </c>
      <c r="B131">
        <f t="shared" si="5"/>
        <v>1</v>
      </c>
      <c r="C131" cm="1">
        <f t="array" ref="C131:D131">_xlfn.XLOOKUP(A131,id,KickstartData!$L$2:$M$4115)</f>
        <v>1</v>
      </c>
      <c r="D131" t="str">
        <v>canceled</v>
      </c>
      <c r="E131" t="str">
        <f t="shared" si="6"/>
        <v xml:space="preserve"> </v>
      </c>
      <c r="F131">
        <f t="shared" si="7"/>
        <v>1</v>
      </c>
    </row>
    <row r="132" spans="1:6" x14ac:dyDescent="0.45">
      <c r="A132">
        <v>121</v>
      </c>
      <c r="B132">
        <f t="shared" si="5"/>
        <v>1</v>
      </c>
      <c r="C132" cm="1">
        <f t="array" ref="C132:D132">_xlfn.XLOOKUP(A132,id,KickstartData!$L$2:$M$4115)</f>
        <v>1</v>
      </c>
      <c r="D132" t="str">
        <v>canceled</v>
      </c>
      <c r="E132" t="str">
        <f t="shared" si="6"/>
        <v xml:space="preserve"> </v>
      </c>
      <c r="F132">
        <f t="shared" si="7"/>
        <v>1</v>
      </c>
    </row>
    <row r="133" spans="1:6" x14ac:dyDescent="0.45">
      <c r="A133">
        <v>122</v>
      </c>
      <c r="B133">
        <f t="shared" si="5"/>
        <v>0</v>
      </c>
      <c r="C133" cm="1">
        <f t="array" ref="C133:D133">_xlfn.XLOOKUP(A133,id,KickstartData!$L$2:$M$4115)</f>
        <v>0</v>
      </c>
      <c r="D133" t="str">
        <v>canceled</v>
      </c>
      <c r="E133" t="str">
        <f t="shared" si="6"/>
        <v xml:space="preserve"> </v>
      </c>
      <c r="F133">
        <f t="shared" si="7"/>
        <v>0</v>
      </c>
    </row>
    <row r="134" spans="1:6" x14ac:dyDescent="0.45">
      <c r="A134">
        <v>123</v>
      </c>
      <c r="B134">
        <f t="shared" si="5"/>
        <v>6</v>
      </c>
      <c r="C134" cm="1">
        <f t="array" ref="C134:D134">_xlfn.XLOOKUP(A134,id,KickstartData!$L$2:$M$4115)</f>
        <v>6</v>
      </c>
      <c r="D134" t="str">
        <v>canceled</v>
      </c>
      <c r="E134" t="str">
        <f t="shared" si="6"/>
        <v xml:space="preserve"> </v>
      </c>
      <c r="F134">
        <f t="shared" si="7"/>
        <v>6</v>
      </c>
    </row>
    <row r="135" spans="1:6" x14ac:dyDescent="0.45">
      <c r="A135">
        <v>124</v>
      </c>
      <c r="B135">
        <f t="shared" si="5"/>
        <v>0</v>
      </c>
      <c r="C135" cm="1">
        <f t="array" ref="C135:D135">_xlfn.XLOOKUP(A135,id,KickstartData!$L$2:$M$4115)</f>
        <v>0</v>
      </c>
      <c r="D135" t="str">
        <v>canceled</v>
      </c>
      <c r="E135" t="str">
        <f t="shared" si="6"/>
        <v xml:space="preserve"> </v>
      </c>
      <c r="F135">
        <f t="shared" si="7"/>
        <v>0</v>
      </c>
    </row>
    <row r="136" spans="1:6" x14ac:dyDescent="0.45">
      <c r="A136">
        <v>125</v>
      </c>
      <c r="B136">
        <f t="shared" si="5"/>
        <v>6</v>
      </c>
      <c r="C136" cm="1">
        <f t="array" ref="C136:D136">_xlfn.XLOOKUP(A136,id,KickstartData!$L$2:$M$4115)</f>
        <v>6</v>
      </c>
      <c r="D136" t="str">
        <v>canceled</v>
      </c>
      <c r="E136" t="str">
        <f t="shared" si="6"/>
        <v xml:space="preserve"> </v>
      </c>
      <c r="F136">
        <f t="shared" si="7"/>
        <v>6</v>
      </c>
    </row>
    <row r="137" spans="1:6" x14ac:dyDescent="0.45">
      <c r="A137">
        <v>126</v>
      </c>
      <c r="B137">
        <f t="shared" si="5"/>
        <v>13</v>
      </c>
      <c r="C137" cm="1">
        <f t="array" ref="C137:D137">_xlfn.XLOOKUP(A137,id,KickstartData!$L$2:$M$4115)</f>
        <v>13</v>
      </c>
      <c r="D137" t="str">
        <v>canceled</v>
      </c>
      <c r="E137" t="str">
        <f t="shared" si="6"/>
        <v xml:space="preserve"> </v>
      </c>
      <c r="F137">
        <f t="shared" si="7"/>
        <v>13</v>
      </c>
    </row>
    <row r="138" spans="1:6" x14ac:dyDescent="0.45">
      <c r="A138">
        <v>127</v>
      </c>
      <c r="B138">
        <f t="shared" si="5"/>
        <v>4</v>
      </c>
      <c r="C138" cm="1">
        <f t="array" ref="C138:D138">_xlfn.XLOOKUP(A138,id,KickstartData!$L$2:$M$4115)</f>
        <v>4</v>
      </c>
      <c r="D138" t="str">
        <v>canceled</v>
      </c>
      <c r="E138" t="str">
        <f t="shared" si="6"/>
        <v xml:space="preserve"> </v>
      </c>
      <c r="F138">
        <f t="shared" si="7"/>
        <v>4</v>
      </c>
    </row>
    <row r="139" spans="1:6" x14ac:dyDescent="0.45">
      <c r="A139">
        <v>128</v>
      </c>
      <c r="B139">
        <f t="shared" si="5"/>
        <v>6</v>
      </c>
      <c r="C139" cm="1">
        <f t="array" ref="C139:D139">_xlfn.XLOOKUP(A139,id,KickstartData!$L$2:$M$4115)</f>
        <v>6</v>
      </c>
      <c r="D139" t="str">
        <v>canceled</v>
      </c>
      <c r="E139" t="str">
        <f t="shared" si="6"/>
        <v xml:space="preserve"> </v>
      </c>
      <c r="F139">
        <f t="shared" si="7"/>
        <v>6</v>
      </c>
    </row>
    <row r="140" spans="1:6" x14ac:dyDescent="0.45">
      <c r="A140">
        <v>129</v>
      </c>
      <c r="B140">
        <f t="shared" ref="B140:B203" si="8">_xlfn.XLOOKUP(A140,id,backers_count)</f>
        <v>0</v>
      </c>
      <c r="C140" cm="1">
        <f t="array" ref="C140:D140">_xlfn.XLOOKUP(A140,id,KickstartData!$L$2:$M$4115)</f>
        <v>0</v>
      </c>
      <c r="D140" t="str">
        <v>canceled</v>
      </c>
      <c r="E140" t="str">
        <f t="shared" si="6"/>
        <v xml:space="preserve"> </v>
      </c>
      <c r="F140">
        <f t="shared" si="7"/>
        <v>0</v>
      </c>
    </row>
    <row r="141" spans="1:6" x14ac:dyDescent="0.45">
      <c r="A141">
        <v>130</v>
      </c>
      <c r="B141">
        <f t="shared" si="8"/>
        <v>0</v>
      </c>
      <c r="C141" cm="1">
        <f t="array" ref="C141:D141">_xlfn.XLOOKUP(A141,id,KickstartData!$L$2:$M$4115)</f>
        <v>0</v>
      </c>
      <c r="D141" t="str">
        <v>canceled</v>
      </c>
      <c r="E141" t="str">
        <f t="shared" si="6"/>
        <v xml:space="preserve"> </v>
      </c>
      <c r="F141">
        <f t="shared" si="7"/>
        <v>0</v>
      </c>
    </row>
    <row r="142" spans="1:6" x14ac:dyDescent="0.45">
      <c r="A142">
        <v>131</v>
      </c>
      <c r="B142">
        <f t="shared" si="8"/>
        <v>0</v>
      </c>
      <c r="C142" cm="1">
        <f t="array" ref="C142:D142">_xlfn.XLOOKUP(A142,id,KickstartData!$L$2:$M$4115)</f>
        <v>0</v>
      </c>
      <c r="D142" t="str">
        <v>canceled</v>
      </c>
      <c r="E142" t="str">
        <f t="shared" si="6"/>
        <v xml:space="preserve"> </v>
      </c>
      <c r="F142">
        <f t="shared" si="7"/>
        <v>0</v>
      </c>
    </row>
    <row r="143" spans="1:6" x14ac:dyDescent="0.45">
      <c r="A143">
        <v>132</v>
      </c>
      <c r="B143">
        <f t="shared" si="8"/>
        <v>81</v>
      </c>
      <c r="C143" cm="1">
        <f t="array" ref="C143:D143">_xlfn.XLOOKUP(A143,id,KickstartData!$L$2:$M$4115)</f>
        <v>81</v>
      </c>
      <c r="D143" t="str">
        <v>canceled</v>
      </c>
      <c r="E143" t="str">
        <f t="shared" si="6"/>
        <v xml:space="preserve"> </v>
      </c>
      <c r="F143">
        <f t="shared" si="7"/>
        <v>81</v>
      </c>
    </row>
    <row r="144" spans="1:6" x14ac:dyDescent="0.45">
      <c r="A144">
        <v>133</v>
      </c>
      <c r="B144">
        <f t="shared" si="8"/>
        <v>0</v>
      </c>
      <c r="C144" cm="1">
        <f t="array" ref="C144:D144">_xlfn.XLOOKUP(A144,id,KickstartData!$L$2:$M$4115)</f>
        <v>0</v>
      </c>
      <c r="D144" t="str">
        <v>canceled</v>
      </c>
      <c r="E144" t="str">
        <f t="shared" ref="E144:E207" si="9">IF(D144="successful",C144," ")</f>
        <v xml:space="preserve"> </v>
      </c>
      <c r="F144">
        <f t="shared" ref="F144:F207" si="10">IF(D144&lt;&gt;"successful",C144," ")</f>
        <v>0</v>
      </c>
    </row>
    <row r="145" spans="1:6" x14ac:dyDescent="0.45">
      <c r="A145">
        <v>134</v>
      </c>
      <c r="B145">
        <f t="shared" si="8"/>
        <v>0</v>
      </c>
      <c r="C145" cm="1">
        <f t="array" ref="C145:D145">_xlfn.XLOOKUP(A145,id,KickstartData!$L$2:$M$4115)</f>
        <v>0</v>
      </c>
      <c r="D145" t="str">
        <v>canceled</v>
      </c>
      <c r="E145" t="str">
        <f t="shared" si="9"/>
        <v xml:space="preserve"> </v>
      </c>
      <c r="F145">
        <f t="shared" si="10"/>
        <v>0</v>
      </c>
    </row>
    <row r="146" spans="1:6" x14ac:dyDescent="0.45">
      <c r="A146">
        <v>135</v>
      </c>
      <c r="B146">
        <f t="shared" si="8"/>
        <v>5</v>
      </c>
      <c r="C146" cm="1">
        <f t="array" ref="C146:D146">_xlfn.XLOOKUP(A146,id,KickstartData!$L$2:$M$4115)</f>
        <v>5</v>
      </c>
      <c r="D146" t="str">
        <v>canceled</v>
      </c>
      <c r="E146" t="str">
        <f t="shared" si="9"/>
        <v xml:space="preserve"> </v>
      </c>
      <c r="F146">
        <f t="shared" si="10"/>
        <v>5</v>
      </c>
    </row>
    <row r="147" spans="1:6" x14ac:dyDescent="0.45">
      <c r="A147">
        <v>136</v>
      </c>
      <c r="B147">
        <f t="shared" si="8"/>
        <v>0</v>
      </c>
      <c r="C147" cm="1">
        <f t="array" ref="C147:D147">_xlfn.XLOOKUP(A147,id,KickstartData!$L$2:$M$4115)</f>
        <v>0</v>
      </c>
      <c r="D147" t="str">
        <v>canceled</v>
      </c>
      <c r="E147" t="str">
        <f t="shared" si="9"/>
        <v xml:space="preserve"> </v>
      </c>
      <c r="F147">
        <f t="shared" si="10"/>
        <v>0</v>
      </c>
    </row>
    <row r="148" spans="1:6" x14ac:dyDescent="0.45">
      <c r="A148">
        <v>137</v>
      </c>
      <c r="B148">
        <f t="shared" si="8"/>
        <v>0</v>
      </c>
      <c r="C148" cm="1">
        <f t="array" ref="C148:D148">_xlfn.XLOOKUP(A148,id,KickstartData!$L$2:$M$4115)</f>
        <v>0</v>
      </c>
      <c r="D148" t="str">
        <v>canceled</v>
      </c>
      <c r="E148" t="str">
        <f t="shared" si="9"/>
        <v xml:space="preserve"> </v>
      </c>
      <c r="F148">
        <f t="shared" si="10"/>
        <v>0</v>
      </c>
    </row>
    <row r="149" spans="1:6" x14ac:dyDescent="0.45">
      <c r="A149">
        <v>138</v>
      </c>
      <c r="B149">
        <f t="shared" si="8"/>
        <v>58</v>
      </c>
      <c r="C149" cm="1">
        <f t="array" ref="C149:D149">_xlfn.XLOOKUP(A149,id,KickstartData!$L$2:$M$4115)</f>
        <v>58</v>
      </c>
      <c r="D149" t="str">
        <v>canceled</v>
      </c>
      <c r="E149" t="str">
        <f t="shared" si="9"/>
        <v xml:space="preserve"> </v>
      </c>
      <c r="F149">
        <f t="shared" si="10"/>
        <v>58</v>
      </c>
    </row>
    <row r="150" spans="1:6" x14ac:dyDescent="0.45">
      <c r="A150">
        <v>139</v>
      </c>
      <c r="B150">
        <f t="shared" si="8"/>
        <v>1</v>
      </c>
      <c r="C150" cm="1">
        <f t="array" ref="C150:D150">_xlfn.XLOOKUP(A150,id,KickstartData!$L$2:$M$4115)</f>
        <v>1</v>
      </c>
      <c r="D150" t="str">
        <v>canceled</v>
      </c>
      <c r="E150" t="str">
        <f t="shared" si="9"/>
        <v xml:space="preserve"> </v>
      </c>
      <c r="F150">
        <f t="shared" si="10"/>
        <v>1</v>
      </c>
    </row>
    <row r="151" spans="1:6" x14ac:dyDescent="0.45">
      <c r="A151">
        <v>140</v>
      </c>
      <c r="B151">
        <f t="shared" si="8"/>
        <v>0</v>
      </c>
      <c r="C151" cm="1">
        <f t="array" ref="C151:D151">_xlfn.XLOOKUP(A151,id,KickstartData!$L$2:$M$4115)</f>
        <v>0</v>
      </c>
      <c r="D151" t="str">
        <v>canceled</v>
      </c>
      <c r="E151" t="str">
        <f t="shared" si="9"/>
        <v xml:space="preserve"> </v>
      </c>
      <c r="F151">
        <f t="shared" si="10"/>
        <v>0</v>
      </c>
    </row>
    <row r="152" spans="1:6" x14ac:dyDescent="0.45">
      <c r="A152">
        <v>141</v>
      </c>
      <c r="B152">
        <f t="shared" si="8"/>
        <v>28</v>
      </c>
      <c r="C152" cm="1">
        <f t="array" ref="C152:D152">_xlfn.XLOOKUP(A152,id,KickstartData!$L$2:$M$4115)</f>
        <v>28</v>
      </c>
      <c r="D152" t="str">
        <v>canceled</v>
      </c>
      <c r="E152" t="str">
        <f t="shared" si="9"/>
        <v xml:space="preserve"> </v>
      </c>
      <c r="F152">
        <f t="shared" si="10"/>
        <v>28</v>
      </c>
    </row>
    <row r="153" spans="1:6" x14ac:dyDescent="0.45">
      <c r="A153">
        <v>142</v>
      </c>
      <c r="B153">
        <f t="shared" si="8"/>
        <v>1</v>
      </c>
      <c r="C153" cm="1">
        <f t="array" ref="C153:D153">_xlfn.XLOOKUP(A153,id,KickstartData!$L$2:$M$4115)</f>
        <v>1</v>
      </c>
      <c r="D153" t="str">
        <v>canceled</v>
      </c>
      <c r="E153" t="str">
        <f t="shared" si="9"/>
        <v xml:space="preserve"> </v>
      </c>
      <c r="F153">
        <f t="shared" si="10"/>
        <v>1</v>
      </c>
    </row>
    <row r="154" spans="1:6" x14ac:dyDescent="0.45">
      <c r="A154">
        <v>143</v>
      </c>
      <c r="B154">
        <f t="shared" si="8"/>
        <v>0</v>
      </c>
      <c r="C154" cm="1">
        <f t="array" ref="C154:D154">_xlfn.XLOOKUP(A154,id,KickstartData!$L$2:$M$4115)</f>
        <v>0</v>
      </c>
      <c r="D154" t="str">
        <v>canceled</v>
      </c>
      <c r="E154" t="str">
        <f t="shared" si="9"/>
        <v xml:space="preserve"> </v>
      </c>
      <c r="F154">
        <f t="shared" si="10"/>
        <v>0</v>
      </c>
    </row>
    <row r="155" spans="1:6" x14ac:dyDescent="0.45">
      <c r="A155">
        <v>144</v>
      </c>
      <c r="B155">
        <f t="shared" si="8"/>
        <v>37</v>
      </c>
      <c r="C155" cm="1">
        <f t="array" ref="C155:D155">_xlfn.XLOOKUP(A155,id,KickstartData!$L$2:$M$4115)</f>
        <v>37</v>
      </c>
      <c r="D155" t="str">
        <v>canceled</v>
      </c>
      <c r="E155" t="str">
        <f t="shared" si="9"/>
        <v xml:space="preserve"> </v>
      </c>
      <c r="F155">
        <f t="shared" si="10"/>
        <v>37</v>
      </c>
    </row>
    <row r="156" spans="1:6" x14ac:dyDescent="0.45">
      <c r="A156">
        <v>145</v>
      </c>
      <c r="B156">
        <f t="shared" si="8"/>
        <v>9</v>
      </c>
      <c r="C156" cm="1">
        <f t="array" ref="C156:D156">_xlfn.XLOOKUP(A156,id,KickstartData!$L$2:$M$4115)</f>
        <v>9</v>
      </c>
      <c r="D156" t="str">
        <v>canceled</v>
      </c>
      <c r="E156" t="str">
        <f t="shared" si="9"/>
        <v xml:space="preserve"> </v>
      </c>
      <c r="F156">
        <f t="shared" si="10"/>
        <v>9</v>
      </c>
    </row>
    <row r="157" spans="1:6" x14ac:dyDescent="0.45">
      <c r="A157">
        <v>146</v>
      </c>
      <c r="B157">
        <f t="shared" si="8"/>
        <v>3</v>
      </c>
      <c r="C157" cm="1">
        <f t="array" ref="C157:D157">_xlfn.XLOOKUP(A157,id,KickstartData!$L$2:$M$4115)</f>
        <v>3</v>
      </c>
      <c r="D157" t="str">
        <v>canceled</v>
      </c>
      <c r="E157" t="str">
        <f t="shared" si="9"/>
        <v xml:space="preserve"> </v>
      </c>
      <c r="F157">
        <f t="shared" si="10"/>
        <v>3</v>
      </c>
    </row>
    <row r="158" spans="1:6" x14ac:dyDescent="0.45">
      <c r="A158">
        <v>147</v>
      </c>
      <c r="B158">
        <f t="shared" si="8"/>
        <v>0</v>
      </c>
      <c r="C158" cm="1">
        <f t="array" ref="C158:D158">_xlfn.XLOOKUP(A158,id,KickstartData!$L$2:$M$4115)</f>
        <v>0</v>
      </c>
      <c r="D158" t="str">
        <v>canceled</v>
      </c>
      <c r="E158" t="str">
        <f t="shared" si="9"/>
        <v xml:space="preserve"> </v>
      </c>
      <c r="F158">
        <f t="shared" si="10"/>
        <v>0</v>
      </c>
    </row>
    <row r="159" spans="1:6" x14ac:dyDescent="0.45">
      <c r="A159">
        <v>148</v>
      </c>
      <c r="B159">
        <f t="shared" si="8"/>
        <v>2</v>
      </c>
      <c r="C159" cm="1">
        <f t="array" ref="C159:D159">_xlfn.XLOOKUP(A159,id,KickstartData!$L$2:$M$4115)</f>
        <v>2</v>
      </c>
      <c r="D159" t="str">
        <v>canceled</v>
      </c>
      <c r="E159" t="str">
        <f t="shared" si="9"/>
        <v xml:space="preserve"> </v>
      </c>
      <c r="F159">
        <f t="shared" si="10"/>
        <v>2</v>
      </c>
    </row>
    <row r="160" spans="1:6" x14ac:dyDescent="0.45">
      <c r="A160">
        <v>149</v>
      </c>
      <c r="B160">
        <f t="shared" si="8"/>
        <v>6</v>
      </c>
      <c r="C160" cm="1">
        <f t="array" ref="C160:D160">_xlfn.XLOOKUP(A160,id,KickstartData!$L$2:$M$4115)</f>
        <v>6</v>
      </c>
      <c r="D160" t="str">
        <v>canceled</v>
      </c>
      <c r="E160" t="str">
        <f t="shared" si="9"/>
        <v xml:space="preserve"> </v>
      </c>
      <c r="F160">
        <f t="shared" si="10"/>
        <v>6</v>
      </c>
    </row>
    <row r="161" spans="1:6" x14ac:dyDescent="0.45">
      <c r="A161">
        <v>150</v>
      </c>
      <c r="B161">
        <f t="shared" si="8"/>
        <v>67</v>
      </c>
      <c r="C161" cm="1">
        <f t="array" ref="C161:D161">_xlfn.XLOOKUP(A161,id,KickstartData!$L$2:$M$4115)</f>
        <v>67</v>
      </c>
      <c r="D161" t="str">
        <v>canceled</v>
      </c>
      <c r="E161" t="str">
        <f t="shared" si="9"/>
        <v xml:space="preserve"> </v>
      </c>
      <c r="F161">
        <f t="shared" si="10"/>
        <v>67</v>
      </c>
    </row>
    <row r="162" spans="1:6" x14ac:dyDescent="0.45">
      <c r="A162">
        <v>151</v>
      </c>
      <c r="B162">
        <f t="shared" si="8"/>
        <v>5</v>
      </c>
      <c r="C162" cm="1">
        <f t="array" ref="C162:D162">_xlfn.XLOOKUP(A162,id,KickstartData!$L$2:$M$4115)</f>
        <v>5</v>
      </c>
      <c r="D162" t="str">
        <v>canceled</v>
      </c>
      <c r="E162" t="str">
        <f t="shared" si="9"/>
        <v xml:space="preserve"> </v>
      </c>
      <c r="F162">
        <f t="shared" si="10"/>
        <v>5</v>
      </c>
    </row>
    <row r="163" spans="1:6" x14ac:dyDescent="0.45">
      <c r="A163">
        <v>152</v>
      </c>
      <c r="B163">
        <f t="shared" si="8"/>
        <v>2</v>
      </c>
      <c r="C163" cm="1">
        <f t="array" ref="C163:D163">_xlfn.XLOOKUP(A163,id,KickstartData!$L$2:$M$4115)</f>
        <v>2</v>
      </c>
      <c r="D163" t="str">
        <v>canceled</v>
      </c>
      <c r="E163" t="str">
        <f t="shared" si="9"/>
        <v xml:space="preserve"> </v>
      </c>
      <c r="F163">
        <f t="shared" si="10"/>
        <v>2</v>
      </c>
    </row>
    <row r="164" spans="1:6" x14ac:dyDescent="0.45">
      <c r="A164">
        <v>153</v>
      </c>
      <c r="B164">
        <f t="shared" si="8"/>
        <v>10</v>
      </c>
      <c r="C164" cm="1">
        <f t="array" ref="C164:D164">_xlfn.XLOOKUP(A164,id,KickstartData!$L$2:$M$4115)</f>
        <v>10</v>
      </c>
      <c r="D164" t="str">
        <v>canceled</v>
      </c>
      <c r="E164" t="str">
        <f t="shared" si="9"/>
        <v xml:space="preserve"> </v>
      </c>
      <c r="F164">
        <f t="shared" si="10"/>
        <v>10</v>
      </c>
    </row>
    <row r="165" spans="1:6" x14ac:dyDescent="0.45">
      <c r="A165">
        <v>154</v>
      </c>
      <c r="B165">
        <f t="shared" si="8"/>
        <v>3</v>
      </c>
      <c r="C165" cm="1">
        <f t="array" ref="C165:D165">_xlfn.XLOOKUP(A165,id,KickstartData!$L$2:$M$4115)</f>
        <v>3</v>
      </c>
      <c r="D165" t="str">
        <v>canceled</v>
      </c>
      <c r="E165" t="str">
        <f t="shared" si="9"/>
        <v xml:space="preserve"> </v>
      </c>
      <c r="F165">
        <f t="shared" si="10"/>
        <v>3</v>
      </c>
    </row>
    <row r="166" spans="1:6" x14ac:dyDescent="0.45">
      <c r="A166">
        <v>155</v>
      </c>
      <c r="B166">
        <f t="shared" si="8"/>
        <v>4</v>
      </c>
      <c r="C166" cm="1">
        <f t="array" ref="C166:D166">_xlfn.XLOOKUP(A166,id,KickstartData!$L$2:$M$4115)</f>
        <v>4</v>
      </c>
      <c r="D166" t="str">
        <v>canceled</v>
      </c>
      <c r="E166" t="str">
        <f t="shared" si="9"/>
        <v xml:space="preserve"> </v>
      </c>
      <c r="F166">
        <f t="shared" si="10"/>
        <v>4</v>
      </c>
    </row>
    <row r="167" spans="1:6" x14ac:dyDescent="0.45">
      <c r="A167">
        <v>156</v>
      </c>
      <c r="B167">
        <f t="shared" si="8"/>
        <v>15</v>
      </c>
      <c r="C167" cm="1">
        <f t="array" ref="C167:D167">_xlfn.XLOOKUP(A167,id,KickstartData!$L$2:$M$4115)</f>
        <v>15</v>
      </c>
      <c r="D167" t="str">
        <v>canceled</v>
      </c>
      <c r="E167" t="str">
        <f t="shared" si="9"/>
        <v xml:space="preserve"> </v>
      </c>
      <c r="F167">
        <f t="shared" si="10"/>
        <v>15</v>
      </c>
    </row>
    <row r="168" spans="1:6" x14ac:dyDescent="0.45">
      <c r="A168">
        <v>157</v>
      </c>
      <c r="B168">
        <f t="shared" si="8"/>
        <v>2</v>
      </c>
      <c r="C168" cm="1">
        <f t="array" ref="C168:D168">_xlfn.XLOOKUP(A168,id,KickstartData!$L$2:$M$4115)</f>
        <v>2</v>
      </c>
      <c r="D168" t="str">
        <v>canceled</v>
      </c>
      <c r="E168" t="str">
        <f t="shared" si="9"/>
        <v xml:space="preserve"> </v>
      </c>
      <c r="F168">
        <f t="shared" si="10"/>
        <v>2</v>
      </c>
    </row>
    <row r="169" spans="1:6" x14ac:dyDescent="0.45">
      <c r="A169">
        <v>158</v>
      </c>
      <c r="B169">
        <f t="shared" si="8"/>
        <v>0</v>
      </c>
      <c r="C169" cm="1">
        <f t="array" ref="C169:D169">_xlfn.XLOOKUP(A169,id,KickstartData!$L$2:$M$4115)</f>
        <v>0</v>
      </c>
      <c r="D169" t="str">
        <v>canceled</v>
      </c>
      <c r="E169" t="str">
        <f t="shared" si="9"/>
        <v xml:space="preserve"> </v>
      </c>
      <c r="F169">
        <f t="shared" si="10"/>
        <v>0</v>
      </c>
    </row>
    <row r="170" spans="1:6" x14ac:dyDescent="0.45">
      <c r="A170">
        <v>159</v>
      </c>
      <c r="B170">
        <f t="shared" si="8"/>
        <v>1</v>
      </c>
      <c r="C170" cm="1">
        <f t="array" ref="C170:D170">_xlfn.XLOOKUP(A170,id,KickstartData!$L$2:$M$4115)</f>
        <v>1</v>
      </c>
      <c r="D170" t="str">
        <v>canceled</v>
      </c>
      <c r="E170" t="str">
        <f t="shared" si="9"/>
        <v xml:space="preserve"> </v>
      </c>
      <c r="F170">
        <f t="shared" si="10"/>
        <v>1</v>
      </c>
    </row>
    <row r="171" spans="1:6" x14ac:dyDescent="0.45">
      <c r="A171">
        <v>160</v>
      </c>
      <c r="B171">
        <f t="shared" si="8"/>
        <v>0</v>
      </c>
      <c r="C171" cm="1">
        <f t="array" ref="C171:D171">_xlfn.XLOOKUP(A171,id,KickstartData!$L$2:$M$4115)</f>
        <v>0</v>
      </c>
      <c r="D171" t="str">
        <v>failed</v>
      </c>
      <c r="E171" t="str">
        <f t="shared" si="9"/>
        <v xml:space="preserve"> </v>
      </c>
      <c r="F171">
        <f t="shared" si="10"/>
        <v>0</v>
      </c>
    </row>
    <row r="172" spans="1:6" x14ac:dyDescent="0.45">
      <c r="A172">
        <v>161</v>
      </c>
      <c r="B172">
        <f t="shared" si="8"/>
        <v>1</v>
      </c>
      <c r="C172" cm="1">
        <f t="array" ref="C172:D172">_xlfn.XLOOKUP(A172,id,KickstartData!$L$2:$M$4115)</f>
        <v>1</v>
      </c>
      <c r="D172" t="str">
        <v>failed</v>
      </c>
      <c r="E172" t="str">
        <f t="shared" si="9"/>
        <v xml:space="preserve"> </v>
      </c>
      <c r="F172">
        <f t="shared" si="10"/>
        <v>1</v>
      </c>
    </row>
    <row r="173" spans="1:6" x14ac:dyDescent="0.45">
      <c r="A173">
        <v>162</v>
      </c>
      <c r="B173">
        <f t="shared" si="8"/>
        <v>10</v>
      </c>
      <c r="C173" cm="1">
        <f t="array" ref="C173:D173">_xlfn.XLOOKUP(A173,id,KickstartData!$L$2:$M$4115)</f>
        <v>10</v>
      </c>
      <c r="D173" t="str">
        <v>failed</v>
      </c>
      <c r="E173" t="str">
        <f t="shared" si="9"/>
        <v xml:space="preserve"> </v>
      </c>
      <c r="F173">
        <f t="shared" si="10"/>
        <v>10</v>
      </c>
    </row>
    <row r="174" spans="1:6" x14ac:dyDescent="0.45">
      <c r="A174">
        <v>163</v>
      </c>
      <c r="B174">
        <f t="shared" si="8"/>
        <v>0</v>
      </c>
      <c r="C174" cm="1">
        <f t="array" ref="C174:D174">_xlfn.XLOOKUP(A174,id,KickstartData!$L$2:$M$4115)</f>
        <v>0</v>
      </c>
      <c r="D174" t="str">
        <v>failed</v>
      </c>
      <c r="E174" t="str">
        <f t="shared" si="9"/>
        <v xml:space="preserve"> </v>
      </c>
      <c r="F174">
        <f t="shared" si="10"/>
        <v>0</v>
      </c>
    </row>
    <row r="175" spans="1:6" x14ac:dyDescent="0.45">
      <c r="A175">
        <v>164</v>
      </c>
      <c r="B175">
        <f t="shared" si="8"/>
        <v>7</v>
      </c>
      <c r="C175" cm="1">
        <f t="array" ref="C175:D175">_xlfn.XLOOKUP(A175,id,KickstartData!$L$2:$M$4115)</f>
        <v>7</v>
      </c>
      <c r="D175" t="str">
        <v>failed</v>
      </c>
      <c r="E175" t="str">
        <f t="shared" si="9"/>
        <v xml:space="preserve"> </v>
      </c>
      <c r="F175">
        <f t="shared" si="10"/>
        <v>7</v>
      </c>
    </row>
    <row r="176" spans="1:6" x14ac:dyDescent="0.45">
      <c r="A176">
        <v>165</v>
      </c>
      <c r="B176">
        <f t="shared" si="8"/>
        <v>0</v>
      </c>
      <c r="C176" cm="1">
        <f t="array" ref="C176:D176">_xlfn.XLOOKUP(A176,id,KickstartData!$L$2:$M$4115)</f>
        <v>0</v>
      </c>
      <c r="D176" t="str">
        <v>failed</v>
      </c>
      <c r="E176" t="str">
        <f t="shared" si="9"/>
        <v xml:space="preserve"> </v>
      </c>
      <c r="F176">
        <f t="shared" si="10"/>
        <v>0</v>
      </c>
    </row>
    <row r="177" spans="1:6" x14ac:dyDescent="0.45">
      <c r="A177">
        <v>166</v>
      </c>
      <c r="B177">
        <f t="shared" si="8"/>
        <v>1</v>
      </c>
      <c r="C177" cm="1">
        <f t="array" ref="C177:D177">_xlfn.XLOOKUP(A177,id,KickstartData!$L$2:$M$4115)</f>
        <v>1</v>
      </c>
      <c r="D177" t="str">
        <v>failed</v>
      </c>
      <c r="E177" t="str">
        <f t="shared" si="9"/>
        <v xml:space="preserve"> </v>
      </c>
      <c r="F177">
        <f t="shared" si="10"/>
        <v>1</v>
      </c>
    </row>
    <row r="178" spans="1:6" x14ac:dyDescent="0.45">
      <c r="A178">
        <v>167</v>
      </c>
      <c r="B178">
        <f t="shared" si="8"/>
        <v>2</v>
      </c>
      <c r="C178" cm="1">
        <f t="array" ref="C178:D178">_xlfn.XLOOKUP(A178,id,KickstartData!$L$2:$M$4115)</f>
        <v>2</v>
      </c>
      <c r="D178" t="str">
        <v>failed</v>
      </c>
      <c r="E178" t="str">
        <f t="shared" si="9"/>
        <v xml:space="preserve"> </v>
      </c>
      <c r="F178">
        <f t="shared" si="10"/>
        <v>2</v>
      </c>
    </row>
    <row r="179" spans="1:6" x14ac:dyDescent="0.45">
      <c r="A179">
        <v>168</v>
      </c>
      <c r="B179">
        <f t="shared" si="8"/>
        <v>3</v>
      </c>
      <c r="C179" cm="1">
        <f t="array" ref="C179:D179">_xlfn.XLOOKUP(A179,id,KickstartData!$L$2:$M$4115)</f>
        <v>3</v>
      </c>
      <c r="D179" t="str">
        <v>failed</v>
      </c>
      <c r="E179" t="str">
        <f t="shared" si="9"/>
        <v xml:space="preserve"> </v>
      </c>
      <c r="F179">
        <f t="shared" si="10"/>
        <v>3</v>
      </c>
    </row>
    <row r="180" spans="1:6" x14ac:dyDescent="0.45">
      <c r="A180">
        <v>169</v>
      </c>
      <c r="B180">
        <f t="shared" si="8"/>
        <v>10</v>
      </c>
      <c r="C180" cm="1">
        <f t="array" ref="C180:D180">_xlfn.XLOOKUP(A180,id,KickstartData!$L$2:$M$4115)</f>
        <v>10</v>
      </c>
      <c r="D180" t="str">
        <v>failed</v>
      </c>
      <c r="E180" t="str">
        <f t="shared" si="9"/>
        <v xml:space="preserve"> </v>
      </c>
      <c r="F180">
        <f t="shared" si="10"/>
        <v>10</v>
      </c>
    </row>
    <row r="181" spans="1:6" x14ac:dyDescent="0.45">
      <c r="A181">
        <v>170</v>
      </c>
      <c r="B181">
        <f t="shared" si="8"/>
        <v>10</v>
      </c>
      <c r="C181" cm="1">
        <f t="array" ref="C181:D181">_xlfn.XLOOKUP(A181,id,KickstartData!$L$2:$M$4115)</f>
        <v>10</v>
      </c>
      <c r="D181" t="str">
        <v>failed</v>
      </c>
      <c r="E181" t="str">
        <f t="shared" si="9"/>
        <v xml:space="preserve"> </v>
      </c>
      <c r="F181">
        <f t="shared" si="10"/>
        <v>10</v>
      </c>
    </row>
    <row r="182" spans="1:6" x14ac:dyDescent="0.45">
      <c r="A182">
        <v>171</v>
      </c>
      <c r="B182">
        <f t="shared" si="8"/>
        <v>1</v>
      </c>
      <c r="C182" cm="1">
        <f t="array" ref="C182:D182">_xlfn.XLOOKUP(A182,id,KickstartData!$L$2:$M$4115)</f>
        <v>1</v>
      </c>
      <c r="D182" t="str">
        <v>failed</v>
      </c>
      <c r="E182" t="str">
        <f t="shared" si="9"/>
        <v xml:space="preserve"> </v>
      </c>
      <c r="F182">
        <f t="shared" si="10"/>
        <v>1</v>
      </c>
    </row>
    <row r="183" spans="1:6" x14ac:dyDescent="0.45">
      <c r="A183">
        <v>172</v>
      </c>
      <c r="B183">
        <f t="shared" si="8"/>
        <v>0</v>
      </c>
      <c r="C183" cm="1">
        <f t="array" ref="C183:D183">_xlfn.XLOOKUP(A183,id,KickstartData!$L$2:$M$4115)</f>
        <v>0</v>
      </c>
      <c r="D183" t="str">
        <v>failed</v>
      </c>
      <c r="E183" t="str">
        <f t="shared" si="9"/>
        <v xml:space="preserve"> </v>
      </c>
      <c r="F183">
        <f t="shared" si="10"/>
        <v>0</v>
      </c>
    </row>
    <row r="184" spans="1:6" x14ac:dyDescent="0.45">
      <c r="A184">
        <v>173</v>
      </c>
      <c r="B184">
        <f t="shared" si="8"/>
        <v>0</v>
      </c>
      <c r="C184" cm="1">
        <f t="array" ref="C184:D184">_xlfn.XLOOKUP(A184,id,KickstartData!$L$2:$M$4115)</f>
        <v>0</v>
      </c>
      <c r="D184" t="str">
        <v>failed</v>
      </c>
      <c r="E184" t="str">
        <f t="shared" si="9"/>
        <v xml:space="preserve"> </v>
      </c>
      <c r="F184">
        <f t="shared" si="10"/>
        <v>0</v>
      </c>
    </row>
    <row r="185" spans="1:6" x14ac:dyDescent="0.45">
      <c r="A185">
        <v>174</v>
      </c>
      <c r="B185">
        <f t="shared" si="8"/>
        <v>0</v>
      </c>
      <c r="C185" cm="1">
        <f t="array" ref="C185:D185">_xlfn.XLOOKUP(A185,id,KickstartData!$L$2:$M$4115)</f>
        <v>0</v>
      </c>
      <c r="D185" t="str">
        <v>failed</v>
      </c>
      <c r="E185" t="str">
        <f t="shared" si="9"/>
        <v xml:space="preserve"> </v>
      </c>
      <c r="F185">
        <f t="shared" si="10"/>
        <v>0</v>
      </c>
    </row>
    <row r="186" spans="1:6" x14ac:dyDescent="0.45">
      <c r="A186">
        <v>175</v>
      </c>
      <c r="B186">
        <f t="shared" si="8"/>
        <v>26</v>
      </c>
      <c r="C186" cm="1">
        <f t="array" ref="C186:D186">_xlfn.XLOOKUP(A186,id,KickstartData!$L$2:$M$4115)</f>
        <v>26</v>
      </c>
      <c r="D186" t="str">
        <v>failed</v>
      </c>
      <c r="E186" t="str">
        <f t="shared" si="9"/>
        <v xml:space="preserve"> </v>
      </c>
      <c r="F186">
        <f t="shared" si="10"/>
        <v>26</v>
      </c>
    </row>
    <row r="187" spans="1:6" x14ac:dyDescent="0.45">
      <c r="A187">
        <v>176</v>
      </c>
      <c r="B187">
        <f t="shared" si="8"/>
        <v>0</v>
      </c>
      <c r="C187" cm="1">
        <f t="array" ref="C187:D187">_xlfn.XLOOKUP(A187,id,KickstartData!$L$2:$M$4115)</f>
        <v>0</v>
      </c>
      <c r="D187" t="str">
        <v>failed</v>
      </c>
      <c r="E187" t="str">
        <f t="shared" si="9"/>
        <v xml:space="preserve"> </v>
      </c>
      <c r="F187">
        <f t="shared" si="10"/>
        <v>0</v>
      </c>
    </row>
    <row r="188" spans="1:6" x14ac:dyDescent="0.45">
      <c r="A188">
        <v>177</v>
      </c>
      <c r="B188">
        <f t="shared" si="8"/>
        <v>7</v>
      </c>
      <c r="C188" cm="1">
        <f t="array" ref="C188:D188">_xlfn.XLOOKUP(A188,id,KickstartData!$L$2:$M$4115)</f>
        <v>7</v>
      </c>
      <c r="D188" t="str">
        <v>failed</v>
      </c>
      <c r="E188" t="str">
        <f t="shared" si="9"/>
        <v xml:space="preserve"> </v>
      </c>
      <c r="F188">
        <f t="shared" si="10"/>
        <v>7</v>
      </c>
    </row>
    <row r="189" spans="1:6" x14ac:dyDescent="0.45">
      <c r="A189">
        <v>178</v>
      </c>
      <c r="B189">
        <f t="shared" si="8"/>
        <v>0</v>
      </c>
      <c r="C189" cm="1">
        <f t="array" ref="C189:D189">_xlfn.XLOOKUP(A189,id,KickstartData!$L$2:$M$4115)</f>
        <v>0</v>
      </c>
      <c r="D189" t="str">
        <v>failed</v>
      </c>
      <c r="E189" t="str">
        <f t="shared" si="9"/>
        <v xml:space="preserve"> </v>
      </c>
      <c r="F189">
        <f t="shared" si="10"/>
        <v>0</v>
      </c>
    </row>
    <row r="190" spans="1:6" x14ac:dyDescent="0.45">
      <c r="A190">
        <v>179</v>
      </c>
      <c r="B190">
        <f t="shared" si="8"/>
        <v>2</v>
      </c>
      <c r="C190" cm="1">
        <f t="array" ref="C190:D190">_xlfn.XLOOKUP(A190,id,KickstartData!$L$2:$M$4115)</f>
        <v>2</v>
      </c>
      <c r="D190" t="str">
        <v>failed</v>
      </c>
      <c r="E190" t="str">
        <f t="shared" si="9"/>
        <v xml:space="preserve"> </v>
      </c>
      <c r="F190">
        <f t="shared" si="10"/>
        <v>2</v>
      </c>
    </row>
    <row r="191" spans="1:6" x14ac:dyDescent="0.45">
      <c r="A191">
        <v>180</v>
      </c>
      <c r="B191">
        <f t="shared" si="8"/>
        <v>13</v>
      </c>
      <c r="C191" cm="1">
        <f t="array" ref="C191:D191">_xlfn.XLOOKUP(A191,id,KickstartData!$L$2:$M$4115)</f>
        <v>13</v>
      </c>
      <c r="D191" t="str">
        <v>failed</v>
      </c>
      <c r="E191" t="str">
        <f t="shared" si="9"/>
        <v xml:space="preserve"> </v>
      </c>
      <c r="F191">
        <f t="shared" si="10"/>
        <v>13</v>
      </c>
    </row>
    <row r="192" spans="1:6" x14ac:dyDescent="0.45">
      <c r="A192">
        <v>181</v>
      </c>
      <c r="B192">
        <f t="shared" si="8"/>
        <v>4</v>
      </c>
      <c r="C192" cm="1">
        <f t="array" ref="C192:D192">_xlfn.XLOOKUP(A192,id,KickstartData!$L$2:$M$4115)</f>
        <v>4</v>
      </c>
      <c r="D192" t="str">
        <v>failed</v>
      </c>
      <c r="E192" t="str">
        <f t="shared" si="9"/>
        <v xml:space="preserve"> </v>
      </c>
      <c r="F192">
        <f t="shared" si="10"/>
        <v>4</v>
      </c>
    </row>
    <row r="193" spans="1:6" x14ac:dyDescent="0.45">
      <c r="A193">
        <v>182</v>
      </c>
      <c r="B193">
        <f t="shared" si="8"/>
        <v>0</v>
      </c>
      <c r="C193" cm="1">
        <f t="array" ref="C193:D193">_xlfn.XLOOKUP(A193,id,KickstartData!$L$2:$M$4115)</f>
        <v>0</v>
      </c>
      <c r="D193" t="str">
        <v>failed</v>
      </c>
      <c r="E193" t="str">
        <f t="shared" si="9"/>
        <v xml:space="preserve"> </v>
      </c>
      <c r="F193">
        <f t="shared" si="10"/>
        <v>0</v>
      </c>
    </row>
    <row r="194" spans="1:6" x14ac:dyDescent="0.45">
      <c r="A194">
        <v>183</v>
      </c>
      <c r="B194">
        <f t="shared" si="8"/>
        <v>12</v>
      </c>
      <c r="C194" cm="1">
        <f t="array" ref="C194:D194">_xlfn.XLOOKUP(A194,id,KickstartData!$L$2:$M$4115)</f>
        <v>12</v>
      </c>
      <c r="D194" t="str">
        <v>failed</v>
      </c>
      <c r="E194" t="str">
        <f t="shared" si="9"/>
        <v xml:space="preserve"> </v>
      </c>
      <c r="F194">
        <f t="shared" si="10"/>
        <v>12</v>
      </c>
    </row>
    <row r="195" spans="1:6" x14ac:dyDescent="0.45">
      <c r="A195">
        <v>184</v>
      </c>
      <c r="B195">
        <f t="shared" si="8"/>
        <v>2</v>
      </c>
      <c r="C195" cm="1">
        <f t="array" ref="C195:D195">_xlfn.XLOOKUP(A195,id,KickstartData!$L$2:$M$4115)</f>
        <v>2</v>
      </c>
      <c r="D195" t="str">
        <v>failed</v>
      </c>
      <c r="E195" t="str">
        <f t="shared" si="9"/>
        <v xml:space="preserve"> </v>
      </c>
      <c r="F195">
        <f t="shared" si="10"/>
        <v>2</v>
      </c>
    </row>
    <row r="196" spans="1:6" x14ac:dyDescent="0.45">
      <c r="A196">
        <v>185</v>
      </c>
      <c r="B196">
        <f t="shared" si="8"/>
        <v>10</v>
      </c>
      <c r="C196" cm="1">
        <f t="array" ref="C196:D196">_xlfn.XLOOKUP(A196,id,KickstartData!$L$2:$M$4115)</f>
        <v>10</v>
      </c>
      <c r="D196" t="str">
        <v>failed</v>
      </c>
      <c r="E196" t="str">
        <f t="shared" si="9"/>
        <v xml:space="preserve"> </v>
      </c>
      <c r="F196">
        <f t="shared" si="10"/>
        <v>10</v>
      </c>
    </row>
    <row r="197" spans="1:6" x14ac:dyDescent="0.45">
      <c r="A197">
        <v>186</v>
      </c>
      <c r="B197">
        <f t="shared" si="8"/>
        <v>0</v>
      </c>
      <c r="C197" cm="1">
        <f t="array" ref="C197:D197">_xlfn.XLOOKUP(A197,id,KickstartData!$L$2:$M$4115)</f>
        <v>0</v>
      </c>
      <c r="D197" t="str">
        <v>failed</v>
      </c>
      <c r="E197" t="str">
        <f t="shared" si="9"/>
        <v xml:space="preserve"> </v>
      </c>
      <c r="F197">
        <f t="shared" si="10"/>
        <v>0</v>
      </c>
    </row>
    <row r="198" spans="1:6" x14ac:dyDescent="0.45">
      <c r="A198">
        <v>187</v>
      </c>
      <c r="B198">
        <f t="shared" si="8"/>
        <v>5</v>
      </c>
      <c r="C198" cm="1">
        <f t="array" ref="C198:D198">_xlfn.XLOOKUP(A198,id,KickstartData!$L$2:$M$4115)</f>
        <v>5</v>
      </c>
      <c r="D198" t="str">
        <v>failed</v>
      </c>
      <c r="E198" t="str">
        <f t="shared" si="9"/>
        <v xml:space="preserve"> </v>
      </c>
      <c r="F198">
        <f t="shared" si="10"/>
        <v>5</v>
      </c>
    </row>
    <row r="199" spans="1:6" x14ac:dyDescent="0.45">
      <c r="A199">
        <v>188</v>
      </c>
      <c r="B199">
        <f t="shared" si="8"/>
        <v>0</v>
      </c>
      <c r="C199" cm="1">
        <f t="array" ref="C199:D199">_xlfn.XLOOKUP(A199,id,KickstartData!$L$2:$M$4115)</f>
        <v>0</v>
      </c>
      <c r="D199" t="str">
        <v>failed</v>
      </c>
      <c r="E199" t="str">
        <f t="shared" si="9"/>
        <v xml:space="preserve"> </v>
      </c>
      <c r="F199">
        <f t="shared" si="10"/>
        <v>0</v>
      </c>
    </row>
    <row r="200" spans="1:6" x14ac:dyDescent="0.45">
      <c r="A200">
        <v>189</v>
      </c>
      <c r="B200">
        <f t="shared" si="8"/>
        <v>5</v>
      </c>
      <c r="C200" cm="1">
        <f t="array" ref="C200:D200">_xlfn.XLOOKUP(A200,id,KickstartData!$L$2:$M$4115)</f>
        <v>5</v>
      </c>
      <c r="D200" t="str">
        <v>failed</v>
      </c>
      <c r="E200" t="str">
        <f t="shared" si="9"/>
        <v xml:space="preserve"> </v>
      </c>
      <c r="F200">
        <f t="shared" si="10"/>
        <v>5</v>
      </c>
    </row>
    <row r="201" spans="1:6" x14ac:dyDescent="0.45">
      <c r="A201">
        <v>190</v>
      </c>
      <c r="B201">
        <f t="shared" si="8"/>
        <v>1</v>
      </c>
      <c r="C201" cm="1">
        <f t="array" ref="C201:D201">_xlfn.XLOOKUP(A201,id,KickstartData!$L$2:$M$4115)</f>
        <v>1</v>
      </c>
      <c r="D201" t="str">
        <v>failed</v>
      </c>
      <c r="E201" t="str">
        <f t="shared" si="9"/>
        <v xml:space="preserve"> </v>
      </c>
      <c r="F201">
        <f t="shared" si="10"/>
        <v>1</v>
      </c>
    </row>
    <row r="202" spans="1:6" x14ac:dyDescent="0.45">
      <c r="A202">
        <v>191</v>
      </c>
      <c r="B202">
        <f t="shared" si="8"/>
        <v>3</v>
      </c>
      <c r="C202" cm="1">
        <f t="array" ref="C202:D202">_xlfn.XLOOKUP(A202,id,KickstartData!$L$2:$M$4115)</f>
        <v>3</v>
      </c>
      <c r="D202" t="str">
        <v>failed</v>
      </c>
      <c r="E202" t="str">
        <f t="shared" si="9"/>
        <v xml:space="preserve"> </v>
      </c>
      <c r="F202">
        <f t="shared" si="10"/>
        <v>3</v>
      </c>
    </row>
    <row r="203" spans="1:6" x14ac:dyDescent="0.45">
      <c r="A203">
        <v>192</v>
      </c>
      <c r="B203">
        <f t="shared" si="8"/>
        <v>3</v>
      </c>
      <c r="C203" cm="1">
        <f t="array" ref="C203:D203">_xlfn.XLOOKUP(A203,id,KickstartData!$L$2:$M$4115)</f>
        <v>3</v>
      </c>
      <c r="D203" t="str">
        <v>failed</v>
      </c>
      <c r="E203" t="str">
        <f t="shared" si="9"/>
        <v xml:space="preserve"> </v>
      </c>
      <c r="F203">
        <f t="shared" si="10"/>
        <v>3</v>
      </c>
    </row>
    <row r="204" spans="1:6" x14ac:dyDescent="0.45">
      <c r="A204">
        <v>193</v>
      </c>
      <c r="B204">
        <f t="shared" ref="B204:B267" si="11">_xlfn.XLOOKUP(A204,id,backers_count)</f>
        <v>0</v>
      </c>
      <c r="C204" cm="1">
        <f t="array" ref="C204:D204">_xlfn.XLOOKUP(A204,id,KickstartData!$L$2:$M$4115)</f>
        <v>0</v>
      </c>
      <c r="D204" t="str">
        <v>failed</v>
      </c>
      <c r="E204" t="str">
        <f t="shared" si="9"/>
        <v xml:space="preserve"> </v>
      </c>
      <c r="F204">
        <f t="shared" si="10"/>
        <v>0</v>
      </c>
    </row>
    <row r="205" spans="1:6" x14ac:dyDescent="0.45">
      <c r="A205">
        <v>194</v>
      </c>
      <c r="B205">
        <f t="shared" si="11"/>
        <v>3</v>
      </c>
      <c r="C205" cm="1">
        <f t="array" ref="C205:D205">_xlfn.XLOOKUP(A205,id,KickstartData!$L$2:$M$4115)</f>
        <v>3</v>
      </c>
      <c r="D205" t="str">
        <v>failed</v>
      </c>
      <c r="E205" t="str">
        <f t="shared" si="9"/>
        <v xml:space="preserve"> </v>
      </c>
      <c r="F205">
        <f t="shared" si="10"/>
        <v>3</v>
      </c>
    </row>
    <row r="206" spans="1:6" x14ac:dyDescent="0.45">
      <c r="A206">
        <v>195</v>
      </c>
      <c r="B206">
        <f t="shared" si="11"/>
        <v>0</v>
      </c>
      <c r="C206" cm="1">
        <f t="array" ref="C206:D206">_xlfn.XLOOKUP(A206,id,KickstartData!$L$2:$M$4115)</f>
        <v>0</v>
      </c>
      <c r="D206" t="str">
        <v>failed</v>
      </c>
      <c r="E206" t="str">
        <f t="shared" si="9"/>
        <v xml:space="preserve"> </v>
      </c>
      <c r="F206">
        <f t="shared" si="10"/>
        <v>0</v>
      </c>
    </row>
    <row r="207" spans="1:6" x14ac:dyDescent="0.45">
      <c r="A207">
        <v>196</v>
      </c>
      <c r="B207">
        <f t="shared" si="11"/>
        <v>19</v>
      </c>
      <c r="C207" cm="1">
        <f t="array" ref="C207:D207">_xlfn.XLOOKUP(A207,id,KickstartData!$L$2:$M$4115)</f>
        <v>19</v>
      </c>
      <c r="D207" t="str">
        <v>failed</v>
      </c>
      <c r="E207" t="str">
        <f t="shared" si="9"/>
        <v xml:space="preserve"> </v>
      </c>
      <c r="F207">
        <f t="shared" si="10"/>
        <v>19</v>
      </c>
    </row>
    <row r="208" spans="1:6" x14ac:dyDescent="0.45">
      <c r="A208">
        <v>197</v>
      </c>
      <c r="B208">
        <f t="shared" si="11"/>
        <v>8</v>
      </c>
      <c r="C208" cm="1">
        <f t="array" ref="C208:D208">_xlfn.XLOOKUP(A208,id,KickstartData!$L$2:$M$4115)</f>
        <v>8</v>
      </c>
      <c r="D208" t="str">
        <v>failed</v>
      </c>
      <c r="E208" t="str">
        <f t="shared" ref="E208:E271" si="12">IF(D208="successful",C208," ")</f>
        <v xml:space="preserve"> </v>
      </c>
      <c r="F208">
        <f t="shared" ref="F208:F271" si="13">IF(D208&lt;&gt;"successful",C208," ")</f>
        <v>8</v>
      </c>
    </row>
    <row r="209" spans="1:6" x14ac:dyDescent="0.45">
      <c r="A209">
        <v>198</v>
      </c>
      <c r="B209">
        <f t="shared" si="11"/>
        <v>6</v>
      </c>
      <c r="C209" cm="1">
        <f t="array" ref="C209:D209">_xlfn.XLOOKUP(A209,id,KickstartData!$L$2:$M$4115)</f>
        <v>6</v>
      </c>
      <c r="D209" t="str">
        <v>failed</v>
      </c>
      <c r="E209" t="str">
        <f t="shared" si="12"/>
        <v xml:space="preserve"> </v>
      </c>
      <c r="F209">
        <f t="shared" si="13"/>
        <v>6</v>
      </c>
    </row>
    <row r="210" spans="1:6" x14ac:dyDescent="0.45">
      <c r="A210">
        <v>199</v>
      </c>
      <c r="B210">
        <f t="shared" si="11"/>
        <v>0</v>
      </c>
      <c r="C210" cm="1">
        <f t="array" ref="C210:D210">_xlfn.XLOOKUP(A210,id,KickstartData!$L$2:$M$4115)</f>
        <v>0</v>
      </c>
      <c r="D210" t="str">
        <v>failed</v>
      </c>
      <c r="E210" t="str">
        <f t="shared" si="12"/>
        <v xml:space="preserve"> </v>
      </c>
      <c r="F210">
        <f t="shared" si="13"/>
        <v>0</v>
      </c>
    </row>
    <row r="211" spans="1:6" x14ac:dyDescent="0.45">
      <c r="A211">
        <v>200</v>
      </c>
      <c r="B211">
        <f t="shared" si="11"/>
        <v>18</v>
      </c>
      <c r="C211" cm="1">
        <f t="array" ref="C211:D211">_xlfn.XLOOKUP(A211,id,KickstartData!$L$2:$M$4115)</f>
        <v>18</v>
      </c>
      <c r="D211" t="str">
        <v>failed</v>
      </c>
      <c r="E211" t="str">
        <f t="shared" si="12"/>
        <v xml:space="preserve"> </v>
      </c>
      <c r="F211">
        <f t="shared" si="13"/>
        <v>18</v>
      </c>
    </row>
    <row r="212" spans="1:6" x14ac:dyDescent="0.45">
      <c r="A212">
        <v>201</v>
      </c>
      <c r="B212">
        <f t="shared" si="11"/>
        <v>7</v>
      </c>
      <c r="C212" cm="1">
        <f t="array" ref="C212:D212">_xlfn.XLOOKUP(A212,id,KickstartData!$L$2:$M$4115)</f>
        <v>7</v>
      </c>
      <c r="D212" t="str">
        <v>failed</v>
      </c>
      <c r="E212" t="str">
        <f t="shared" si="12"/>
        <v xml:space="preserve"> </v>
      </c>
      <c r="F212">
        <f t="shared" si="13"/>
        <v>7</v>
      </c>
    </row>
    <row r="213" spans="1:6" x14ac:dyDescent="0.45">
      <c r="A213">
        <v>202</v>
      </c>
      <c r="B213">
        <f t="shared" si="11"/>
        <v>0</v>
      </c>
      <c r="C213" cm="1">
        <f t="array" ref="C213:D213">_xlfn.XLOOKUP(A213,id,KickstartData!$L$2:$M$4115)</f>
        <v>0</v>
      </c>
      <c r="D213" t="str">
        <v>failed</v>
      </c>
      <c r="E213" t="str">
        <f t="shared" si="12"/>
        <v xml:space="preserve"> </v>
      </c>
      <c r="F213">
        <f t="shared" si="13"/>
        <v>0</v>
      </c>
    </row>
    <row r="214" spans="1:6" x14ac:dyDescent="0.45">
      <c r="A214">
        <v>203</v>
      </c>
      <c r="B214">
        <f t="shared" si="11"/>
        <v>8</v>
      </c>
      <c r="C214" cm="1">
        <f t="array" ref="C214:D214">_xlfn.XLOOKUP(A214,id,KickstartData!$L$2:$M$4115)</f>
        <v>8</v>
      </c>
      <c r="D214" t="str">
        <v>failed</v>
      </c>
      <c r="E214" t="str">
        <f t="shared" si="12"/>
        <v xml:space="preserve"> </v>
      </c>
      <c r="F214">
        <f t="shared" si="13"/>
        <v>8</v>
      </c>
    </row>
    <row r="215" spans="1:6" x14ac:dyDescent="0.45">
      <c r="A215">
        <v>204</v>
      </c>
      <c r="B215">
        <f t="shared" si="11"/>
        <v>1293</v>
      </c>
      <c r="C215" cm="1">
        <f t="array" ref="C215:D215">_xlfn.XLOOKUP(A215,id,KickstartData!$L$2:$M$4115)</f>
        <v>1293</v>
      </c>
      <c r="D215" t="str">
        <v>failed</v>
      </c>
      <c r="E215" t="str">
        <f t="shared" si="12"/>
        <v xml:space="preserve"> </v>
      </c>
      <c r="F215">
        <f t="shared" si="13"/>
        <v>1293</v>
      </c>
    </row>
    <row r="216" spans="1:6" x14ac:dyDescent="0.45">
      <c r="A216">
        <v>205</v>
      </c>
      <c r="B216">
        <f t="shared" si="11"/>
        <v>17</v>
      </c>
      <c r="C216" cm="1">
        <f t="array" ref="C216:D216">_xlfn.XLOOKUP(A216,id,KickstartData!$L$2:$M$4115)</f>
        <v>17</v>
      </c>
      <c r="D216" t="str">
        <v>failed</v>
      </c>
      <c r="E216" t="str">
        <f t="shared" si="12"/>
        <v xml:space="preserve"> </v>
      </c>
      <c r="F216">
        <f t="shared" si="13"/>
        <v>17</v>
      </c>
    </row>
    <row r="217" spans="1:6" x14ac:dyDescent="0.45">
      <c r="A217">
        <v>206</v>
      </c>
      <c r="B217">
        <f t="shared" si="11"/>
        <v>0</v>
      </c>
      <c r="C217" cm="1">
        <f t="array" ref="C217:D217">_xlfn.XLOOKUP(A217,id,KickstartData!$L$2:$M$4115)</f>
        <v>0</v>
      </c>
      <c r="D217" t="str">
        <v>failed</v>
      </c>
      <c r="E217" t="str">
        <f t="shared" si="12"/>
        <v xml:space="preserve"> </v>
      </c>
      <c r="F217">
        <f t="shared" si="13"/>
        <v>0</v>
      </c>
    </row>
    <row r="218" spans="1:6" x14ac:dyDescent="0.45">
      <c r="A218">
        <v>207</v>
      </c>
      <c r="B218">
        <f t="shared" si="11"/>
        <v>13</v>
      </c>
      <c r="C218" cm="1">
        <f t="array" ref="C218:D218">_xlfn.XLOOKUP(A218,id,KickstartData!$L$2:$M$4115)</f>
        <v>13</v>
      </c>
      <c r="D218" t="str">
        <v>failed</v>
      </c>
      <c r="E218" t="str">
        <f t="shared" si="12"/>
        <v xml:space="preserve"> </v>
      </c>
      <c r="F218">
        <f t="shared" si="13"/>
        <v>13</v>
      </c>
    </row>
    <row r="219" spans="1:6" x14ac:dyDescent="0.45">
      <c r="A219">
        <v>208</v>
      </c>
      <c r="B219">
        <f t="shared" si="11"/>
        <v>0</v>
      </c>
      <c r="C219" cm="1">
        <f t="array" ref="C219:D219">_xlfn.XLOOKUP(A219,id,KickstartData!$L$2:$M$4115)</f>
        <v>0</v>
      </c>
      <c r="D219" t="str">
        <v>failed</v>
      </c>
      <c r="E219" t="str">
        <f t="shared" si="12"/>
        <v xml:space="preserve"> </v>
      </c>
      <c r="F219">
        <f t="shared" si="13"/>
        <v>0</v>
      </c>
    </row>
    <row r="220" spans="1:6" x14ac:dyDescent="0.45">
      <c r="A220">
        <v>209</v>
      </c>
      <c r="B220">
        <f t="shared" si="11"/>
        <v>0</v>
      </c>
      <c r="C220" cm="1">
        <f t="array" ref="C220:D220">_xlfn.XLOOKUP(A220,id,KickstartData!$L$2:$M$4115)</f>
        <v>0</v>
      </c>
      <c r="D220" t="str">
        <v>failed</v>
      </c>
      <c r="E220" t="str">
        <f t="shared" si="12"/>
        <v xml:space="preserve"> </v>
      </c>
      <c r="F220">
        <f t="shared" si="13"/>
        <v>0</v>
      </c>
    </row>
    <row r="221" spans="1:6" x14ac:dyDescent="0.45">
      <c r="A221">
        <v>210</v>
      </c>
      <c r="B221">
        <f t="shared" si="11"/>
        <v>33</v>
      </c>
      <c r="C221" cm="1">
        <f t="array" ref="C221:D221">_xlfn.XLOOKUP(A221,id,KickstartData!$L$2:$M$4115)</f>
        <v>33</v>
      </c>
      <c r="D221" t="str">
        <v>failed</v>
      </c>
      <c r="E221" t="str">
        <f t="shared" si="12"/>
        <v xml:space="preserve"> </v>
      </c>
      <c r="F221">
        <f t="shared" si="13"/>
        <v>33</v>
      </c>
    </row>
    <row r="222" spans="1:6" x14ac:dyDescent="0.45">
      <c r="A222">
        <v>211</v>
      </c>
      <c r="B222">
        <f t="shared" si="11"/>
        <v>12</v>
      </c>
      <c r="C222" cm="1">
        <f t="array" ref="C222:D222">_xlfn.XLOOKUP(A222,id,KickstartData!$L$2:$M$4115)</f>
        <v>12</v>
      </c>
      <c r="D222" t="str">
        <v>failed</v>
      </c>
      <c r="E222" t="str">
        <f t="shared" si="12"/>
        <v xml:space="preserve"> </v>
      </c>
      <c r="F222">
        <f t="shared" si="13"/>
        <v>12</v>
      </c>
    </row>
    <row r="223" spans="1:6" x14ac:dyDescent="0.45">
      <c r="A223">
        <v>212</v>
      </c>
      <c r="B223">
        <f t="shared" si="11"/>
        <v>1</v>
      </c>
      <c r="C223" cm="1">
        <f t="array" ref="C223:D223">_xlfn.XLOOKUP(A223,id,KickstartData!$L$2:$M$4115)</f>
        <v>1</v>
      </c>
      <c r="D223" t="str">
        <v>failed</v>
      </c>
      <c r="E223" t="str">
        <f t="shared" si="12"/>
        <v xml:space="preserve"> </v>
      </c>
      <c r="F223">
        <f t="shared" si="13"/>
        <v>1</v>
      </c>
    </row>
    <row r="224" spans="1:6" x14ac:dyDescent="0.45">
      <c r="A224">
        <v>213</v>
      </c>
      <c r="B224">
        <f t="shared" si="11"/>
        <v>1</v>
      </c>
      <c r="C224" cm="1">
        <f t="array" ref="C224:D224">_xlfn.XLOOKUP(A224,id,KickstartData!$L$2:$M$4115)</f>
        <v>1</v>
      </c>
      <c r="D224" t="str">
        <v>failed</v>
      </c>
      <c r="E224" t="str">
        <f t="shared" si="12"/>
        <v xml:space="preserve"> </v>
      </c>
      <c r="F224">
        <f t="shared" si="13"/>
        <v>1</v>
      </c>
    </row>
    <row r="225" spans="1:6" x14ac:dyDescent="0.45">
      <c r="A225">
        <v>214</v>
      </c>
      <c r="B225">
        <f t="shared" si="11"/>
        <v>1</v>
      </c>
      <c r="C225" cm="1">
        <f t="array" ref="C225:D225">_xlfn.XLOOKUP(A225,id,KickstartData!$L$2:$M$4115)</f>
        <v>1</v>
      </c>
      <c r="D225" t="str">
        <v>failed</v>
      </c>
      <c r="E225" t="str">
        <f t="shared" si="12"/>
        <v xml:space="preserve"> </v>
      </c>
      <c r="F225">
        <f t="shared" si="13"/>
        <v>1</v>
      </c>
    </row>
    <row r="226" spans="1:6" x14ac:dyDescent="0.45">
      <c r="A226">
        <v>215</v>
      </c>
      <c r="B226">
        <f t="shared" si="11"/>
        <v>1</v>
      </c>
      <c r="C226" cm="1">
        <f t="array" ref="C226:D226">_xlfn.XLOOKUP(A226,id,KickstartData!$L$2:$M$4115)</f>
        <v>1</v>
      </c>
      <c r="D226" t="str">
        <v>failed</v>
      </c>
      <c r="E226" t="str">
        <f t="shared" si="12"/>
        <v xml:space="preserve"> </v>
      </c>
      <c r="F226">
        <f t="shared" si="13"/>
        <v>1</v>
      </c>
    </row>
    <row r="227" spans="1:6" x14ac:dyDescent="0.45">
      <c r="A227">
        <v>216</v>
      </c>
      <c r="B227">
        <f t="shared" si="11"/>
        <v>84</v>
      </c>
      <c r="C227" cm="1">
        <f t="array" ref="C227:D227">_xlfn.XLOOKUP(A227,id,KickstartData!$L$2:$M$4115)</f>
        <v>84</v>
      </c>
      <c r="D227" t="str">
        <v>failed</v>
      </c>
      <c r="E227" t="str">
        <f t="shared" si="12"/>
        <v xml:space="preserve"> </v>
      </c>
      <c r="F227">
        <f t="shared" si="13"/>
        <v>84</v>
      </c>
    </row>
    <row r="228" spans="1:6" x14ac:dyDescent="0.45">
      <c r="A228">
        <v>217</v>
      </c>
      <c r="B228">
        <f t="shared" si="11"/>
        <v>38</v>
      </c>
      <c r="C228" cm="1">
        <f t="array" ref="C228:D228">_xlfn.XLOOKUP(A228,id,KickstartData!$L$2:$M$4115)</f>
        <v>38</v>
      </c>
      <c r="D228" t="str">
        <v>failed</v>
      </c>
      <c r="E228" t="str">
        <f t="shared" si="12"/>
        <v xml:space="preserve"> </v>
      </c>
      <c r="F228">
        <f t="shared" si="13"/>
        <v>38</v>
      </c>
    </row>
    <row r="229" spans="1:6" x14ac:dyDescent="0.45">
      <c r="A229">
        <v>218</v>
      </c>
      <c r="B229">
        <f t="shared" si="11"/>
        <v>1</v>
      </c>
      <c r="C229" cm="1">
        <f t="array" ref="C229:D229">_xlfn.XLOOKUP(A229,id,KickstartData!$L$2:$M$4115)</f>
        <v>1</v>
      </c>
      <c r="D229" t="str">
        <v>failed</v>
      </c>
      <c r="E229" t="str">
        <f t="shared" si="12"/>
        <v xml:space="preserve"> </v>
      </c>
      <c r="F229">
        <f t="shared" si="13"/>
        <v>1</v>
      </c>
    </row>
    <row r="230" spans="1:6" x14ac:dyDescent="0.45">
      <c r="A230">
        <v>219</v>
      </c>
      <c r="B230">
        <f t="shared" si="11"/>
        <v>76</v>
      </c>
      <c r="C230" cm="1">
        <f t="array" ref="C230:D230">_xlfn.XLOOKUP(A230,id,KickstartData!$L$2:$M$4115)</f>
        <v>76</v>
      </c>
      <c r="D230" t="str">
        <v>failed</v>
      </c>
      <c r="E230" t="str">
        <f t="shared" si="12"/>
        <v xml:space="preserve"> </v>
      </c>
      <c r="F230">
        <f t="shared" si="13"/>
        <v>76</v>
      </c>
    </row>
    <row r="231" spans="1:6" x14ac:dyDescent="0.45">
      <c r="A231">
        <v>220</v>
      </c>
      <c r="B231">
        <f t="shared" si="11"/>
        <v>3</v>
      </c>
      <c r="C231" cm="1">
        <f t="array" ref="C231:D231">_xlfn.XLOOKUP(A231,id,KickstartData!$L$2:$M$4115)</f>
        <v>3</v>
      </c>
      <c r="D231" t="str">
        <v>failed</v>
      </c>
      <c r="E231" t="str">
        <f t="shared" si="12"/>
        <v xml:space="preserve"> </v>
      </c>
      <c r="F231">
        <f t="shared" si="13"/>
        <v>3</v>
      </c>
    </row>
    <row r="232" spans="1:6" x14ac:dyDescent="0.45">
      <c r="A232">
        <v>221</v>
      </c>
      <c r="B232">
        <f t="shared" si="11"/>
        <v>0</v>
      </c>
      <c r="C232" cm="1">
        <f t="array" ref="C232:D232">_xlfn.XLOOKUP(A232,id,KickstartData!$L$2:$M$4115)</f>
        <v>0</v>
      </c>
      <c r="D232" t="str">
        <v>failed</v>
      </c>
      <c r="E232" t="str">
        <f t="shared" si="12"/>
        <v xml:space="preserve"> </v>
      </c>
      <c r="F232">
        <f t="shared" si="13"/>
        <v>0</v>
      </c>
    </row>
    <row r="233" spans="1:6" x14ac:dyDescent="0.45">
      <c r="A233">
        <v>222</v>
      </c>
      <c r="B233">
        <f t="shared" si="11"/>
        <v>2</v>
      </c>
      <c r="C233" cm="1">
        <f t="array" ref="C233:D233">_xlfn.XLOOKUP(A233,id,KickstartData!$L$2:$M$4115)</f>
        <v>2</v>
      </c>
      <c r="D233" t="str">
        <v>failed</v>
      </c>
      <c r="E233" t="str">
        <f t="shared" si="12"/>
        <v xml:space="preserve"> </v>
      </c>
      <c r="F233">
        <f t="shared" si="13"/>
        <v>2</v>
      </c>
    </row>
    <row r="234" spans="1:6" x14ac:dyDescent="0.45">
      <c r="A234">
        <v>223</v>
      </c>
      <c r="B234">
        <f t="shared" si="11"/>
        <v>0</v>
      </c>
      <c r="C234" cm="1">
        <f t="array" ref="C234:D234">_xlfn.XLOOKUP(A234,id,KickstartData!$L$2:$M$4115)</f>
        <v>0</v>
      </c>
      <c r="D234" t="str">
        <v>failed</v>
      </c>
      <c r="E234" t="str">
        <f t="shared" si="12"/>
        <v xml:space="preserve"> </v>
      </c>
      <c r="F234">
        <f t="shared" si="13"/>
        <v>0</v>
      </c>
    </row>
    <row r="235" spans="1:6" x14ac:dyDescent="0.45">
      <c r="A235">
        <v>224</v>
      </c>
      <c r="B235">
        <f t="shared" si="11"/>
        <v>0</v>
      </c>
      <c r="C235" cm="1">
        <f t="array" ref="C235:D235">_xlfn.XLOOKUP(A235,id,KickstartData!$L$2:$M$4115)</f>
        <v>0</v>
      </c>
      <c r="D235" t="str">
        <v>failed</v>
      </c>
      <c r="E235" t="str">
        <f t="shared" si="12"/>
        <v xml:space="preserve"> </v>
      </c>
      <c r="F235">
        <f t="shared" si="13"/>
        <v>0</v>
      </c>
    </row>
    <row r="236" spans="1:6" x14ac:dyDescent="0.45">
      <c r="A236">
        <v>225</v>
      </c>
      <c r="B236">
        <f t="shared" si="11"/>
        <v>0</v>
      </c>
      <c r="C236" cm="1">
        <f t="array" ref="C236:D236">_xlfn.XLOOKUP(A236,id,KickstartData!$L$2:$M$4115)</f>
        <v>0</v>
      </c>
      <c r="D236" t="str">
        <v>failed</v>
      </c>
      <c r="E236" t="str">
        <f t="shared" si="12"/>
        <v xml:space="preserve"> </v>
      </c>
      <c r="F236">
        <f t="shared" si="13"/>
        <v>0</v>
      </c>
    </row>
    <row r="237" spans="1:6" x14ac:dyDescent="0.45">
      <c r="A237">
        <v>226</v>
      </c>
      <c r="B237">
        <f t="shared" si="11"/>
        <v>2</v>
      </c>
      <c r="C237" cm="1">
        <f t="array" ref="C237:D237">_xlfn.XLOOKUP(A237,id,KickstartData!$L$2:$M$4115)</f>
        <v>2</v>
      </c>
      <c r="D237" t="str">
        <v>failed</v>
      </c>
      <c r="E237" t="str">
        <f t="shared" si="12"/>
        <v xml:space="preserve"> </v>
      </c>
      <c r="F237">
        <f t="shared" si="13"/>
        <v>2</v>
      </c>
    </row>
    <row r="238" spans="1:6" x14ac:dyDescent="0.45">
      <c r="A238">
        <v>227</v>
      </c>
      <c r="B238">
        <f t="shared" si="11"/>
        <v>0</v>
      </c>
      <c r="C238" cm="1">
        <f t="array" ref="C238:D238">_xlfn.XLOOKUP(A238,id,KickstartData!$L$2:$M$4115)</f>
        <v>0</v>
      </c>
      <c r="D238" t="str">
        <v>failed</v>
      </c>
      <c r="E238" t="str">
        <f t="shared" si="12"/>
        <v xml:space="preserve"> </v>
      </c>
      <c r="F238">
        <f t="shared" si="13"/>
        <v>0</v>
      </c>
    </row>
    <row r="239" spans="1:6" x14ac:dyDescent="0.45">
      <c r="A239">
        <v>228</v>
      </c>
      <c r="B239">
        <f t="shared" si="11"/>
        <v>0</v>
      </c>
      <c r="C239" cm="1">
        <f t="array" ref="C239:D239">_xlfn.XLOOKUP(A239,id,KickstartData!$L$2:$M$4115)</f>
        <v>0</v>
      </c>
      <c r="D239" t="str">
        <v>failed</v>
      </c>
      <c r="E239" t="str">
        <f t="shared" si="12"/>
        <v xml:space="preserve"> </v>
      </c>
      <c r="F239">
        <f t="shared" si="13"/>
        <v>0</v>
      </c>
    </row>
    <row r="240" spans="1:6" x14ac:dyDescent="0.45">
      <c r="A240">
        <v>229</v>
      </c>
      <c r="B240">
        <f t="shared" si="11"/>
        <v>0</v>
      </c>
      <c r="C240" cm="1">
        <f t="array" ref="C240:D240">_xlfn.XLOOKUP(A240,id,KickstartData!$L$2:$M$4115)</f>
        <v>0</v>
      </c>
      <c r="D240" t="str">
        <v>failed</v>
      </c>
      <c r="E240" t="str">
        <f t="shared" si="12"/>
        <v xml:space="preserve"> </v>
      </c>
      <c r="F240">
        <f t="shared" si="13"/>
        <v>0</v>
      </c>
    </row>
    <row r="241" spans="1:6" x14ac:dyDescent="0.45">
      <c r="A241">
        <v>230</v>
      </c>
      <c r="B241">
        <f t="shared" si="11"/>
        <v>2</v>
      </c>
      <c r="C241" cm="1">
        <f t="array" ref="C241:D241">_xlfn.XLOOKUP(A241,id,KickstartData!$L$2:$M$4115)</f>
        <v>2</v>
      </c>
      <c r="D241" t="str">
        <v>failed</v>
      </c>
      <c r="E241" t="str">
        <f t="shared" si="12"/>
        <v xml:space="preserve"> </v>
      </c>
      <c r="F241">
        <f t="shared" si="13"/>
        <v>2</v>
      </c>
    </row>
    <row r="242" spans="1:6" x14ac:dyDescent="0.45">
      <c r="A242">
        <v>231</v>
      </c>
      <c r="B242">
        <f t="shared" si="11"/>
        <v>0</v>
      </c>
      <c r="C242" cm="1">
        <f t="array" ref="C242:D242">_xlfn.XLOOKUP(A242,id,KickstartData!$L$2:$M$4115)</f>
        <v>0</v>
      </c>
      <c r="D242" t="str">
        <v>failed</v>
      </c>
      <c r="E242" t="str">
        <f t="shared" si="12"/>
        <v xml:space="preserve"> </v>
      </c>
      <c r="F242">
        <f t="shared" si="13"/>
        <v>0</v>
      </c>
    </row>
    <row r="243" spans="1:6" x14ac:dyDescent="0.45">
      <c r="A243">
        <v>232</v>
      </c>
      <c r="B243">
        <f t="shared" si="11"/>
        <v>7</v>
      </c>
      <c r="C243" cm="1">
        <f t="array" ref="C243:D243">_xlfn.XLOOKUP(A243,id,KickstartData!$L$2:$M$4115)</f>
        <v>7</v>
      </c>
      <c r="D243" t="str">
        <v>failed</v>
      </c>
      <c r="E243" t="str">
        <f t="shared" si="12"/>
        <v xml:space="preserve"> </v>
      </c>
      <c r="F243">
        <f t="shared" si="13"/>
        <v>7</v>
      </c>
    </row>
    <row r="244" spans="1:6" x14ac:dyDescent="0.45">
      <c r="A244">
        <v>233</v>
      </c>
      <c r="B244">
        <f t="shared" si="11"/>
        <v>0</v>
      </c>
      <c r="C244" cm="1">
        <f t="array" ref="C244:D244">_xlfn.XLOOKUP(A244,id,KickstartData!$L$2:$M$4115)</f>
        <v>0</v>
      </c>
      <c r="D244" t="str">
        <v>failed</v>
      </c>
      <c r="E244" t="str">
        <f t="shared" si="12"/>
        <v xml:space="preserve"> </v>
      </c>
      <c r="F244">
        <f t="shared" si="13"/>
        <v>0</v>
      </c>
    </row>
    <row r="245" spans="1:6" x14ac:dyDescent="0.45">
      <c r="A245">
        <v>234</v>
      </c>
      <c r="B245">
        <f t="shared" si="11"/>
        <v>5</v>
      </c>
      <c r="C245" cm="1">
        <f t="array" ref="C245:D245">_xlfn.XLOOKUP(A245,id,KickstartData!$L$2:$M$4115)</f>
        <v>5</v>
      </c>
      <c r="D245" t="str">
        <v>failed</v>
      </c>
      <c r="E245" t="str">
        <f t="shared" si="12"/>
        <v xml:space="preserve"> </v>
      </c>
      <c r="F245">
        <f t="shared" si="13"/>
        <v>5</v>
      </c>
    </row>
    <row r="246" spans="1:6" x14ac:dyDescent="0.45">
      <c r="A246">
        <v>235</v>
      </c>
      <c r="B246">
        <f t="shared" si="11"/>
        <v>0</v>
      </c>
      <c r="C246" cm="1">
        <f t="array" ref="C246:D246">_xlfn.XLOOKUP(A246,id,KickstartData!$L$2:$M$4115)</f>
        <v>0</v>
      </c>
      <c r="D246" t="str">
        <v>failed</v>
      </c>
      <c r="E246" t="str">
        <f t="shared" si="12"/>
        <v xml:space="preserve"> </v>
      </c>
      <c r="F246">
        <f t="shared" si="13"/>
        <v>0</v>
      </c>
    </row>
    <row r="247" spans="1:6" x14ac:dyDescent="0.45">
      <c r="A247">
        <v>236</v>
      </c>
      <c r="B247">
        <f t="shared" si="11"/>
        <v>0</v>
      </c>
      <c r="C247" cm="1">
        <f t="array" ref="C247:D247">_xlfn.XLOOKUP(A247,id,KickstartData!$L$2:$M$4115)</f>
        <v>0</v>
      </c>
      <c r="D247" t="str">
        <v>failed</v>
      </c>
      <c r="E247" t="str">
        <f t="shared" si="12"/>
        <v xml:space="preserve"> </v>
      </c>
      <c r="F247">
        <f t="shared" si="13"/>
        <v>0</v>
      </c>
    </row>
    <row r="248" spans="1:6" x14ac:dyDescent="0.45">
      <c r="A248">
        <v>237</v>
      </c>
      <c r="B248">
        <f t="shared" si="11"/>
        <v>1</v>
      </c>
      <c r="C248" cm="1">
        <f t="array" ref="C248:D248">_xlfn.XLOOKUP(A248,id,KickstartData!$L$2:$M$4115)</f>
        <v>1</v>
      </c>
      <c r="D248" t="str">
        <v>failed</v>
      </c>
      <c r="E248" t="str">
        <f t="shared" si="12"/>
        <v xml:space="preserve"> </v>
      </c>
      <c r="F248">
        <f t="shared" si="13"/>
        <v>1</v>
      </c>
    </row>
    <row r="249" spans="1:6" x14ac:dyDescent="0.45">
      <c r="A249">
        <v>238</v>
      </c>
      <c r="B249">
        <f t="shared" si="11"/>
        <v>0</v>
      </c>
      <c r="C249" cm="1">
        <f t="array" ref="C249:D249">_xlfn.XLOOKUP(A249,id,KickstartData!$L$2:$M$4115)</f>
        <v>0</v>
      </c>
      <c r="D249" t="str">
        <v>failed</v>
      </c>
      <c r="E249" t="str">
        <f t="shared" si="12"/>
        <v xml:space="preserve"> </v>
      </c>
      <c r="F249">
        <f t="shared" si="13"/>
        <v>0</v>
      </c>
    </row>
    <row r="250" spans="1:6" x14ac:dyDescent="0.45">
      <c r="A250">
        <v>239</v>
      </c>
      <c r="B250">
        <f t="shared" si="11"/>
        <v>5</v>
      </c>
      <c r="C250" cm="1">
        <f t="array" ref="C250:D250">_xlfn.XLOOKUP(A250,id,KickstartData!$L$2:$M$4115)</f>
        <v>5</v>
      </c>
      <c r="D250" t="str">
        <v>failed</v>
      </c>
      <c r="E250" t="str">
        <f t="shared" si="12"/>
        <v xml:space="preserve"> </v>
      </c>
      <c r="F250">
        <f t="shared" si="13"/>
        <v>5</v>
      </c>
    </row>
    <row r="251" spans="1:6" x14ac:dyDescent="0.45">
      <c r="A251">
        <v>240</v>
      </c>
      <c r="B251">
        <f t="shared" si="11"/>
        <v>137</v>
      </c>
      <c r="C251" cm="1">
        <f t="array" ref="C251:D251">_xlfn.XLOOKUP(A251,id,KickstartData!$L$2:$M$4115)</f>
        <v>137</v>
      </c>
      <c r="D251" t="str">
        <v>successful</v>
      </c>
      <c r="E251">
        <f t="shared" si="12"/>
        <v>137</v>
      </c>
      <c r="F251" t="str">
        <f t="shared" si="13"/>
        <v xml:space="preserve"> </v>
      </c>
    </row>
    <row r="252" spans="1:6" x14ac:dyDescent="0.45">
      <c r="A252">
        <v>241</v>
      </c>
      <c r="B252">
        <f t="shared" si="11"/>
        <v>376</v>
      </c>
      <c r="C252" cm="1">
        <f t="array" ref="C252:D252">_xlfn.XLOOKUP(A252,id,KickstartData!$L$2:$M$4115)</f>
        <v>376</v>
      </c>
      <c r="D252" t="str">
        <v>successful</v>
      </c>
      <c r="E252">
        <f t="shared" si="12"/>
        <v>376</v>
      </c>
      <c r="F252" t="str">
        <f t="shared" si="13"/>
        <v xml:space="preserve"> </v>
      </c>
    </row>
    <row r="253" spans="1:6" x14ac:dyDescent="0.45">
      <c r="A253">
        <v>242</v>
      </c>
      <c r="B253">
        <f t="shared" si="11"/>
        <v>202</v>
      </c>
      <c r="C253" cm="1">
        <f t="array" ref="C253:D253">_xlfn.XLOOKUP(A253,id,KickstartData!$L$2:$M$4115)</f>
        <v>202</v>
      </c>
      <c r="D253" t="str">
        <v>successful</v>
      </c>
      <c r="E253">
        <f t="shared" si="12"/>
        <v>202</v>
      </c>
      <c r="F253" t="str">
        <f t="shared" si="13"/>
        <v xml:space="preserve"> </v>
      </c>
    </row>
    <row r="254" spans="1:6" x14ac:dyDescent="0.45">
      <c r="A254">
        <v>243</v>
      </c>
      <c r="B254">
        <f t="shared" si="11"/>
        <v>328</v>
      </c>
      <c r="C254" cm="1">
        <f t="array" ref="C254:D254">_xlfn.XLOOKUP(A254,id,KickstartData!$L$2:$M$4115)</f>
        <v>328</v>
      </c>
      <c r="D254" t="str">
        <v>successful</v>
      </c>
      <c r="E254">
        <f t="shared" si="12"/>
        <v>328</v>
      </c>
      <c r="F254" t="str">
        <f t="shared" si="13"/>
        <v xml:space="preserve"> </v>
      </c>
    </row>
    <row r="255" spans="1:6" x14ac:dyDescent="0.45">
      <c r="A255">
        <v>244</v>
      </c>
      <c r="B255">
        <f t="shared" si="11"/>
        <v>84</v>
      </c>
      <c r="C255" cm="1">
        <f t="array" ref="C255:D255">_xlfn.XLOOKUP(A255,id,KickstartData!$L$2:$M$4115)</f>
        <v>84</v>
      </c>
      <c r="D255" t="str">
        <v>successful</v>
      </c>
      <c r="E255">
        <f t="shared" si="12"/>
        <v>84</v>
      </c>
      <c r="F255" t="str">
        <f t="shared" si="13"/>
        <v xml:space="preserve"> </v>
      </c>
    </row>
    <row r="256" spans="1:6" x14ac:dyDescent="0.45">
      <c r="A256">
        <v>245</v>
      </c>
      <c r="B256">
        <f t="shared" si="11"/>
        <v>96</v>
      </c>
      <c r="C256" cm="1">
        <f t="array" ref="C256:D256">_xlfn.XLOOKUP(A256,id,KickstartData!$L$2:$M$4115)</f>
        <v>96</v>
      </c>
      <c r="D256" t="str">
        <v>successful</v>
      </c>
      <c r="E256">
        <f t="shared" si="12"/>
        <v>96</v>
      </c>
      <c r="F256" t="str">
        <f t="shared" si="13"/>
        <v xml:space="preserve"> </v>
      </c>
    </row>
    <row r="257" spans="1:6" x14ac:dyDescent="0.45">
      <c r="A257">
        <v>246</v>
      </c>
      <c r="B257">
        <f t="shared" si="11"/>
        <v>223</v>
      </c>
      <c r="C257" cm="1">
        <f t="array" ref="C257:D257">_xlfn.XLOOKUP(A257,id,KickstartData!$L$2:$M$4115)</f>
        <v>223</v>
      </c>
      <c r="D257" t="str">
        <v>successful</v>
      </c>
      <c r="E257">
        <f t="shared" si="12"/>
        <v>223</v>
      </c>
      <c r="F257" t="str">
        <f t="shared" si="13"/>
        <v xml:space="preserve"> </v>
      </c>
    </row>
    <row r="258" spans="1:6" x14ac:dyDescent="0.45">
      <c r="A258">
        <v>247</v>
      </c>
      <c r="B258">
        <f t="shared" si="11"/>
        <v>62</v>
      </c>
      <c r="C258" cm="1">
        <f t="array" ref="C258:D258">_xlfn.XLOOKUP(A258,id,KickstartData!$L$2:$M$4115)</f>
        <v>62</v>
      </c>
      <c r="D258" t="str">
        <v>successful</v>
      </c>
      <c r="E258">
        <f t="shared" si="12"/>
        <v>62</v>
      </c>
      <c r="F258" t="str">
        <f t="shared" si="13"/>
        <v xml:space="preserve"> </v>
      </c>
    </row>
    <row r="259" spans="1:6" x14ac:dyDescent="0.45">
      <c r="A259">
        <v>248</v>
      </c>
      <c r="B259">
        <f t="shared" si="11"/>
        <v>146</v>
      </c>
      <c r="C259" cm="1">
        <f t="array" ref="C259:D259">_xlfn.XLOOKUP(A259,id,KickstartData!$L$2:$M$4115)</f>
        <v>146</v>
      </c>
      <c r="D259" t="str">
        <v>successful</v>
      </c>
      <c r="E259">
        <f t="shared" si="12"/>
        <v>146</v>
      </c>
      <c r="F259" t="str">
        <f t="shared" si="13"/>
        <v xml:space="preserve"> </v>
      </c>
    </row>
    <row r="260" spans="1:6" x14ac:dyDescent="0.45">
      <c r="A260">
        <v>249</v>
      </c>
      <c r="B260">
        <f t="shared" si="11"/>
        <v>235</v>
      </c>
      <c r="C260" cm="1">
        <f t="array" ref="C260:D260">_xlfn.XLOOKUP(A260,id,KickstartData!$L$2:$M$4115)</f>
        <v>235</v>
      </c>
      <c r="D260" t="str">
        <v>successful</v>
      </c>
      <c r="E260">
        <f t="shared" si="12"/>
        <v>235</v>
      </c>
      <c r="F260" t="str">
        <f t="shared" si="13"/>
        <v xml:space="preserve"> </v>
      </c>
    </row>
    <row r="261" spans="1:6" x14ac:dyDescent="0.45">
      <c r="A261">
        <v>250</v>
      </c>
      <c r="B261">
        <f t="shared" si="11"/>
        <v>437</v>
      </c>
      <c r="C261" cm="1">
        <f t="array" ref="C261:D261">_xlfn.XLOOKUP(A261,id,KickstartData!$L$2:$M$4115)</f>
        <v>437</v>
      </c>
      <c r="D261" t="str">
        <v>successful</v>
      </c>
      <c r="E261">
        <f t="shared" si="12"/>
        <v>437</v>
      </c>
      <c r="F261" t="str">
        <f t="shared" si="13"/>
        <v xml:space="preserve"> </v>
      </c>
    </row>
    <row r="262" spans="1:6" x14ac:dyDescent="0.45">
      <c r="A262">
        <v>251</v>
      </c>
      <c r="B262">
        <f t="shared" si="11"/>
        <v>77</v>
      </c>
      <c r="C262" cm="1">
        <f t="array" ref="C262:D262">_xlfn.XLOOKUP(A262,id,KickstartData!$L$2:$M$4115)</f>
        <v>77</v>
      </c>
      <c r="D262" t="str">
        <v>successful</v>
      </c>
      <c r="E262">
        <f t="shared" si="12"/>
        <v>77</v>
      </c>
      <c r="F262" t="str">
        <f t="shared" si="13"/>
        <v xml:space="preserve"> </v>
      </c>
    </row>
    <row r="263" spans="1:6" x14ac:dyDescent="0.45">
      <c r="A263">
        <v>252</v>
      </c>
      <c r="B263">
        <f t="shared" si="11"/>
        <v>108</v>
      </c>
      <c r="C263" cm="1">
        <f t="array" ref="C263:D263">_xlfn.XLOOKUP(A263,id,KickstartData!$L$2:$M$4115)</f>
        <v>108</v>
      </c>
      <c r="D263" t="str">
        <v>successful</v>
      </c>
      <c r="E263">
        <f t="shared" si="12"/>
        <v>108</v>
      </c>
      <c r="F263" t="str">
        <f t="shared" si="13"/>
        <v xml:space="preserve"> </v>
      </c>
    </row>
    <row r="264" spans="1:6" x14ac:dyDescent="0.45">
      <c r="A264">
        <v>253</v>
      </c>
      <c r="B264">
        <f t="shared" si="11"/>
        <v>7</v>
      </c>
      <c r="C264" cm="1">
        <f t="array" ref="C264:D264">_xlfn.XLOOKUP(A264,id,KickstartData!$L$2:$M$4115)</f>
        <v>7</v>
      </c>
      <c r="D264" t="str">
        <v>successful</v>
      </c>
      <c r="E264">
        <f t="shared" si="12"/>
        <v>7</v>
      </c>
      <c r="F264" t="str">
        <f t="shared" si="13"/>
        <v xml:space="preserve"> </v>
      </c>
    </row>
    <row r="265" spans="1:6" x14ac:dyDescent="0.45">
      <c r="A265">
        <v>254</v>
      </c>
      <c r="B265">
        <f t="shared" si="11"/>
        <v>314</v>
      </c>
      <c r="C265" cm="1">
        <f t="array" ref="C265:D265">_xlfn.XLOOKUP(A265,id,KickstartData!$L$2:$M$4115)</f>
        <v>314</v>
      </c>
      <c r="D265" t="str">
        <v>successful</v>
      </c>
      <c r="E265">
        <f t="shared" si="12"/>
        <v>314</v>
      </c>
      <c r="F265" t="str">
        <f t="shared" si="13"/>
        <v xml:space="preserve"> </v>
      </c>
    </row>
    <row r="266" spans="1:6" x14ac:dyDescent="0.45">
      <c r="A266">
        <v>255</v>
      </c>
      <c r="B266">
        <f t="shared" si="11"/>
        <v>188</v>
      </c>
      <c r="C266" cm="1">
        <f t="array" ref="C266:D266">_xlfn.XLOOKUP(A266,id,KickstartData!$L$2:$M$4115)</f>
        <v>188</v>
      </c>
      <c r="D266" t="str">
        <v>successful</v>
      </c>
      <c r="E266">
        <f t="shared" si="12"/>
        <v>188</v>
      </c>
      <c r="F266" t="str">
        <f t="shared" si="13"/>
        <v xml:space="preserve"> </v>
      </c>
    </row>
    <row r="267" spans="1:6" x14ac:dyDescent="0.45">
      <c r="A267">
        <v>256</v>
      </c>
      <c r="B267">
        <f t="shared" si="11"/>
        <v>275</v>
      </c>
      <c r="C267" cm="1">
        <f t="array" ref="C267:D267">_xlfn.XLOOKUP(A267,id,KickstartData!$L$2:$M$4115)</f>
        <v>275</v>
      </c>
      <c r="D267" t="str">
        <v>successful</v>
      </c>
      <c r="E267">
        <f t="shared" si="12"/>
        <v>275</v>
      </c>
      <c r="F267" t="str">
        <f t="shared" si="13"/>
        <v xml:space="preserve"> </v>
      </c>
    </row>
    <row r="268" spans="1:6" x14ac:dyDescent="0.45">
      <c r="A268">
        <v>257</v>
      </c>
      <c r="B268">
        <f t="shared" ref="B268:B331" si="14">_xlfn.XLOOKUP(A268,id,backers_count)</f>
        <v>560</v>
      </c>
      <c r="C268" cm="1">
        <f t="array" ref="C268:D268">_xlfn.XLOOKUP(A268,id,KickstartData!$L$2:$M$4115)</f>
        <v>560</v>
      </c>
      <c r="D268" t="str">
        <v>successful</v>
      </c>
      <c r="E268">
        <f t="shared" si="12"/>
        <v>560</v>
      </c>
      <c r="F268" t="str">
        <f t="shared" si="13"/>
        <v xml:space="preserve"> </v>
      </c>
    </row>
    <row r="269" spans="1:6" x14ac:dyDescent="0.45">
      <c r="A269">
        <v>258</v>
      </c>
      <c r="B269">
        <f t="shared" si="14"/>
        <v>688</v>
      </c>
      <c r="C269" cm="1">
        <f t="array" ref="C269:D269">_xlfn.XLOOKUP(A269,id,KickstartData!$L$2:$M$4115)</f>
        <v>688</v>
      </c>
      <c r="D269" t="str">
        <v>successful</v>
      </c>
      <c r="E269">
        <f t="shared" si="12"/>
        <v>688</v>
      </c>
      <c r="F269" t="str">
        <f t="shared" si="13"/>
        <v xml:space="preserve"> </v>
      </c>
    </row>
    <row r="270" spans="1:6" x14ac:dyDescent="0.45">
      <c r="A270">
        <v>259</v>
      </c>
      <c r="B270">
        <f t="shared" si="14"/>
        <v>942</v>
      </c>
      <c r="C270" cm="1">
        <f t="array" ref="C270:D270">_xlfn.XLOOKUP(A270,id,KickstartData!$L$2:$M$4115)</f>
        <v>942</v>
      </c>
      <c r="D270" t="str">
        <v>successful</v>
      </c>
      <c r="E270">
        <f t="shared" si="12"/>
        <v>942</v>
      </c>
      <c r="F270" t="str">
        <f t="shared" si="13"/>
        <v xml:space="preserve"> </v>
      </c>
    </row>
    <row r="271" spans="1:6" x14ac:dyDescent="0.45">
      <c r="A271">
        <v>260</v>
      </c>
      <c r="B271">
        <f t="shared" si="14"/>
        <v>88</v>
      </c>
      <c r="C271" cm="1">
        <f t="array" ref="C271:D271">_xlfn.XLOOKUP(A271,id,KickstartData!$L$2:$M$4115)</f>
        <v>88</v>
      </c>
      <c r="D271" t="str">
        <v>successful</v>
      </c>
      <c r="E271">
        <f t="shared" si="12"/>
        <v>88</v>
      </c>
      <c r="F271" t="str">
        <f t="shared" si="13"/>
        <v xml:space="preserve"> </v>
      </c>
    </row>
    <row r="272" spans="1:6" x14ac:dyDescent="0.45">
      <c r="A272">
        <v>261</v>
      </c>
      <c r="B272">
        <f t="shared" si="14"/>
        <v>220</v>
      </c>
      <c r="C272" cm="1">
        <f t="array" ref="C272:D272">_xlfn.XLOOKUP(A272,id,KickstartData!$L$2:$M$4115)</f>
        <v>220</v>
      </c>
      <c r="D272" t="str">
        <v>successful</v>
      </c>
      <c r="E272">
        <f t="shared" ref="E272:E335" si="15">IF(D272="successful",C272," ")</f>
        <v>220</v>
      </c>
      <c r="F272" t="str">
        <f t="shared" ref="F272:F335" si="16">IF(D272&lt;&gt;"successful",C272," ")</f>
        <v xml:space="preserve"> </v>
      </c>
    </row>
    <row r="273" spans="1:6" x14ac:dyDescent="0.45">
      <c r="A273">
        <v>262</v>
      </c>
      <c r="B273">
        <f t="shared" si="14"/>
        <v>145</v>
      </c>
      <c r="C273" cm="1">
        <f t="array" ref="C273:D273">_xlfn.XLOOKUP(A273,id,KickstartData!$L$2:$M$4115)</f>
        <v>145</v>
      </c>
      <c r="D273" t="str">
        <v>successful</v>
      </c>
      <c r="E273">
        <f t="shared" si="15"/>
        <v>145</v>
      </c>
      <c r="F273" t="str">
        <f t="shared" si="16"/>
        <v xml:space="preserve"> </v>
      </c>
    </row>
    <row r="274" spans="1:6" x14ac:dyDescent="0.45">
      <c r="A274">
        <v>263</v>
      </c>
      <c r="B274">
        <f t="shared" si="14"/>
        <v>963</v>
      </c>
      <c r="C274" cm="1">
        <f t="array" ref="C274:D274">_xlfn.XLOOKUP(A274,id,KickstartData!$L$2:$M$4115)</f>
        <v>963</v>
      </c>
      <c r="D274" t="str">
        <v>successful</v>
      </c>
      <c r="E274">
        <f t="shared" si="15"/>
        <v>963</v>
      </c>
      <c r="F274" t="str">
        <f t="shared" si="16"/>
        <v xml:space="preserve"> </v>
      </c>
    </row>
    <row r="275" spans="1:6" x14ac:dyDescent="0.45">
      <c r="A275">
        <v>264</v>
      </c>
      <c r="B275">
        <f t="shared" si="14"/>
        <v>91</v>
      </c>
      <c r="C275" cm="1">
        <f t="array" ref="C275:D275">_xlfn.XLOOKUP(A275,id,KickstartData!$L$2:$M$4115)</f>
        <v>91</v>
      </c>
      <c r="D275" t="str">
        <v>successful</v>
      </c>
      <c r="E275">
        <f t="shared" si="15"/>
        <v>91</v>
      </c>
      <c r="F275" t="str">
        <f t="shared" si="16"/>
        <v xml:space="preserve"> </v>
      </c>
    </row>
    <row r="276" spans="1:6" x14ac:dyDescent="0.45">
      <c r="A276">
        <v>265</v>
      </c>
      <c r="B276">
        <f t="shared" si="14"/>
        <v>58</v>
      </c>
      <c r="C276" cm="1">
        <f t="array" ref="C276:D276">_xlfn.XLOOKUP(A276,id,KickstartData!$L$2:$M$4115)</f>
        <v>58</v>
      </c>
      <c r="D276" t="str">
        <v>successful</v>
      </c>
      <c r="E276">
        <f t="shared" si="15"/>
        <v>58</v>
      </c>
      <c r="F276" t="str">
        <f t="shared" si="16"/>
        <v xml:space="preserve"> </v>
      </c>
    </row>
    <row r="277" spans="1:6" x14ac:dyDescent="0.45">
      <c r="A277">
        <v>266</v>
      </c>
      <c r="B277">
        <f t="shared" si="14"/>
        <v>36</v>
      </c>
      <c r="C277" cm="1">
        <f t="array" ref="C277:D277">_xlfn.XLOOKUP(A277,id,KickstartData!$L$2:$M$4115)</f>
        <v>36</v>
      </c>
      <c r="D277" t="str">
        <v>successful</v>
      </c>
      <c r="E277">
        <f t="shared" si="15"/>
        <v>36</v>
      </c>
      <c r="F277" t="str">
        <f t="shared" si="16"/>
        <v xml:space="preserve"> </v>
      </c>
    </row>
    <row r="278" spans="1:6" x14ac:dyDescent="0.45">
      <c r="A278">
        <v>267</v>
      </c>
      <c r="B278">
        <f t="shared" si="14"/>
        <v>165</v>
      </c>
      <c r="C278" cm="1">
        <f t="array" ref="C278:D278">_xlfn.XLOOKUP(A278,id,KickstartData!$L$2:$M$4115)</f>
        <v>165</v>
      </c>
      <c r="D278" t="str">
        <v>successful</v>
      </c>
      <c r="E278">
        <f t="shared" si="15"/>
        <v>165</v>
      </c>
      <c r="F278" t="str">
        <f t="shared" si="16"/>
        <v xml:space="preserve"> </v>
      </c>
    </row>
    <row r="279" spans="1:6" x14ac:dyDescent="0.45">
      <c r="A279">
        <v>268</v>
      </c>
      <c r="B279">
        <f t="shared" si="14"/>
        <v>111</v>
      </c>
      <c r="C279" cm="1">
        <f t="array" ref="C279:D279">_xlfn.XLOOKUP(A279,id,KickstartData!$L$2:$M$4115)</f>
        <v>111</v>
      </c>
      <c r="D279" t="str">
        <v>successful</v>
      </c>
      <c r="E279">
        <f t="shared" si="15"/>
        <v>111</v>
      </c>
      <c r="F279" t="str">
        <f t="shared" si="16"/>
        <v xml:space="preserve"> </v>
      </c>
    </row>
    <row r="280" spans="1:6" x14ac:dyDescent="0.45">
      <c r="A280">
        <v>269</v>
      </c>
      <c r="B280">
        <f t="shared" si="14"/>
        <v>1596</v>
      </c>
      <c r="C280" cm="1">
        <f t="array" ref="C280:D280">_xlfn.XLOOKUP(A280,id,KickstartData!$L$2:$M$4115)</f>
        <v>1596</v>
      </c>
      <c r="D280" t="str">
        <v>successful</v>
      </c>
      <c r="E280">
        <f t="shared" si="15"/>
        <v>1596</v>
      </c>
      <c r="F280" t="str">
        <f t="shared" si="16"/>
        <v xml:space="preserve"> </v>
      </c>
    </row>
    <row r="281" spans="1:6" x14ac:dyDescent="0.45">
      <c r="A281">
        <v>270</v>
      </c>
      <c r="B281">
        <f t="shared" si="14"/>
        <v>61</v>
      </c>
      <c r="C281" cm="1">
        <f t="array" ref="C281:D281">_xlfn.XLOOKUP(A281,id,KickstartData!$L$2:$M$4115)</f>
        <v>61</v>
      </c>
      <c r="D281" t="str">
        <v>successful</v>
      </c>
      <c r="E281">
        <f t="shared" si="15"/>
        <v>61</v>
      </c>
      <c r="F281" t="str">
        <f t="shared" si="16"/>
        <v xml:space="preserve"> </v>
      </c>
    </row>
    <row r="282" spans="1:6" x14ac:dyDescent="0.45">
      <c r="A282">
        <v>271</v>
      </c>
      <c r="B282">
        <f t="shared" si="14"/>
        <v>287</v>
      </c>
      <c r="C282" cm="1">
        <f t="array" ref="C282:D282">_xlfn.XLOOKUP(A282,id,KickstartData!$L$2:$M$4115)</f>
        <v>287</v>
      </c>
      <c r="D282" t="str">
        <v>successful</v>
      </c>
      <c r="E282">
        <f t="shared" si="15"/>
        <v>287</v>
      </c>
      <c r="F282" t="str">
        <f t="shared" si="16"/>
        <v xml:space="preserve"> </v>
      </c>
    </row>
    <row r="283" spans="1:6" x14ac:dyDescent="0.45">
      <c r="A283">
        <v>272</v>
      </c>
      <c r="B283">
        <f t="shared" si="14"/>
        <v>65</v>
      </c>
      <c r="C283" cm="1">
        <f t="array" ref="C283:D283">_xlfn.XLOOKUP(A283,id,KickstartData!$L$2:$M$4115)</f>
        <v>65</v>
      </c>
      <c r="D283" t="str">
        <v>successful</v>
      </c>
      <c r="E283">
        <f t="shared" si="15"/>
        <v>65</v>
      </c>
      <c r="F283" t="str">
        <f t="shared" si="16"/>
        <v xml:space="preserve"> </v>
      </c>
    </row>
    <row r="284" spans="1:6" x14ac:dyDescent="0.45">
      <c r="A284">
        <v>273</v>
      </c>
      <c r="B284">
        <f t="shared" si="14"/>
        <v>118</v>
      </c>
      <c r="C284" cm="1">
        <f t="array" ref="C284:D284">_xlfn.XLOOKUP(A284,id,KickstartData!$L$2:$M$4115)</f>
        <v>118</v>
      </c>
      <c r="D284" t="str">
        <v>successful</v>
      </c>
      <c r="E284">
        <f t="shared" si="15"/>
        <v>118</v>
      </c>
      <c r="F284" t="str">
        <f t="shared" si="16"/>
        <v xml:space="preserve"> </v>
      </c>
    </row>
    <row r="285" spans="1:6" x14ac:dyDescent="0.45">
      <c r="A285">
        <v>274</v>
      </c>
      <c r="B285">
        <f t="shared" si="14"/>
        <v>113</v>
      </c>
      <c r="C285" cm="1">
        <f t="array" ref="C285:D285">_xlfn.XLOOKUP(A285,id,KickstartData!$L$2:$M$4115)</f>
        <v>113</v>
      </c>
      <c r="D285" t="str">
        <v>successful</v>
      </c>
      <c r="E285">
        <f t="shared" si="15"/>
        <v>113</v>
      </c>
      <c r="F285" t="str">
        <f t="shared" si="16"/>
        <v xml:space="preserve"> </v>
      </c>
    </row>
    <row r="286" spans="1:6" x14ac:dyDescent="0.45">
      <c r="A286">
        <v>275</v>
      </c>
      <c r="B286">
        <f t="shared" si="14"/>
        <v>332</v>
      </c>
      <c r="C286" cm="1">
        <f t="array" ref="C286:D286">_xlfn.XLOOKUP(A286,id,KickstartData!$L$2:$M$4115)</f>
        <v>332</v>
      </c>
      <c r="D286" t="str">
        <v>successful</v>
      </c>
      <c r="E286">
        <f t="shared" si="15"/>
        <v>332</v>
      </c>
      <c r="F286" t="str">
        <f t="shared" si="16"/>
        <v xml:space="preserve"> </v>
      </c>
    </row>
    <row r="287" spans="1:6" x14ac:dyDescent="0.45">
      <c r="A287">
        <v>276</v>
      </c>
      <c r="B287">
        <f t="shared" si="14"/>
        <v>62</v>
      </c>
      <c r="C287" cm="1">
        <f t="array" ref="C287:D287">_xlfn.XLOOKUP(A287,id,KickstartData!$L$2:$M$4115)</f>
        <v>62</v>
      </c>
      <c r="D287" t="str">
        <v>successful</v>
      </c>
      <c r="E287">
        <f t="shared" si="15"/>
        <v>62</v>
      </c>
      <c r="F287" t="str">
        <f t="shared" si="16"/>
        <v xml:space="preserve"> </v>
      </c>
    </row>
    <row r="288" spans="1:6" x14ac:dyDescent="0.45">
      <c r="A288">
        <v>277</v>
      </c>
      <c r="B288">
        <f t="shared" si="14"/>
        <v>951</v>
      </c>
      <c r="C288" cm="1">
        <f t="array" ref="C288:D288">_xlfn.XLOOKUP(A288,id,KickstartData!$L$2:$M$4115)</f>
        <v>951</v>
      </c>
      <c r="D288" t="str">
        <v>successful</v>
      </c>
      <c r="E288">
        <f t="shared" si="15"/>
        <v>951</v>
      </c>
      <c r="F288" t="str">
        <f t="shared" si="16"/>
        <v xml:space="preserve"> </v>
      </c>
    </row>
    <row r="289" spans="1:6" x14ac:dyDescent="0.45">
      <c r="A289">
        <v>278</v>
      </c>
      <c r="B289">
        <f t="shared" si="14"/>
        <v>415</v>
      </c>
      <c r="C289" cm="1">
        <f t="array" ref="C289:D289">_xlfn.XLOOKUP(A289,id,KickstartData!$L$2:$M$4115)</f>
        <v>415</v>
      </c>
      <c r="D289" t="str">
        <v>successful</v>
      </c>
      <c r="E289">
        <f t="shared" si="15"/>
        <v>415</v>
      </c>
      <c r="F289" t="str">
        <f t="shared" si="16"/>
        <v xml:space="preserve"> </v>
      </c>
    </row>
    <row r="290" spans="1:6" x14ac:dyDescent="0.45">
      <c r="A290">
        <v>279</v>
      </c>
      <c r="B290">
        <f t="shared" si="14"/>
        <v>305</v>
      </c>
      <c r="C290" cm="1">
        <f t="array" ref="C290:D290">_xlfn.XLOOKUP(A290,id,KickstartData!$L$2:$M$4115)</f>
        <v>305</v>
      </c>
      <c r="D290" t="str">
        <v>successful</v>
      </c>
      <c r="E290">
        <f t="shared" si="15"/>
        <v>305</v>
      </c>
      <c r="F290" t="str">
        <f t="shared" si="16"/>
        <v xml:space="preserve"> </v>
      </c>
    </row>
    <row r="291" spans="1:6" x14ac:dyDescent="0.45">
      <c r="A291">
        <v>280</v>
      </c>
      <c r="B291">
        <f t="shared" si="14"/>
        <v>2139</v>
      </c>
      <c r="C291" cm="1">
        <f t="array" ref="C291:D291">_xlfn.XLOOKUP(A291,id,KickstartData!$L$2:$M$4115)</f>
        <v>2139</v>
      </c>
      <c r="D291" t="str">
        <v>successful</v>
      </c>
      <c r="E291">
        <f t="shared" si="15"/>
        <v>2139</v>
      </c>
      <c r="F291" t="str">
        <f t="shared" si="16"/>
        <v xml:space="preserve"> </v>
      </c>
    </row>
    <row r="292" spans="1:6" x14ac:dyDescent="0.45">
      <c r="A292">
        <v>281</v>
      </c>
      <c r="B292">
        <f t="shared" si="14"/>
        <v>79</v>
      </c>
      <c r="C292" cm="1">
        <f t="array" ref="C292:D292">_xlfn.XLOOKUP(A292,id,KickstartData!$L$2:$M$4115)</f>
        <v>79</v>
      </c>
      <c r="D292" t="str">
        <v>successful</v>
      </c>
      <c r="E292">
        <f t="shared" si="15"/>
        <v>79</v>
      </c>
      <c r="F292" t="str">
        <f t="shared" si="16"/>
        <v xml:space="preserve"> </v>
      </c>
    </row>
    <row r="293" spans="1:6" x14ac:dyDescent="0.45">
      <c r="A293">
        <v>282</v>
      </c>
      <c r="B293">
        <f t="shared" si="14"/>
        <v>179</v>
      </c>
      <c r="C293" cm="1">
        <f t="array" ref="C293:D293">_xlfn.XLOOKUP(A293,id,KickstartData!$L$2:$M$4115)</f>
        <v>179</v>
      </c>
      <c r="D293" t="str">
        <v>successful</v>
      </c>
      <c r="E293">
        <f t="shared" si="15"/>
        <v>179</v>
      </c>
      <c r="F293" t="str">
        <f t="shared" si="16"/>
        <v xml:space="preserve"> </v>
      </c>
    </row>
    <row r="294" spans="1:6" x14ac:dyDescent="0.45">
      <c r="A294">
        <v>283</v>
      </c>
      <c r="B294">
        <f t="shared" si="14"/>
        <v>202</v>
      </c>
      <c r="C294" cm="1">
        <f t="array" ref="C294:D294">_xlfn.XLOOKUP(A294,id,KickstartData!$L$2:$M$4115)</f>
        <v>202</v>
      </c>
      <c r="D294" t="str">
        <v>successful</v>
      </c>
      <c r="E294">
        <f t="shared" si="15"/>
        <v>202</v>
      </c>
      <c r="F294" t="str">
        <f t="shared" si="16"/>
        <v xml:space="preserve"> </v>
      </c>
    </row>
    <row r="295" spans="1:6" x14ac:dyDescent="0.45">
      <c r="A295">
        <v>284</v>
      </c>
      <c r="B295">
        <f t="shared" si="14"/>
        <v>760</v>
      </c>
      <c r="C295" cm="1">
        <f t="array" ref="C295:D295">_xlfn.XLOOKUP(A295,id,KickstartData!$L$2:$M$4115)</f>
        <v>760</v>
      </c>
      <c r="D295" t="str">
        <v>successful</v>
      </c>
      <c r="E295">
        <f t="shared" si="15"/>
        <v>760</v>
      </c>
      <c r="F295" t="str">
        <f t="shared" si="16"/>
        <v xml:space="preserve"> </v>
      </c>
    </row>
    <row r="296" spans="1:6" x14ac:dyDescent="0.45">
      <c r="A296">
        <v>285</v>
      </c>
      <c r="B296">
        <f t="shared" si="14"/>
        <v>563</v>
      </c>
      <c r="C296" cm="1">
        <f t="array" ref="C296:D296">_xlfn.XLOOKUP(A296,id,KickstartData!$L$2:$M$4115)</f>
        <v>563</v>
      </c>
      <c r="D296" t="str">
        <v>successful</v>
      </c>
      <c r="E296">
        <f t="shared" si="15"/>
        <v>563</v>
      </c>
      <c r="F296" t="str">
        <f t="shared" si="16"/>
        <v xml:space="preserve"> </v>
      </c>
    </row>
    <row r="297" spans="1:6" x14ac:dyDescent="0.45">
      <c r="A297">
        <v>286</v>
      </c>
      <c r="B297">
        <f t="shared" si="14"/>
        <v>135</v>
      </c>
      <c r="C297" cm="1">
        <f t="array" ref="C297:D297">_xlfn.XLOOKUP(A297,id,KickstartData!$L$2:$M$4115)</f>
        <v>135</v>
      </c>
      <c r="D297" t="str">
        <v>successful</v>
      </c>
      <c r="E297">
        <f t="shared" si="15"/>
        <v>135</v>
      </c>
      <c r="F297" t="str">
        <f t="shared" si="16"/>
        <v xml:space="preserve"> </v>
      </c>
    </row>
    <row r="298" spans="1:6" x14ac:dyDescent="0.45">
      <c r="A298">
        <v>287</v>
      </c>
      <c r="B298">
        <f t="shared" si="14"/>
        <v>290</v>
      </c>
      <c r="C298" cm="1">
        <f t="array" ref="C298:D298">_xlfn.XLOOKUP(A298,id,KickstartData!$L$2:$M$4115)</f>
        <v>290</v>
      </c>
      <c r="D298" t="str">
        <v>successful</v>
      </c>
      <c r="E298">
        <f t="shared" si="15"/>
        <v>290</v>
      </c>
      <c r="F298" t="str">
        <f t="shared" si="16"/>
        <v xml:space="preserve"> </v>
      </c>
    </row>
    <row r="299" spans="1:6" x14ac:dyDescent="0.45">
      <c r="A299">
        <v>288</v>
      </c>
      <c r="B299">
        <f t="shared" si="14"/>
        <v>447</v>
      </c>
      <c r="C299" cm="1">
        <f t="array" ref="C299:D299">_xlfn.XLOOKUP(A299,id,KickstartData!$L$2:$M$4115)</f>
        <v>447</v>
      </c>
      <c r="D299" t="str">
        <v>successful</v>
      </c>
      <c r="E299">
        <f t="shared" si="15"/>
        <v>447</v>
      </c>
      <c r="F299" t="str">
        <f t="shared" si="16"/>
        <v xml:space="preserve"> </v>
      </c>
    </row>
    <row r="300" spans="1:6" x14ac:dyDescent="0.45">
      <c r="A300">
        <v>289</v>
      </c>
      <c r="B300">
        <f t="shared" si="14"/>
        <v>232</v>
      </c>
      <c r="C300" cm="1">
        <f t="array" ref="C300:D300">_xlfn.XLOOKUP(A300,id,KickstartData!$L$2:$M$4115)</f>
        <v>232</v>
      </c>
      <c r="D300" t="str">
        <v>successful</v>
      </c>
      <c r="E300">
        <f t="shared" si="15"/>
        <v>232</v>
      </c>
      <c r="F300" t="str">
        <f t="shared" si="16"/>
        <v xml:space="preserve"> </v>
      </c>
    </row>
    <row r="301" spans="1:6" x14ac:dyDescent="0.45">
      <c r="A301">
        <v>290</v>
      </c>
      <c r="B301">
        <f t="shared" si="14"/>
        <v>168</v>
      </c>
      <c r="C301" cm="1">
        <f t="array" ref="C301:D301">_xlfn.XLOOKUP(A301,id,KickstartData!$L$2:$M$4115)</f>
        <v>168</v>
      </c>
      <c r="D301" t="str">
        <v>successful</v>
      </c>
      <c r="E301">
        <f t="shared" si="15"/>
        <v>168</v>
      </c>
      <c r="F301" t="str">
        <f t="shared" si="16"/>
        <v xml:space="preserve"> </v>
      </c>
    </row>
    <row r="302" spans="1:6" x14ac:dyDescent="0.45">
      <c r="A302">
        <v>291</v>
      </c>
      <c r="B302">
        <f t="shared" si="14"/>
        <v>128</v>
      </c>
      <c r="C302" cm="1">
        <f t="array" ref="C302:D302">_xlfn.XLOOKUP(A302,id,KickstartData!$L$2:$M$4115)</f>
        <v>128</v>
      </c>
      <c r="D302" t="str">
        <v>successful</v>
      </c>
      <c r="E302">
        <f t="shared" si="15"/>
        <v>128</v>
      </c>
      <c r="F302" t="str">
        <f t="shared" si="16"/>
        <v xml:space="preserve"> </v>
      </c>
    </row>
    <row r="303" spans="1:6" x14ac:dyDescent="0.45">
      <c r="A303">
        <v>292</v>
      </c>
      <c r="B303">
        <f t="shared" si="14"/>
        <v>493</v>
      </c>
      <c r="C303" cm="1">
        <f t="array" ref="C303:D303">_xlfn.XLOOKUP(A303,id,KickstartData!$L$2:$M$4115)</f>
        <v>493</v>
      </c>
      <c r="D303" t="str">
        <v>successful</v>
      </c>
      <c r="E303">
        <f t="shared" si="15"/>
        <v>493</v>
      </c>
      <c r="F303" t="str">
        <f t="shared" si="16"/>
        <v xml:space="preserve"> </v>
      </c>
    </row>
    <row r="304" spans="1:6" x14ac:dyDescent="0.45">
      <c r="A304">
        <v>293</v>
      </c>
      <c r="B304">
        <f t="shared" si="14"/>
        <v>131</v>
      </c>
      <c r="C304" cm="1">
        <f t="array" ref="C304:D304">_xlfn.XLOOKUP(A304,id,KickstartData!$L$2:$M$4115)</f>
        <v>131</v>
      </c>
      <c r="D304" t="str">
        <v>successful</v>
      </c>
      <c r="E304">
        <f t="shared" si="15"/>
        <v>131</v>
      </c>
      <c r="F304" t="str">
        <f t="shared" si="16"/>
        <v xml:space="preserve"> </v>
      </c>
    </row>
    <row r="305" spans="1:6" x14ac:dyDescent="0.45">
      <c r="A305">
        <v>294</v>
      </c>
      <c r="B305">
        <f t="shared" si="14"/>
        <v>50</v>
      </c>
      <c r="C305" cm="1">
        <f t="array" ref="C305:D305">_xlfn.XLOOKUP(A305,id,KickstartData!$L$2:$M$4115)</f>
        <v>50</v>
      </c>
      <c r="D305" t="str">
        <v>successful</v>
      </c>
      <c r="E305">
        <f t="shared" si="15"/>
        <v>50</v>
      </c>
      <c r="F305" t="str">
        <f t="shared" si="16"/>
        <v xml:space="preserve"> </v>
      </c>
    </row>
    <row r="306" spans="1:6" x14ac:dyDescent="0.45">
      <c r="A306">
        <v>295</v>
      </c>
      <c r="B306">
        <f t="shared" si="14"/>
        <v>665</v>
      </c>
      <c r="C306" cm="1">
        <f t="array" ref="C306:D306">_xlfn.XLOOKUP(A306,id,KickstartData!$L$2:$M$4115)</f>
        <v>665</v>
      </c>
      <c r="D306" t="str">
        <v>successful</v>
      </c>
      <c r="E306">
        <f t="shared" si="15"/>
        <v>665</v>
      </c>
      <c r="F306" t="str">
        <f t="shared" si="16"/>
        <v xml:space="preserve"> </v>
      </c>
    </row>
    <row r="307" spans="1:6" x14ac:dyDescent="0.45">
      <c r="A307">
        <v>296</v>
      </c>
      <c r="B307">
        <f t="shared" si="14"/>
        <v>129</v>
      </c>
      <c r="C307" cm="1">
        <f t="array" ref="C307:D307">_xlfn.XLOOKUP(A307,id,KickstartData!$L$2:$M$4115)</f>
        <v>129</v>
      </c>
      <c r="D307" t="str">
        <v>successful</v>
      </c>
      <c r="E307">
        <f t="shared" si="15"/>
        <v>129</v>
      </c>
      <c r="F307" t="str">
        <f t="shared" si="16"/>
        <v xml:space="preserve"> </v>
      </c>
    </row>
    <row r="308" spans="1:6" x14ac:dyDescent="0.45">
      <c r="A308">
        <v>297</v>
      </c>
      <c r="B308">
        <f t="shared" si="14"/>
        <v>142</v>
      </c>
      <c r="C308" cm="1">
        <f t="array" ref="C308:D308">_xlfn.XLOOKUP(A308,id,KickstartData!$L$2:$M$4115)</f>
        <v>142</v>
      </c>
      <c r="D308" t="str">
        <v>successful</v>
      </c>
      <c r="E308">
        <f t="shared" si="15"/>
        <v>142</v>
      </c>
      <c r="F308" t="str">
        <f t="shared" si="16"/>
        <v xml:space="preserve"> </v>
      </c>
    </row>
    <row r="309" spans="1:6" x14ac:dyDescent="0.45">
      <c r="A309">
        <v>298</v>
      </c>
      <c r="B309">
        <f t="shared" si="14"/>
        <v>2436</v>
      </c>
      <c r="C309" cm="1">
        <f t="array" ref="C309:D309">_xlfn.XLOOKUP(A309,id,KickstartData!$L$2:$M$4115)</f>
        <v>2436</v>
      </c>
      <c r="D309" t="str">
        <v>successful</v>
      </c>
      <c r="E309">
        <f t="shared" si="15"/>
        <v>2436</v>
      </c>
      <c r="F309" t="str">
        <f t="shared" si="16"/>
        <v xml:space="preserve"> </v>
      </c>
    </row>
    <row r="310" spans="1:6" x14ac:dyDescent="0.45">
      <c r="A310">
        <v>299</v>
      </c>
      <c r="B310">
        <f t="shared" si="14"/>
        <v>244</v>
      </c>
      <c r="C310" cm="1">
        <f t="array" ref="C310:D310">_xlfn.XLOOKUP(A310,id,KickstartData!$L$2:$M$4115)</f>
        <v>244</v>
      </c>
      <c r="D310" t="str">
        <v>successful</v>
      </c>
      <c r="E310">
        <f t="shared" si="15"/>
        <v>244</v>
      </c>
      <c r="F310" t="str">
        <f t="shared" si="16"/>
        <v xml:space="preserve"> </v>
      </c>
    </row>
    <row r="311" spans="1:6" x14ac:dyDescent="0.45">
      <c r="A311">
        <v>300</v>
      </c>
      <c r="B311">
        <f t="shared" si="14"/>
        <v>298</v>
      </c>
      <c r="C311" cm="1">
        <f t="array" ref="C311:D311">_xlfn.XLOOKUP(A311,id,KickstartData!$L$2:$M$4115)</f>
        <v>298</v>
      </c>
      <c r="D311" t="str">
        <v>successful</v>
      </c>
      <c r="E311">
        <f t="shared" si="15"/>
        <v>298</v>
      </c>
      <c r="F311" t="str">
        <f t="shared" si="16"/>
        <v xml:space="preserve"> </v>
      </c>
    </row>
    <row r="312" spans="1:6" x14ac:dyDescent="0.45">
      <c r="A312">
        <v>301</v>
      </c>
      <c r="B312">
        <f t="shared" si="14"/>
        <v>251</v>
      </c>
      <c r="C312" cm="1">
        <f t="array" ref="C312:D312">_xlfn.XLOOKUP(A312,id,KickstartData!$L$2:$M$4115)</f>
        <v>251</v>
      </c>
      <c r="D312" t="str">
        <v>successful</v>
      </c>
      <c r="E312">
        <f t="shared" si="15"/>
        <v>251</v>
      </c>
      <c r="F312" t="str">
        <f t="shared" si="16"/>
        <v xml:space="preserve"> </v>
      </c>
    </row>
    <row r="313" spans="1:6" x14ac:dyDescent="0.45">
      <c r="A313">
        <v>302</v>
      </c>
      <c r="B313">
        <f t="shared" si="14"/>
        <v>108</v>
      </c>
      <c r="C313" cm="1">
        <f t="array" ref="C313:D313">_xlfn.XLOOKUP(A313,id,KickstartData!$L$2:$M$4115)</f>
        <v>108</v>
      </c>
      <c r="D313" t="str">
        <v>successful</v>
      </c>
      <c r="E313">
        <f t="shared" si="15"/>
        <v>108</v>
      </c>
      <c r="F313" t="str">
        <f t="shared" si="16"/>
        <v xml:space="preserve"> </v>
      </c>
    </row>
    <row r="314" spans="1:6" x14ac:dyDescent="0.45">
      <c r="A314">
        <v>303</v>
      </c>
      <c r="B314">
        <f t="shared" si="14"/>
        <v>82</v>
      </c>
      <c r="C314" cm="1">
        <f t="array" ref="C314:D314">_xlfn.XLOOKUP(A314,id,KickstartData!$L$2:$M$4115)</f>
        <v>82</v>
      </c>
      <c r="D314" t="str">
        <v>successful</v>
      </c>
      <c r="E314">
        <f t="shared" si="15"/>
        <v>82</v>
      </c>
      <c r="F314" t="str">
        <f t="shared" si="16"/>
        <v xml:space="preserve"> </v>
      </c>
    </row>
    <row r="315" spans="1:6" x14ac:dyDescent="0.45">
      <c r="A315">
        <v>304</v>
      </c>
      <c r="B315">
        <f t="shared" si="14"/>
        <v>74</v>
      </c>
      <c r="C315" cm="1">
        <f t="array" ref="C315:D315">_xlfn.XLOOKUP(A315,id,KickstartData!$L$2:$M$4115)</f>
        <v>74</v>
      </c>
      <c r="D315" t="str">
        <v>successful</v>
      </c>
      <c r="E315">
        <f t="shared" si="15"/>
        <v>74</v>
      </c>
      <c r="F315" t="str">
        <f t="shared" si="16"/>
        <v xml:space="preserve"> </v>
      </c>
    </row>
    <row r="316" spans="1:6" x14ac:dyDescent="0.45">
      <c r="A316">
        <v>305</v>
      </c>
      <c r="B316">
        <f t="shared" si="14"/>
        <v>189</v>
      </c>
      <c r="C316" cm="1">
        <f t="array" ref="C316:D316">_xlfn.XLOOKUP(A316,id,KickstartData!$L$2:$M$4115)</f>
        <v>189</v>
      </c>
      <c r="D316" t="str">
        <v>successful</v>
      </c>
      <c r="E316">
        <f t="shared" si="15"/>
        <v>189</v>
      </c>
      <c r="F316" t="str">
        <f t="shared" si="16"/>
        <v xml:space="preserve"> </v>
      </c>
    </row>
    <row r="317" spans="1:6" x14ac:dyDescent="0.45">
      <c r="A317">
        <v>306</v>
      </c>
      <c r="B317">
        <f t="shared" si="14"/>
        <v>80</v>
      </c>
      <c r="C317" cm="1">
        <f t="array" ref="C317:D317">_xlfn.XLOOKUP(A317,id,KickstartData!$L$2:$M$4115)</f>
        <v>80</v>
      </c>
      <c r="D317" t="str">
        <v>successful</v>
      </c>
      <c r="E317">
        <f t="shared" si="15"/>
        <v>80</v>
      </c>
      <c r="F317" t="str">
        <f t="shared" si="16"/>
        <v xml:space="preserve"> </v>
      </c>
    </row>
    <row r="318" spans="1:6" x14ac:dyDescent="0.45">
      <c r="A318">
        <v>307</v>
      </c>
      <c r="B318">
        <f t="shared" si="14"/>
        <v>576</v>
      </c>
      <c r="C318" cm="1">
        <f t="array" ref="C318:D318">_xlfn.XLOOKUP(A318,id,KickstartData!$L$2:$M$4115)</f>
        <v>576</v>
      </c>
      <c r="D318" t="str">
        <v>successful</v>
      </c>
      <c r="E318">
        <f t="shared" si="15"/>
        <v>576</v>
      </c>
      <c r="F318" t="str">
        <f t="shared" si="16"/>
        <v xml:space="preserve"> </v>
      </c>
    </row>
    <row r="319" spans="1:6" x14ac:dyDescent="0.45">
      <c r="A319">
        <v>308</v>
      </c>
      <c r="B319">
        <f t="shared" si="14"/>
        <v>202</v>
      </c>
      <c r="C319" cm="1">
        <f t="array" ref="C319:D319">_xlfn.XLOOKUP(A319,id,KickstartData!$L$2:$M$4115)</f>
        <v>202</v>
      </c>
      <c r="D319" t="str">
        <v>successful</v>
      </c>
      <c r="E319">
        <f t="shared" si="15"/>
        <v>202</v>
      </c>
      <c r="F319" t="str">
        <f t="shared" si="16"/>
        <v xml:space="preserve"> </v>
      </c>
    </row>
    <row r="320" spans="1:6" x14ac:dyDescent="0.45">
      <c r="A320">
        <v>309</v>
      </c>
      <c r="B320">
        <f t="shared" si="14"/>
        <v>238</v>
      </c>
      <c r="C320" cm="1">
        <f t="array" ref="C320:D320">_xlfn.XLOOKUP(A320,id,KickstartData!$L$2:$M$4115)</f>
        <v>238</v>
      </c>
      <c r="D320" t="str">
        <v>successful</v>
      </c>
      <c r="E320">
        <f t="shared" si="15"/>
        <v>238</v>
      </c>
      <c r="F320" t="str">
        <f t="shared" si="16"/>
        <v xml:space="preserve"> </v>
      </c>
    </row>
    <row r="321" spans="1:6" x14ac:dyDescent="0.45">
      <c r="A321">
        <v>310</v>
      </c>
      <c r="B321">
        <f t="shared" si="14"/>
        <v>36</v>
      </c>
      <c r="C321" cm="1">
        <f t="array" ref="C321:D321">_xlfn.XLOOKUP(A321,id,KickstartData!$L$2:$M$4115)</f>
        <v>36</v>
      </c>
      <c r="D321" t="str">
        <v>successful</v>
      </c>
      <c r="E321">
        <f t="shared" si="15"/>
        <v>36</v>
      </c>
      <c r="F321" t="str">
        <f t="shared" si="16"/>
        <v xml:space="preserve"> </v>
      </c>
    </row>
    <row r="322" spans="1:6" x14ac:dyDescent="0.45">
      <c r="A322">
        <v>311</v>
      </c>
      <c r="B322">
        <f t="shared" si="14"/>
        <v>150</v>
      </c>
      <c r="C322" cm="1">
        <f t="array" ref="C322:D322">_xlfn.XLOOKUP(A322,id,KickstartData!$L$2:$M$4115)</f>
        <v>150</v>
      </c>
      <c r="D322" t="str">
        <v>successful</v>
      </c>
      <c r="E322">
        <f t="shared" si="15"/>
        <v>150</v>
      </c>
      <c r="F322" t="str">
        <f t="shared" si="16"/>
        <v xml:space="preserve"> </v>
      </c>
    </row>
    <row r="323" spans="1:6" x14ac:dyDescent="0.45">
      <c r="A323">
        <v>312</v>
      </c>
      <c r="B323">
        <f t="shared" si="14"/>
        <v>146</v>
      </c>
      <c r="C323" cm="1">
        <f t="array" ref="C323:D323">_xlfn.XLOOKUP(A323,id,KickstartData!$L$2:$M$4115)</f>
        <v>146</v>
      </c>
      <c r="D323" t="str">
        <v>successful</v>
      </c>
      <c r="E323">
        <f t="shared" si="15"/>
        <v>146</v>
      </c>
      <c r="F323" t="str">
        <f t="shared" si="16"/>
        <v xml:space="preserve"> </v>
      </c>
    </row>
    <row r="324" spans="1:6" x14ac:dyDescent="0.45">
      <c r="A324">
        <v>313</v>
      </c>
      <c r="B324">
        <f t="shared" si="14"/>
        <v>222</v>
      </c>
      <c r="C324" cm="1">
        <f t="array" ref="C324:D324">_xlfn.XLOOKUP(A324,id,KickstartData!$L$2:$M$4115)</f>
        <v>222</v>
      </c>
      <c r="D324" t="str">
        <v>successful</v>
      </c>
      <c r="E324">
        <f t="shared" si="15"/>
        <v>222</v>
      </c>
      <c r="F324" t="str">
        <f t="shared" si="16"/>
        <v xml:space="preserve"> </v>
      </c>
    </row>
    <row r="325" spans="1:6" x14ac:dyDescent="0.45">
      <c r="A325">
        <v>314</v>
      </c>
      <c r="B325">
        <f t="shared" si="14"/>
        <v>120</v>
      </c>
      <c r="C325" cm="1">
        <f t="array" ref="C325:D325">_xlfn.XLOOKUP(A325,id,KickstartData!$L$2:$M$4115)</f>
        <v>120</v>
      </c>
      <c r="D325" t="str">
        <v>successful</v>
      </c>
      <c r="E325">
        <f t="shared" si="15"/>
        <v>120</v>
      </c>
      <c r="F325" t="str">
        <f t="shared" si="16"/>
        <v xml:space="preserve"> </v>
      </c>
    </row>
    <row r="326" spans="1:6" x14ac:dyDescent="0.45">
      <c r="A326">
        <v>315</v>
      </c>
      <c r="B326">
        <f t="shared" si="14"/>
        <v>126</v>
      </c>
      <c r="C326" cm="1">
        <f t="array" ref="C326:D326">_xlfn.XLOOKUP(A326,id,KickstartData!$L$2:$M$4115)</f>
        <v>126</v>
      </c>
      <c r="D326" t="str">
        <v>successful</v>
      </c>
      <c r="E326">
        <f t="shared" si="15"/>
        <v>126</v>
      </c>
      <c r="F326" t="str">
        <f t="shared" si="16"/>
        <v xml:space="preserve"> </v>
      </c>
    </row>
    <row r="327" spans="1:6" x14ac:dyDescent="0.45">
      <c r="A327">
        <v>316</v>
      </c>
      <c r="B327">
        <f t="shared" si="14"/>
        <v>158</v>
      </c>
      <c r="C327" cm="1">
        <f t="array" ref="C327:D327">_xlfn.XLOOKUP(A327,id,KickstartData!$L$2:$M$4115)</f>
        <v>158</v>
      </c>
      <c r="D327" t="str">
        <v>successful</v>
      </c>
      <c r="E327">
        <f t="shared" si="15"/>
        <v>158</v>
      </c>
      <c r="F327" t="str">
        <f t="shared" si="16"/>
        <v xml:space="preserve"> </v>
      </c>
    </row>
    <row r="328" spans="1:6" x14ac:dyDescent="0.45">
      <c r="A328">
        <v>317</v>
      </c>
      <c r="B328">
        <f t="shared" si="14"/>
        <v>316</v>
      </c>
      <c r="C328" cm="1">
        <f t="array" ref="C328:D328">_xlfn.XLOOKUP(A328,id,KickstartData!$L$2:$M$4115)</f>
        <v>316</v>
      </c>
      <c r="D328" t="str">
        <v>successful</v>
      </c>
      <c r="E328">
        <f t="shared" si="15"/>
        <v>316</v>
      </c>
      <c r="F328" t="str">
        <f t="shared" si="16"/>
        <v xml:space="preserve"> </v>
      </c>
    </row>
    <row r="329" spans="1:6" x14ac:dyDescent="0.45">
      <c r="A329">
        <v>318</v>
      </c>
      <c r="B329">
        <f t="shared" si="14"/>
        <v>284</v>
      </c>
      <c r="C329" cm="1">
        <f t="array" ref="C329:D329">_xlfn.XLOOKUP(A329,id,KickstartData!$L$2:$M$4115)</f>
        <v>284</v>
      </c>
      <c r="D329" t="str">
        <v>successful</v>
      </c>
      <c r="E329">
        <f t="shared" si="15"/>
        <v>284</v>
      </c>
      <c r="F329" t="str">
        <f t="shared" si="16"/>
        <v xml:space="preserve"> </v>
      </c>
    </row>
    <row r="330" spans="1:6" x14ac:dyDescent="0.45">
      <c r="A330">
        <v>319</v>
      </c>
      <c r="B330">
        <f t="shared" si="14"/>
        <v>51</v>
      </c>
      <c r="C330" cm="1">
        <f t="array" ref="C330:D330">_xlfn.XLOOKUP(A330,id,KickstartData!$L$2:$M$4115)</f>
        <v>51</v>
      </c>
      <c r="D330" t="str">
        <v>successful</v>
      </c>
      <c r="E330">
        <f t="shared" si="15"/>
        <v>51</v>
      </c>
      <c r="F330" t="str">
        <f t="shared" si="16"/>
        <v xml:space="preserve"> </v>
      </c>
    </row>
    <row r="331" spans="1:6" x14ac:dyDescent="0.45">
      <c r="A331">
        <v>320</v>
      </c>
      <c r="B331">
        <f t="shared" si="14"/>
        <v>158</v>
      </c>
      <c r="C331" cm="1">
        <f t="array" ref="C331:D331">_xlfn.XLOOKUP(A331,id,KickstartData!$L$2:$M$4115)</f>
        <v>158</v>
      </c>
      <c r="D331" t="str">
        <v>successful</v>
      </c>
      <c r="E331">
        <f t="shared" si="15"/>
        <v>158</v>
      </c>
      <c r="F331" t="str">
        <f t="shared" si="16"/>
        <v xml:space="preserve"> </v>
      </c>
    </row>
    <row r="332" spans="1:6" x14ac:dyDescent="0.45">
      <c r="A332">
        <v>321</v>
      </c>
      <c r="B332">
        <f t="shared" ref="B332:B395" si="17">_xlfn.XLOOKUP(A332,id,backers_count)</f>
        <v>337</v>
      </c>
      <c r="C332" cm="1">
        <f t="array" ref="C332:D332">_xlfn.XLOOKUP(A332,id,KickstartData!$L$2:$M$4115)</f>
        <v>337</v>
      </c>
      <c r="D332" t="str">
        <v>successful</v>
      </c>
      <c r="E332">
        <f t="shared" si="15"/>
        <v>337</v>
      </c>
      <c r="F332" t="str">
        <f t="shared" si="16"/>
        <v xml:space="preserve"> </v>
      </c>
    </row>
    <row r="333" spans="1:6" x14ac:dyDescent="0.45">
      <c r="A333">
        <v>322</v>
      </c>
      <c r="B333">
        <f t="shared" si="17"/>
        <v>186</v>
      </c>
      <c r="C333" cm="1">
        <f t="array" ref="C333:D333">_xlfn.XLOOKUP(A333,id,KickstartData!$L$2:$M$4115)</f>
        <v>186</v>
      </c>
      <c r="D333" t="str">
        <v>successful</v>
      </c>
      <c r="E333">
        <f t="shared" si="15"/>
        <v>186</v>
      </c>
      <c r="F333" t="str">
        <f t="shared" si="16"/>
        <v xml:space="preserve"> </v>
      </c>
    </row>
    <row r="334" spans="1:6" x14ac:dyDescent="0.45">
      <c r="A334">
        <v>323</v>
      </c>
      <c r="B334">
        <f t="shared" si="17"/>
        <v>58</v>
      </c>
      <c r="C334" cm="1">
        <f t="array" ref="C334:D334">_xlfn.XLOOKUP(A334,id,KickstartData!$L$2:$M$4115)</f>
        <v>58</v>
      </c>
      <c r="D334" t="str">
        <v>successful</v>
      </c>
      <c r="E334">
        <f t="shared" si="15"/>
        <v>58</v>
      </c>
      <c r="F334" t="str">
        <f t="shared" si="16"/>
        <v xml:space="preserve"> </v>
      </c>
    </row>
    <row r="335" spans="1:6" x14ac:dyDescent="0.45">
      <c r="A335">
        <v>324</v>
      </c>
      <c r="B335">
        <f t="shared" si="17"/>
        <v>82</v>
      </c>
      <c r="C335" cm="1">
        <f t="array" ref="C335:D335">_xlfn.XLOOKUP(A335,id,KickstartData!$L$2:$M$4115)</f>
        <v>82</v>
      </c>
      <c r="D335" t="str">
        <v>successful</v>
      </c>
      <c r="E335">
        <f t="shared" si="15"/>
        <v>82</v>
      </c>
      <c r="F335" t="str">
        <f t="shared" si="16"/>
        <v xml:space="preserve"> </v>
      </c>
    </row>
    <row r="336" spans="1:6" x14ac:dyDescent="0.45">
      <c r="A336">
        <v>325</v>
      </c>
      <c r="B336">
        <f t="shared" si="17"/>
        <v>736</v>
      </c>
      <c r="C336" cm="1">
        <f t="array" ref="C336:D336">_xlfn.XLOOKUP(A336,id,KickstartData!$L$2:$M$4115)</f>
        <v>736</v>
      </c>
      <c r="D336" t="str">
        <v>successful</v>
      </c>
      <c r="E336">
        <f t="shared" ref="E336:E399" si="18">IF(D336="successful",C336," ")</f>
        <v>736</v>
      </c>
      <c r="F336" t="str">
        <f t="shared" ref="F336:F399" si="19">IF(D336&lt;&gt;"successful",C336," ")</f>
        <v xml:space="preserve"> </v>
      </c>
    </row>
    <row r="337" spans="1:6" x14ac:dyDescent="0.45">
      <c r="A337">
        <v>326</v>
      </c>
      <c r="B337">
        <f t="shared" si="17"/>
        <v>1151</v>
      </c>
      <c r="C337" cm="1">
        <f t="array" ref="C337:D337">_xlfn.XLOOKUP(A337,id,KickstartData!$L$2:$M$4115)</f>
        <v>1151</v>
      </c>
      <c r="D337" t="str">
        <v>successful</v>
      </c>
      <c r="E337">
        <f t="shared" si="18"/>
        <v>1151</v>
      </c>
      <c r="F337" t="str">
        <f t="shared" si="19"/>
        <v xml:space="preserve"> </v>
      </c>
    </row>
    <row r="338" spans="1:6" x14ac:dyDescent="0.45">
      <c r="A338">
        <v>327</v>
      </c>
      <c r="B338">
        <f t="shared" si="17"/>
        <v>34</v>
      </c>
      <c r="C338" cm="1">
        <f t="array" ref="C338:D338">_xlfn.XLOOKUP(A338,id,KickstartData!$L$2:$M$4115)</f>
        <v>34</v>
      </c>
      <c r="D338" t="str">
        <v>successful</v>
      </c>
      <c r="E338">
        <f t="shared" si="18"/>
        <v>34</v>
      </c>
      <c r="F338" t="str">
        <f t="shared" si="19"/>
        <v xml:space="preserve"> </v>
      </c>
    </row>
    <row r="339" spans="1:6" x14ac:dyDescent="0.45">
      <c r="A339">
        <v>328</v>
      </c>
      <c r="B339">
        <f t="shared" si="17"/>
        <v>498</v>
      </c>
      <c r="C339" cm="1">
        <f t="array" ref="C339:D339">_xlfn.XLOOKUP(A339,id,KickstartData!$L$2:$M$4115)</f>
        <v>498</v>
      </c>
      <c r="D339" t="str">
        <v>successful</v>
      </c>
      <c r="E339">
        <f t="shared" si="18"/>
        <v>498</v>
      </c>
      <c r="F339" t="str">
        <f t="shared" si="19"/>
        <v xml:space="preserve"> </v>
      </c>
    </row>
    <row r="340" spans="1:6" x14ac:dyDescent="0.45">
      <c r="A340">
        <v>329</v>
      </c>
      <c r="B340">
        <f t="shared" si="17"/>
        <v>167</v>
      </c>
      <c r="C340" cm="1">
        <f t="array" ref="C340:D340">_xlfn.XLOOKUP(A340,id,KickstartData!$L$2:$M$4115)</f>
        <v>167</v>
      </c>
      <c r="D340" t="str">
        <v>successful</v>
      </c>
      <c r="E340">
        <f t="shared" si="18"/>
        <v>167</v>
      </c>
      <c r="F340" t="str">
        <f t="shared" si="19"/>
        <v xml:space="preserve"> </v>
      </c>
    </row>
    <row r="341" spans="1:6" x14ac:dyDescent="0.45">
      <c r="A341">
        <v>330</v>
      </c>
      <c r="B341">
        <f t="shared" si="17"/>
        <v>340</v>
      </c>
      <c r="C341" cm="1">
        <f t="array" ref="C341:D341">_xlfn.XLOOKUP(A341,id,KickstartData!$L$2:$M$4115)</f>
        <v>340</v>
      </c>
      <c r="D341" t="str">
        <v>successful</v>
      </c>
      <c r="E341">
        <f t="shared" si="18"/>
        <v>340</v>
      </c>
      <c r="F341" t="str">
        <f t="shared" si="19"/>
        <v xml:space="preserve"> </v>
      </c>
    </row>
    <row r="342" spans="1:6" x14ac:dyDescent="0.45">
      <c r="A342">
        <v>331</v>
      </c>
      <c r="B342">
        <f t="shared" si="17"/>
        <v>438</v>
      </c>
      <c r="C342" cm="1">
        <f t="array" ref="C342:D342">_xlfn.XLOOKUP(A342,id,KickstartData!$L$2:$M$4115)</f>
        <v>438</v>
      </c>
      <c r="D342" t="str">
        <v>successful</v>
      </c>
      <c r="E342">
        <f t="shared" si="18"/>
        <v>438</v>
      </c>
      <c r="F342" t="str">
        <f t="shared" si="19"/>
        <v xml:space="preserve"> </v>
      </c>
    </row>
    <row r="343" spans="1:6" x14ac:dyDescent="0.45">
      <c r="A343">
        <v>332</v>
      </c>
      <c r="B343">
        <f t="shared" si="17"/>
        <v>555</v>
      </c>
      <c r="C343" cm="1">
        <f t="array" ref="C343:D343">_xlfn.XLOOKUP(A343,id,KickstartData!$L$2:$M$4115)</f>
        <v>555</v>
      </c>
      <c r="D343" t="str">
        <v>successful</v>
      </c>
      <c r="E343">
        <f t="shared" si="18"/>
        <v>555</v>
      </c>
      <c r="F343" t="str">
        <f t="shared" si="19"/>
        <v xml:space="preserve"> </v>
      </c>
    </row>
    <row r="344" spans="1:6" x14ac:dyDescent="0.45">
      <c r="A344">
        <v>333</v>
      </c>
      <c r="B344">
        <f t="shared" si="17"/>
        <v>266</v>
      </c>
      <c r="C344" cm="1">
        <f t="array" ref="C344:D344">_xlfn.XLOOKUP(A344,id,KickstartData!$L$2:$M$4115)</f>
        <v>266</v>
      </c>
      <c r="D344" t="str">
        <v>successful</v>
      </c>
      <c r="E344">
        <f t="shared" si="18"/>
        <v>266</v>
      </c>
      <c r="F344" t="str">
        <f t="shared" si="19"/>
        <v xml:space="preserve"> </v>
      </c>
    </row>
    <row r="345" spans="1:6" x14ac:dyDescent="0.45">
      <c r="A345">
        <v>334</v>
      </c>
      <c r="B345">
        <f t="shared" si="17"/>
        <v>69</v>
      </c>
      <c r="C345" cm="1">
        <f t="array" ref="C345:D345">_xlfn.XLOOKUP(A345,id,KickstartData!$L$2:$M$4115)</f>
        <v>69</v>
      </c>
      <c r="D345" t="str">
        <v>successful</v>
      </c>
      <c r="E345">
        <f t="shared" si="18"/>
        <v>69</v>
      </c>
      <c r="F345" t="str">
        <f t="shared" si="19"/>
        <v xml:space="preserve"> </v>
      </c>
    </row>
    <row r="346" spans="1:6" x14ac:dyDescent="0.45">
      <c r="A346">
        <v>335</v>
      </c>
      <c r="B346">
        <f t="shared" si="17"/>
        <v>80</v>
      </c>
      <c r="C346" cm="1">
        <f t="array" ref="C346:D346">_xlfn.XLOOKUP(A346,id,KickstartData!$L$2:$M$4115)</f>
        <v>80</v>
      </c>
      <c r="D346" t="str">
        <v>successful</v>
      </c>
      <c r="E346">
        <f t="shared" si="18"/>
        <v>80</v>
      </c>
      <c r="F346" t="str">
        <f t="shared" si="19"/>
        <v xml:space="preserve"> </v>
      </c>
    </row>
    <row r="347" spans="1:6" x14ac:dyDescent="0.45">
      <c r="A347">
        <v>336</v>
      </c>
      <c r="B347">
        <f t="shared" si="17"/>
        <v>493</v>
      </c>
      <c r="C347" cm="1">
        <f t="array" ref="C347:D347">_xlfn.XLOOKUP(A347,id,KickstartData!$L$2:$M$4115)</f>
        <v>493</v>
      </c>
      <c r="D347" t="str">
        <v>successful</v>
      </c>
      <c r="E347">
        <f t="shared" si="18"/>
        <v>493</v>
      </c>
      <c r="F347" t="str">
        <f t="shared" si="19"/>
        <v xml:space="preserve"> </v>
      </c>
    </row>
    <row r="348" spans="1:6" x14ac:dyDescent="0.45">
      <c r="A348">
        <v>337</v>
      </c>
      <c r="B348">
        <f t="shared" si="17"/>
        <v>31</v>
      </c>
      <c r="C348" cm="1">
        <f t="array" ref="C348:D348">_xlfn.XLOOKUP(A348,id,KickstartData!$L$2:$M$4115)</f>
        <v>31</v>
      </c>
      <c r="D348" t="str">
        <v>successful</v>
      </c>
      <c r="E348">
        <f t="shared" si="18"/>
        <v>31</v>
      </c>
      <c r="F348" t="str">
        <f t="shared" si="19"/>
        <v xml:space="preserve"> </v>
      </c>
    </row>
    <row r="349" spans="1:6" x14ac:dyDescent="0.45">
      <c r="A349">
        <v>338</v>
      </c>
      <c r="B349">
        <f t="shared" si="17"/>
        <v>236</v>
      </c>
      <c r="C349" cm="1">
        <f t="array" ref="C349:D349">_xlfn.XLOOKUP(A349,id,KickstartData!$L$2:$M$4115)</f>
        <v>236</v>
      </c>
      <c r="D349" t="str">
        <v>successful</v>
      </c>
      <c r="E349">
        <f t="shared" si="18"/>
        <v>236</v>
      </c>
      <c r="F349" t="str">
        <f t="shared" si="19"/>
        <v xml:space="preserve"> </v>
      </c>
    </row>
    <row r="350" spans="1:6" x14ac:dyDescent="0.45">
      <c r="A350">
        <v>339</v>
      </c>
      <c r="B350">
        <f t="shared" si="17"/>
        <v>89</v>
      </c>
      <c r="C350" cm="1">
        <f t="array" ref="C350:D350">_xlfn.XLOOKUP(A350,id,KickstartData!$L$2:$M$4115)</f>
        <v>89</v>
      </c>
      <c r="D350" t="str">
        <v>successful</v>
      </c>
      <c r="E350">
        <f t="shared" si="18"/>
        <v>89</v>
      </c>
      <c r="F350" t="str">
        <f t="shared" si="19"/>
        <v xml:space="preserve"> </v>
      </c>
    </row>
    <row r="351" spans="1:6" x14ac:dyDescent="0.45">
      <c r="A351">
        <v>340</v>
      </c>
      <c r="B351">
        <f t="shared" si="17"/>
        <v>299</v>
      </c>
      <c r="C351" cm="1">
        <f t="array" ref="C351:D351">_xlfn.XLOOKUP(A351,id,KickstartData!$L$2:$M$4115)</f>
        <v>299</v>
      </c>
      <c r="D351" t="str">
        <v>successful</v>
      </c>
      <c r="E351">
        <f t="shared" si="18"/>
        <v>299</v>
      </c>
      <c r="F351" t="str">
        <f t="shared" si="19"/>
        <v xml:space="preserve"> </v>
      </c>
    </row>
    <row r="352" spans="1:6" x14ac:dyDescent="0.45">
      <c r="A352">
        <v>341</v>
      </c>
      <c r="B352">
        <f t="shared" si="17"/>
        <v>55</v>
      </c>
      <c r="C352" cm="1">
        <f t="array" ref="C352:D352">_xlfn.XLOOKUP(A352,id,KickstartData!$L$2:$M$4115)</f>
        <v>55</v>
      </c>
      <c r="D352" t="str">
        <v>successful</v>
      </c>
      <c r="E352">
        <f t="shared" si="18"/>
        <v>55</v>
      </c>
      <c r="F352" t="str">
        <f t="shared" si="19"/>
        <v xml:space="preserve"> </v>
      </c>
    </row>
    <row r="353" spans="1:6" x14ac:dyDescent="0.45">
      <c r="A353">
        <v>342</v>
      </c>
      <c r="B353">
        <f t="shared" si="17"/>
        <v>325</v>
      </c>
      <c r="C353" cm="1">
        <f t="array" ref="C353:D353">_xlfn.XLOOKUP(A353,id,KickstartData!$L$2:$M$4115)</f>
        <v>325</v>
      </c>
      <c r="D353" t="str">
        <v>successful</v>
      </c>
      <c r="E353">
        <f t="shared" si="18"/>
        <v>325</v>
      </c>
      <c r="F353" t="str">
        <f t="shared" si="19"/>
        <v xml:space="preserve"> </v>
      </c>
    </row>
    <row r="354" spans="1:6" x14ac:dyDescent="0.45">
      <c r="A354">
        <v>343</v>
      </c>
      <c r="B354">
        <f t="shared" si="17"/>
        <v>524</v>
      </c>
      <c r="C354" cm="1">
        <f t="array" ref="C354:D354">_xlfn.XLOOKUP(A354,id,KickstartData!$L$2:$M$4115)</f>
        <v>524</v>
      </c>
      <c r="D354" t="str">
        <v>successful</v>
      </c>
      <c r="E354">
        <f t="shared" si="18"/>
        <v>524</v>
      </c>
      <c r="F354" t="str">
        <f t="shared" si="19"/>
        <v xml:space="preserve"> </v>
      </c>
    </row>
    <row r="355" spans="1:6" x14ac:dyDescent="0.45">
      <c r="A355">
        <v>344</v>
      </c>
      <c r="B355">
        <f t="shared" si="17"/>
        <v>285</v>
      </c>
      <c r="C355" cm="1">
        <f t="array" ref="C355:D355">_xlfn.XLOOKUP(A355,id,KickstartData!$L$2:$M$4115)</f>
        <v>285</v>
      </c>
      <c r="D355" t="str">
        <v>successful</v>
      </c>
      <c r="E355">
        <f t="shared" si="18"/>
        <v>285</v>
      </c>
      <c r="F355" t="str">
        <f t="shared" si="19"/>
        <v xml:space="preserve"> </v>
      </c>
    </row>
    <row r="356" spans="1:6" x14ac:dyDescent="0.45">
      <c r="A356">
        <v>345</v>
      </c>
      <c r="B356">
        <f t="shared" si="17"/>
        <v>179</v>
      </c>
      <c r="C356" cm="1">
        <f t="array" ref="C356:D356">_xlfn.XLOOKUP(A356,id,KickstartData!$L$2:$M$4115)</f>
        <v>179</v>
      </c>
      <c r="D356" t="str">
        <v>successful</v>
      </c>
      <c r="E356">
        <f t="shared" si="18"/>
        <v>179</v>
      </c>
      <c r="F356" t="str">
        <f t="shared" si="19"/>
        <v xml:space="preserve"> </v>
      </c>
    </row>
    <row r="357" spans="1:6" x14ac:dyDescent="0.45">
      <c r="A357">
        <v>346</v>
      </c>
      <c r="B357">
        <f t="shared" si="17"/>
        <v>188</v>
      </c>
      <c r="C357" cm="1">
        <f t="array" ref="C357:D357">_xlfn.XLOOKUP(A357,id,KickstartData!$L$2:$M$4115)</f>
        <v>188</v>
      </c>
      <c r="D357" t="str">
        <v>successful</v>
      </c>
      <c r="E357">
        <f t="shared" si="18"/>
        <v>188</v>
      </c>
      <c r="F357" t="str">
        <f t="shared" si="19"/>
        <v xml:space="preserve"> </v>
      </c>
    </row>
    <row r="358" spans="1:6" x14ac:dyDescent="0.45">
      <c r="A358">
        <v>347</v>
      </c>
      <c r="B358">
        <f t="shared" si="17"/>
        <v>379</v>
      </c>
      <c r="C358" cm="1">
        <f t="array" ref="C358:D358">_xlfn.XLOOKUP(A358,id,KickstartData!$L$2:$M$4115)</f>
        <v>379</v>
      </c>
      <c r="D358" t="str">
        <v>successful</v>
      </c>
      <c r="E358">
        <f t="shared" si="18"/>
        <v>379</v>
      </c>
      <c r="F358" t="str">
        <f t="shared" si="19"/>
        <v xml:space="preserve"> </v>
      </c>
    </row>
    <row r="359" spans="1:6" x14ac:dyDescent="0.45">
      <c r="A359">
        <v>348</v>
      </c>
      <c r="B359">
        <f t="shared" si="17"/>
        <v>119</v>
      </c>
      <c r="C359" cm="1">
        <f t="array" ref="C359:D359">_xlfn.XLOOKUP(A359,id,KickstartData!$L$2:$M$4115)</f>
        <v>119</v>
      </c>
      <c r="D359" t="str">
        <v>successful</v>
      </c>
      <c r="E359">
        <f t="shared" si="18"/>
        <v>119</v>
      </c>
      <c r="F359" t="str">
        <f t="shared" si="19"/>
        <v xml:space="preserve"> </v>
      </c>
    </row>
    <row r="360" spans="1:6" x14ac:dyDescent="0.45">
      <c r="A360">
        <v>349</v>
      </c>
      <c r="B360">
        <f t="shared" si="17"/>
        <v>167</v>
      </c>
      <c r="C360" cm="1">
        <f t="array" ref="C360:D360">_xlfn.XLOOKUP(A360,id,KickstartData!$L$2:$M$4115)</f>
        <v>167</v>
      </c>
      <c r="D360" t="str">
        <v>successful</v>
      </c>
      <c r="E360">
        <f t="shared" si="18"/>
        <v>167</v>
      </c>
      <c r="F360" t="str">
        <f t="shared" si="19"/>
        <v xml:space="preserve"> </v>
      </c>
    </row>
    <row r="361" spans="1:6" x14ac:dyDescent="0.45">
      <c r="A361">
        <v>350</v>
      </c>
      <c r="B361">
        <f t="shared" si="17"/>
        <v>221</v>
      </c>
      <c r="C361" cm="1">
        <f t="array" ref="C361:D361">_xlfn.XLOOKUP(A361,id,KickstartData!$L$2:$M$4115)</f>
        <v>221</v>
      </c>
      <c r="D361" t="str">
        <v>successful</v>
      </c>
      <c r="E361">
        <f t="shared" si="18"/>
        <v>221</v>
      </c>
      <c r="F361" t="str">
        <f t="shared" si="19"/>
        <v xml:space="preserve"> </v>
      </c>
    </row>
    <row r="362" spans="1:6" x14ac:dyDescent="0.45">
      <c r="A362">
        <v>351</v>
      </c>
      <c r="B362">
        <f t="shared" si="17"/>
        <v>964</v>
      </c>
      <c r="C362" cm="1">
        <f t="array" ref="C362:D362">_xlfn.XLOOKUP(A362,id,KickstartData!$L$2:$M$4115)</f>
        <v>964</v>
      </c>
      <c r="D362" t="str">
        <v>successful</v>
      </c>
      <c r="E362">
        <f t="shared" si="18"/>
        <v>964</v>
      </c>
      <c r="F362" t="str">
        <f t="shared" si="19"/>
        <v xml:space="preserve"> </v>
      </c>
    </row>
    <row r="363" spans="1:6" x14ac:dyDescent="0.45">
      <c r="A363">
        <v>352</v>
      </c>
      <c r="B363">
        <f t="shared" si="17"/>
        <v>286</v>
      </c>
      <c r="C363" cm="1">
        <f t="array" ref="C363:D363">_xlfn.XLOOKUP(A363,id,KickstartData!$L$2:$M$4115)</f>
        <v>286</v>
      </c>
      <c r="D363" t="str">
        <v>successful</v>
      </c>
      <c r="E363">
        <f t="shared" si="18"/>
        <v>286</v>
      </c>
      <c r="F363" t="str">
        <f t="shared" si="19"/>
        <v xml:space="preserve"> </v>
      </c>
    </row>
    <row r="364" spans="1:6" x14ac:dyDescent="0.45">
      <c r="A364">
        <v>353</v>
      </c>
      <c r="B364">
        <f t="shared" si="17"/>
        <v>613</v>
      </c>
      <c r="C364" cm="1">
        <f t="array" ref="C364:D364">_xlfn.XLOOKUP(A364,id,KickstartData!$L$2:$M$4115)</f>
        <v>613</v>
      </c>
      <c r="D364" t="str">
        <v>successful</v>
      </c>
      <c r="E364">
        <f t="shared" si="18"/>
        <v>613</v>
      </c>
      <c r="F364" t="str">
        <f t="shared" si="19"/>
        <v xml:space="preserve"> </v>
      </c>
    </row>
    <row r="365" spans="1:6" x14ac:dyDescent="0.45">
      <c r="A365">
        <v>354</v>
      </c>
      <c r="B365">
        <f t="shared" si="17"/>
        <v>29</v>
      </c>
      <c r="C365" cm="1">
        <f t="array" ref="C365:D365">_xlfn.XLOOKUP(A365,id,KickstartData!$L$2:$M$4115)</f>
        <v>29</v>
      </c>
      <c r="D365" t="str">
        <v>successful</v>
      </c>
      <c r="E365">
        <f t="shared" si="18"/>
        <v>29</v>
      </c>
      <c r="F365" t="str">
        <f t="shared" si="19"/>
        <v xml:space="preserve"> </v>
      </c>
    </row>
    <row r="366" spans="1:6" x14ac:dyDescent="0.45">
      <c r="A366">
        <v>355</v>
      </c>
      <c r="B366">
        <f t="shared" si="17"/>
        <v>165</v>
      </c>
      <c r="C366" cm="1">
        <f t="array" ref="C366:D366">_xlfn.XLOOKUP(A366,id,KickstartData!$L$2:$M$4115)</f>
        <v>165</v>
      </c>
      <c r="D366" t="str">
        <v>successful</v>
      </c>
      <c r="E366">
        <f t="shared" si="18"/>
        <v>165</v>
      </c>
      <c r="F366" t="str">
        <f t="shared" si="19"/>
        <v xml:space="preserve"> </v>
      </c>
    </row>
    <row r="367" spans="1:6" x14ac:dyDescent="0.45">
      <c r="A367">
        <v>356</v>
      </c>
      <c r="B367">
        <f t="shared" si="17"/>
        <v>97</v>
      </c>
      <c r="C367" cm="1">
        <f t="array" ref="C367:D367">_xlfn.XLOOKUP(A367,id,KickstartData!$L$2:$M$4115)</f>
        <v>97</v>
      </c>
      <c r="D367" t="str">
        <v>successful</v>
      </c>
      <c r="E367">
        <f t="shared" si="18"/>
        <v>97</v>
      </c>
      <c r="F367" t="str">
        <f t="shared" si="19"/>
        <v xml:space="preserve"> </v>
      </c>
    </row>
    <row r="368" spans="1:6" x14ac:dyDescent="0.45">
      <c r="A368">
        <v>357</v>
      </c>
      <c r="B368">
        <f t="shared" si="17"/>
        <v>303</v>
      </c>
      <c r="C368" cm="1">
        <f t="array" ref="C368:D368">_xlfn.XLOOKUP(A368,id,KickstartData!$L$2:$M$4115)</f>
        <v>303</v>
      </c>
      <c r="D368" t="str">
        <v>successful</v>
      </c>
      <c r="E368">
        <f t="shared" si="18"/>
        <v>303</v>
      </c>
      <c r="F368" t="str">
        <f t="shared" si="19"/>
        <v xml:space="preserve"> </v>
      </c>
    </row>
    <row r="369" spans="1:6" x14ac:dyDescent="0.45">
      <c r="A369">
        <v>358</v>
      </c>
      <c r="B369">
        <f t="shared" si="17"/>
        <v>267</v>
      </c>
      <c r="C369" cm="1">
        <f t="array" ref="C369:D369">_xlfn.XLOOKUP(A369,id,KickstartData!$L$2:$M$4115)</f>
        <v>267</v>
      </c>
      <c r="D369" t="str">
        <v>successful</v>
      </c>
      <c r="E369">
        <f t="shared" si="18"/>
        <v>267</v>
      </c>
      <c r="F369" t="str">
        <f t="shared" si="19"/>
        <v xml:space="preserve"> </v>
      </c>
    </row>
    <row r="370" spans="1:6" x14ac:dyDescent="0.45">
      <c r="A370">
        <v>359</v>
      </c>
      <c r="B370">
        <f t="shared" si="17"/>
        <v>302</v>
      </c>
      <c r="C370" cm="1">
        <f t="array" ref="C370:D370">_xlfn.XLOOKUP(A370,id,KickstartData!$L$2:$M$4115)</f>
        <v>302</v>
      </c>
      <c r="D370" t="str">
        <v>successful</v>
      </c>
      <c r="E370">
        <f t="shared" si="18"/>
        <v>302</v>
      </c>
      <c r="F370" t="str">
        <f t="shared" si="19"/>
        <v xml:space="preserve"> </v>
      </c>
    </row>
    <row r="371" spans="1:6" x14ac:dyDescent="0.45">
      <c r="A371">
        <v>360</v>
      </c>
      <c r="B371">
        <f t="shared" si="17"/>
        <v>87</v>
      </c>
      <c r="C371" cm="1">
        <f t="array" ref="C371:D371">_xlfn.XLOOKUP(A371,id,KickstartData!$L$2:$M$4115)</f>
        <v>87</v>
      </c>
      <c r="D371" t="str">
        <v>successful</v>
      </c>
      <c r="E371">
        <f t="shared" si="18"/>
        <v>87</v>
      </c>
      <c r="F371" t="str">
        <f t="shared" si="19"/>
        <v xml:space="preserve"> </v>
      </c>
    </row>
    <row r="372" spans="1:6" x14ac:dyDescent="0.45">
      <c r="A372">
        <v>361</v>
      </c>
      <c r="B372">
        <f t="shared" si="17"/>
        <v>354</v>
      </c>
      <c r="C372" cm="1">
        <f t="array" ref="C372:D372">_xlfn.XLOOKUP(A372,id,KickstartData!$L$2:$M$4115)</f>
        <v>354</v>
      </c>
      <c r="D372" t="str">
        <v>successful</v>
      </c>
      <c r="E372">
        <f t="shared" si="18"/>
        <v>354</v>
      </c>
      <c r="F372" t="str">
        <f t="shared" si="19"/>
        <v xml:space="preserve"> </v>
      </c>
    </row>
    <row r="373" spans="1:6" x14ac:dyDescent="0.45">
      <c r="A373">
        <v>362</v>
      </c>
      <c r="B373">
        <f t="shared" si="17"/>
        <v>86</v>
      </c>
      <c r="C373" cm="1">
        <f t="array" ref="C373:D373">_xlfn.XLOOKUP(A373,id,KickstartData!$L$2:$M$4115)</f>
        <v>86</v>
      </c>
      <c r="D373" t="str">
        <v>successful</v>
      </c>
      <c r="E373">
        <f t="shared" si="18"/>
        <v>86</v>
      </c>
      <c r="F373" t="str">
        <f t="shared" si="19"/>
        <v xml:space="preserve"> </v>
      </c>
    </row>
    <row r="374" spans="1:6" x14ac:dyDescent="0.45">
      <c r="A374">
        <v>363</v>
      </c>
      <c r="B374">
        <f t="shared" si="17"/>
        <v>26</v>
      </c>
      <c r="C374" cm="1">
        <f t="array" ref="C374:D374">_xlfn.XLOOKUP(A374,id,KickstartData!$L$2:$M$4115)</f>
        <v>26</v>
      </c>
      <c r="D374" t="str">
        <v>successful</v>
      </c>
      <c r="E374">
        <f t="shared" si="18"/>
        <v>26</v>
      </c>
      <c r="F374" t="str">
        <f t="shared" si="19"/>
        <v xml:space="preserve"> </v>
      </c>
    </row>
    <row r="375" spans="1:6" x14ac:dyDescent="0.45">
      <c r="A375">
        <v>364</v>
      </c>
      <c r="B375">
        <f t="shared" si="17"/>
        <v>113</v>
      </c>
      <c r="C375" cm="1">
        <f t="array" ref="C375:D375">_xlfn.XLOOKUP(A375,id,KickstartData!$L$2:$M$4115)</f>
        <v>113</v>
      </c>
      <c r="D375" t="str">
        <v>successful</v>
      </c>
      <c r="E375">
        <f t="shared" si="18"/>
        <v>113</v>
      </c>
      <c r="F375" t="str">
        <f t="shared" si="19"/>
        <v xml:space="preserve"> </v>
      </c>
    </row>
    <row r="376" spans="1:6" x14ac:dyDescent="0.45">
      <c r="A376">
        <v>365</v>
      </c>
      <c r="B376">
        <f t="shared" si="17"/>
        <v>65</v>
      </c>
      <c r="C376" cm="1">
        <f t="array" ref="C376:D376">_xlfn.XLOOKUP(A376,id,KickstartData!$L$2:$M$4115)</f>
        <v>65</v>
      </c>
      <c r="D376" t="str">
        <v>successful</v>
      </c>
      <c r="E376">
        <f t="shared" si="18"/>
        <v>65</v>
      </c>
      <c r="F376" t="str">
        <f t="shared" si="19"/>
        <v xml:space="preserve"> </v>
      </c>
    </row>
    <row r="377" spans="1:6" x14ac:dyDescent="0.45">
      <c r="A377">
        <v>366</v>
      </c>
      <c r="B377">
        <f t="shared" si="17"/>
        <v>134</v>
      </c>
      <c r="C377" cm="1">
        <f t="array" ref="C377:D377">_xlfn.XLOOKUP(A377,id,KickstartData!$L$2:$M$4115)</f>
        <v>134</v>
      </c>
      <c r="D377" t="str">
        <v>successful</v>
      </c>
      <c r="E377">
        <f t="shared" si="18"/>
        <v>134</v>
      </c>
      <c r="F377" t="str">
        <f t="shared" si="19"/>
        <v xml:space="preserve"> </v>
      </c>
    </row>
    <row r="378" spans="1:6" x14ac:dyDescent="0.45">
      <c r="A378">
        <v>367</v>
      </c>
      <c r="B378">
        <f t="shared" si="17"/>
        <v>119</v>
      </c>
      <c r="C378" cm="1">
        <f t="array" ref="C378:D378">_xlfn.XLOOKUP(A378,id,KickstartData!$L$2:$M$4115)</f>
        <v>119</v>
      </c>
      <c r="D378" t="str">
        <v>successful</v>
      </c>
      <c r="E378">
        <f t="shared" si="18"/>
        <v>119</v>
      </c>
      <c r="F378" t="str">
        <f t="shared" si="19"/>
        <v xml:space="preserve"> </v>
      </c>
    </row>
    <row r="379" spans="1:6" x14ac:dyDescent="0.45">
      <c r="A379">
        <v>368</v>
      </c>
      <c r="B379">
        <f t="shared" si="17"/>
        <v>159</v>
      </c>
      <c r="C379" cm="1">
        <f t="array" ref="C379:D379">_xlfn.XLOOKUP(A379,id,KickstartData!$L$2:$M$4115)</f>
        <v>159</v>
      </c>
      <c r="D379" t="str">
        <v>successful</v>
      </c>
      <c r="E379">
        <f t="shared" si="18"/>
        <v>159</v>
      </c>
      <c r="F379" t="str">
        <f t="shared" si="19"/>
        <v xml:space="preserve"> </v>
      </c>
    </row>
    <row r="380" spans="1:6" x14ac:dyDescent="0.45">
      <c r="A380">
        <v>369</v>
      </c>
      <c r="B380">
        <f t="shared" si="17"/>
        <v>167</v>
      </c>
      <c r="C380" cm="1">
        <f t="array" ref="C380:D380">_xlfn.XLOOKUP(A380,id,KickstartData!$L$2:$M$4115)</f>
        <v>167</v>
      </c>
      <c r="D380" t="str">
        <v>successful</v>
      </c>
      <c r="E380">
        <f t="shared" si="18"/>
        <v>167</v>
      </c>
      <c r="F380" t="str">
        <f t="shared" si="19"/>
        <v xml:space="preserve"> </v>
      </c>
    </row>
    <row r="381" spans="1:6" x14ac:dyDescent="0.45">
      <c r="A381">
        <v>370</v>
      </c>
      <c r="B381">
        <f t="shared" si="17"/>
        <v>43</v>
      </c>
      <c r="C381" cm="1">
        <f t="array" ref="C381:D381">_xlfn.XLOOKUP(A381,id,KickstartData!$L$2:$M$4115)</f>
        <v>43</v>
      </c>
      <c r="D381" t="str">
        <v>successful</v>
      </c>
      <c r="E381">
        <f t="shared" si="18"/>
        <v>43</v>
      </c>
      <c r="F381" t="str">
        <f t="shared" si="19"/>
        <v xml:space="preserve"> </v>
      </c>
    </row>
    <row r="382" spans="1:6" x14ac:dyDescent="0.45">
      <c r="A382">
        <v>371</v>
      </c>
      <c r="B382">
        <f t="shared" si="17"/>
        <v>1062</v>
      </c>
      <c r="C382" cm="1">
        <f t="array" ref="C382:D382">_xlfn.XLOOKUP(A382,id,KickstartData!$L$2:$M$4115)</f>
        <v>1062</v>
      </c>
      <c r="D382" t="str">
        <v>successful</v>
      </c>
      <c r="E382">
        <f t="shared" si="18"/>
        <v>1062</v>
      </c>
      <c r="F382" t="str">
        <f t="shared" si="19"/>
        <v xml:space="preserve"> </v>
      </c>
    </row>
    <row r="383" spans="1:6" x14ac:dyDescent="0.45">
      <c r="A383">
        <v>372</v>
      </c>
      <c r="B383">
        <f t="shared" si="17"/>
        <v>9</v>
      </c>
      <c r="C383" cm="1">
        <f t="array" ref="C383:D383">_xlfn.XLOOKUP(A383,id,KickstartData!$L$2:$M$4115)</f>
        <v>9</v>
      </c>
      <c r="D383" t="str">
        <v>successful</v>
      </c>
      <c r="E383">
        <f t="shared" si="18"/>
        <v>9</v>
      </c>
      <c r="F383" t="str">
        <f t="shared" si="19"/>
        <v xml:space="preserve"> </v>
      </c>
    </row>
    <row r="384" spans="1:6" x14ac:dyDescent="0.45">
      <c r="A384">
        <v>373</v>
      </c>
      <c r="B384">
        <f t="shared" si="17"/>
        <v>89</v>
      </c>
      <c r="C384" cm="1">
        <f t="array" ref="C384:D384">_xlfn.XLOOKUP(A384,id,KickstartData!$L$2:$M$4115)</f>
        <v>89</v>
      </c>
      <c r="D384" t="str">
        <v>successful</v>
      </c>
      <c r="E384">
        <f t="shared" si="18"/>
        <v>89</v>
      </c>
      <c r="F384" t="str">
        <f t="shared" si="19"/>
        <v xml:space="preserve"> </v>
      </c>
    </row>
    <row r="385" spans="1:6" x14ac:dyDescent="0.45">
      <c r="A385">
        <v>374</v>
      </c>
      <c r="B385">
        <f t="shared" si="17"/>
        <v>174</v>
      </c>
      <c r="C385" cm="1">
        <f t="array" ref="C385:D385">_xlfn.XLOOKUP(A385,id,KickstartData!$L$2:$M$4115)</f>
        <v>174</v>
      </c>
      <c r="D385" t="str">
        <v>successful</v>
      </c>
      <c r="E385">
        <f t="shared" si="18"/>
        <v>174</v>
      </c>
      <c r="F385" t="str">
        <f t="shared" si="19"/>
        <v xml:space="preserve"> </v>
      </c>
    </row>
    <row r="386" spans="1:6" x14ac:dyDescent="0.45">
      <c r="A386">
        <v>375</v>
      </c>
      <c r="B386">
        <f t="shared" si="17"/>
        <v>14</v>
      </c>
      <c r="C386" cm="1">
        <f t="array" ref="C386:D386">_xlfn.XLOOKUP(A386,id,KickstartData!$L$2:$M$4115)</f>
        <v>14</v>
      </c>
      <c r="D386" t="str">
        <v>successful</v>
      </c>
      <c r="E386">
        <f t="shared" si="18"/>
        <v>14</v>
      </c>
      <c r="F386" t="str">
        <f t="shared" si="19"/>
        <v xml:space="preserve"> </v>
      </c>
    </row>
    <row r="387" spans="1:6" x14ac:dyDescent="0.45">
      <c r="A387">
        <v>376</v>
      </c>
      <c r="B387">
        <f t="shared" si="17"/>
        <v>48</v>
      </c>
      <c r="C387" cm="1">
        <f t="array" ref="C387:D387">_xlfn.XLOOKUP(A387,id,KickstartData!$L$2:$M$4115)</f>
        <v>48</v>
      </c>
      <c r="D387" t="str">
        <v>successful</v>
      </c>
      <c r="E387">
        <f t="shared" si="18"/>
        <v>48</v>
      </c>
      <c r="F387" t="str">
        <f t="shared" si="19"/>
        <v xml:space="preserve"> </v>
      </c>
    </row>
    <row r="388" spans="1:6" x14ac:dyDescent="0.45">
      <c r="A388">
        <v>377</v>
      </c>
      <c r="B388">
        <f t="shared" si="17"/>
        <v>133</v>
      </c>
      <c r="C388" cm="1">
        <f t="array" ref="C388:D388">_xlfn.XLOOKUP(A388,id,KickstartData!$L$2:$M$4115)</f>
        <v>133</v>
      </c>
      <c r="D388" t="str">
        <v>successful</v>
      </c>
      <c r="E388">
        <f t="shared" si="18"/>
        <v>133</v>
      </c>
      <c r="F388" t="str">
        <f t="shared" si="19"/>
        <v xml:space="preserve"> </v>
      </c>
    </row>
    <row r="389" spans="1:6" x14ac:dyDescent="0.45">
      <c r="A389">
        <v>378</v>
      </c>
      <c r="B389">
        <f t="shared" si="17"/>
        <v>83</v>
      </c>
      <c r="C389" cm="1">
        <f t="array" ref="C389:D389">_xlfn.XLOOKUP(A389,id,KickstartData!$L$2:$M$4115)</f>
        <v>83</v>
      </c>
      <c r="D389" t="str">
        <v>successful</v>
      </c>
      <c r="E389">
        <f t="shared" si="18"/>
        <v>83</v>
      </c>
      <c r="F389" t="str">
        <f t="shared" si="19"/>
        <v xml:space="preserve"> </v>
      </c>
    </row>
    <row r="390" spans="1:6" x14ac:dyDescent="0.45">
      <c r="A390">
        <v>379</v>
      </c>
      <c r="B390">
        <f t="shared" si="17"/>
        <v>149</v>
      </c>
      <c r="C390" cm="1">
        <f t="array" ref="C390:D390">_xlfn.XLOOKUP(A390,id,KickstartData!$L$2:$M$4115)</f>
        <v>149</v>
      </c>
      <c r="D390" t="str">
        <v>successful</v>
      </c>
      <c r="E390">
        <f t="shared" si="18"/>
        <v>149</v>
      </c>
      <c r="F390" t="str">
        <f t="shared" si="19"/>
        <v xml:space="preserve"> </v>
      </c>
    </row>
    <row r="391" spans="1:6" x14ac:dyDescent="0.45">
      <c r="A391">
        <v>380</v>
      </c>
      <c r="B391">
        <f t="shared" si="17"/>
        <v>49</v>
      </c>
      <c r="C391" cm="1">
        <f t="array" ref="C391:D391">_xlfn.XLOOKUP(A391,id,KickstartData!$L$2:$M$4115)</f>
        <v>49</v>
      </c>
      <c r="D391" t="str">
        <v>successful</v>
      </c>
      <c r="E391">
        <f t="shared" si="18"/>
        <v>49</v>
      </c>
      <c r="F391" t="str">
        <f t="shared" si="19"/>
        <v xml:space="preserve"> </v>
      </c>
    </row>
    <row r="392" spans="1:6" x14ac:dyDescent="0.45">
      <c r="A392">
        <v>381</v>
      </c>
      <c r="B392">
        <f t="shared" si="17"/>
        <v>251</v>
      </c>
      <c r="C392" cm="1">
        <f t="array" ref="C392:D392">_xlfn.XLOOKUP(A392,id,KickstartData!$L$2:$M$4115)</f>
        <v>251</v>
      </c>
      <c r="D392" t="str">
        <v>successful</v>
      </c>
      <c r="E392">
        <f t="shared" si="18"/>
        <v>251</v>
      </c>
      <c r="F392" t="str">
        <f t="shared" si="19"/>
        <v xml:space="preserve"> </v>
      </c>
    </row>
    <row r="393" spans="1:6" x14ac:dyDescent="0.45">
      <c r="A393">
        <v>382</v>
      </c>
      <c r="B393">
        <f t="shared" si="17"/>
        <v>22</v>
      </c>
      <c r="C393" cm="1">
        <f t="array" ref="C393:D393">_xlfn.XLOOKUP(A393,id,KickstartData!$L$2:$M$4115)</f>
        <v>22</v>
      </c>
      <c r="D393" t="str">
        <v>successful</v>
      </c>
      <c r="E393">
        <f t="shared" si="18"/>
        <v>22</v>
      </c>
      <c r="F393" t="str">
        <f t="shared" si="19"/>
        <v xml:space="preserve"> </v>
      </c>
    </row>
    <row r="394" spans="1:6" x14ac:dyDescent="0.45">
      <c r="A394">
        <v>383</v>
      </c>
      <c r="B394">
        <f t="shared" si="17"/>
        <v>48</v>
      </c>
      <c r="C394" cm="1">
        <f t="array" ref="C394:D394">_xlfn.XLOOKUP(A394,id,KickstartData!$L$2:$M$4115)</f>
        <v>48</v>
      </c>
      <c r="D394" t="str">
        <v>successful</v>
      </c>
      <c r="E394">
        <f t="shared" si="18"/>
        <v>48</v>
      </c>
      <c r="F394" t="str">
        <f t="shared" si="19"/>
        <v xml:space="preserve"> </v>
      </c>
    </row>
    <row r="395" spans="1:6" x14ac:dyDescent="0.45">
      <c r="A395">
        <v>384</v>
      </c>
      <c r="B395">
        <f t="shared" si="17"/>
        <v>383</v>
      </c>
      <c r="C395" cm="1">
        <f t="array" ref="C395:D395">_xlfn.XLOOKUP(A395,id,KickstartData!$L$2:$M$4115)</f>
        <v>383</v>
      </c>
      <c r="D395" t="str">
        <v>successful</v>
      </c>
      <c r="E395">
        <f t="shared" si="18"/>
        <v>383</v>
      </c>
      <c r="F395" t="str">
        <f t="shared" si="19"/>
        <v xml:space="preserve"> </v>
      </c>
    </row>
    <row r="396" spans="1:6" x14ac:dyDescent="0.45">
      <c r="A396">
        <v>385</v>
      </c>
      <c r="B396">
        <f t="shared" ref="B396:B459" si="20">_xlfn.XLOOKUP(A396,id,backers_count)</f>
        <v>237</v>
      </c>
      <c r="C396" cm="1">
        <f t="array" ref="C396:D396">_xlfn.XLOOKUP(A396,id,KickstartData!$L$2:$M$4115)</f>
        <v>237</v>
      </c>
      <c r="D396" t="str">
        <v>successful</v>
      </c>
      <c r="E396">
        <f t="shared" si="18"/>
        <v>237</v>
      </c>
      <c r="F396" t="str">
        <f t="shared" si="19"/>
        <v xml:space="preserve"> </v>
      </c>
    </row>
    <row r="397" spans="1:6" x14ac:dyDescent="0.45">
      <c r="A397">
        <v>386</v>
      </c>
      <c r="B397">
        <f t="shared" si="20"/>
        <v>13</v>
      </c>
      <c r="C397" cm="1">
        <f t="array" ref="C397:D397">_xlfn.XLOOKUP(A397,id,KickstartData!$L$2:$M$4115)</f>
        <v>13</v>
      </c>
      <c r="D397" t="str">
        <v>successful</v>
      </c>
      <c r="E397">
        <f t="shared" si="18"/>
        <v>13</v>
      </c>
      <c r="F397" t="str">
        <f t="shared" si="19"/>
        <v xml:space="preserve"> </v>
      </c>
    </row>
    <row r="398" spans="1:6" x14ac:dyDescent="0.45">
      <c r="A398">
        <v>387</v>
      </c>
      <c r="B398">
        <f t="shared" si="20"/>
        <v>562</v>
      </c>
      <c r="C398" cm="1">
        <f t="array" ref="C398:D398">_xlfn.XLOOKUP(A398,id,KickstartData!$L$2:$M$4115)</f>
        <v>562</v>
      </c>
      <c r="D398" t="str">
        <v>successful</v>
      </c>
      <c r="E398">
        <f t="shared" si="18"/>
        <v>562</v>
      </c>
      <c r="F398" t="str">
        <f t="shared" si="19"/>
        <v xml:space="preserve"> </v>
      </c>
    </row>
    <row r="399" spans="1:6" x14ac:dyDescent="0.45">
      <c r="A399">
        <v>388</v>
      </c>
      <c r="B399">
        <f t="shared" si="20"/>
        <v>71</v>
      </c>
      <c r="C399" cm="1">
        <f t="array" ref="C399:D399">_xlfn.XLOOKUP(A399,id,KickstartData!$L$2:$M$4115)</f>
        <v>71</v>
      </c>
      <c r="D399" t="str">
        <v>successful</v>
      </c>
      <c r="E399">
        <f t="shared" si="18"/>
        <v>71</v>
      </c>
      <c r="F399" t="str">
        <f t="shared" si="19"/>
        <v xml:space="preserve"> </v>
      </c>
    </row>
    <row r="400" spans="1:6" x14ac:dyDescent="0.45">
      <c r="A400">
        <v>389</v>
      </c>
      <c r="B400">
        <f t="shared" si="20"/>
        <v>1510</v>
      </c>
      <c r="C400" cm="1">
        <f t="array" ref="C400:D400">_xlfn.XLOOKUP(A400,id,KickstartData!$L$2:$M$4115)</f>
        <v>1510</v>
      </c>
      <c r="D400" t="str">
        <v>successful</v>
      </c>
      <c r="E400">
        <f t="shared" ref="E400:E463" si="21">IF(D400="successful",C400," ")</f>
        <v>1510</v>
      </c>
      <c r="F400" t="str">
        <f t="shared" ref="F400:F463" si="22">IF(D400&lt;&gt;"successful",C400," ")</f>
        <v xml:space="preserve"> </v>
      </c>
    </row>
    <row r="401" spans="1:6" x14ac:dyDescent="0.45">
      <c r="A401">
        <v>390</v>
      </c>
      <c r="B401">
        <f t="shared" si="20"/>
        <v>14</v>
      </c>
      <c r="C401" cm="1">
        <f t="array" ref="C401:D401">_xlfn.XLOOKUP(A401,id,KickstartData!$L$2:$M$4115)</f>
        <v>14</v>
      </c>
      <c r="D401" t="str">
        <v>successful</v>
      </c>
      <c r="E401">
        <f t="shared" si="21"/>
        <v>14</v>
      </c>
      <c r="F401" t="str">
        <f t="shared" si="22"/>
        <v xml:space="preserve"> </v>
      </c>
    </row>
    <row r="402" spans="1:6" x14ac:dyDescent="0.45">
      <c r="A402">
        <v>391</v>
      </c>
      <c r="B402">
        <f t="shared" si="20"/>
        <v>193</v>
      </c>
      <c r="C402" cm="1">
        <f t="array" ref="C402:D402">_xlfn.XLOOKUP(A402,id,KickstartData!$L$2:$M$4115)</f>
        <v>193</v>
      </c>
      <c r="D402" t="str">
        <v>successful</v>
      </c>
      <c r="E402">
        <f t="shared" si="21"/>
        <v>193</v>
      </c>
      <c r="F402" t="str">
        <f t="shared" si="22"/>
        <v xml:space="preserve"> </v>
      </c>
    </row>
    <row r="403" spans="1:6" x14ac:dyDescent="0.45">
      <c r="A403">
        <v>392</v>
      </c>
      <c r="B403">
        <f t="shared" si="20"/>
        <v>206</v>
      </c>
      <c r="C403" cm="1">
        <f t="array" ref="C403:D403">_xlfn.XLOOKUP(A403,id,KickstartData!$L$2:$M$4115)</f>
        <v>206</v>
      </c>
      <c r="D403" t="str">
        <v>successful</v>
      </c>
      <c r="E403">
        <f t="shared" si="21"/>
        <v>206</v>
      </c>
      <c r="F403" t="str">
        <f t="shared" si="22"/>
        <v xml:space="preserve"> </v>
      </c>
    </row>
    <row r="404" spans="1:6" x14ac:dyDescent="0.45">
      <c r="A404">
        <v>393</v>
      </c>
      <c r="B404">
        <f t="shared" si="20"/>
        <v>351</v>
      </c>
      <c r="C404" cm="1">
        <f t="array" ref="C404:D404">_xlfn.XLOOKUP(A404,id,KickstartData!$L$2:$M$4115)</f>
        <v>351</v>
      </c>
      <c r="D404" t="str">
        <v>successful</v>
      </c>
      <c r="E404">
        <f t="shared" si="21"/>
        <v>351</v>
      </c>
      <c r="F404" t="str">
        <f t="shared" si="22"/>
        <v xml:space="preserve"> </v>
      </c>
    </row>
    <row r="405" spans="1:6" x14ac:dyDescent="0.45">
      <c r="A405">
        <v>394</v>
      </c>
      <c r="B405">
        <f t="shared" si="20"/>
        <v>50</v>
      </c>
      <c r="C405" cm="1">
        <f t="array" ref="C405:D405">_xlfn.XLOOKUP(A405,id,KickstartData!$L$2:$M$4115)</f>
        <v>50</v>
      </c>
      <c r="D405" t="str">
        <v>successful</v>
      </c>
      <c r="E405">
        <f t="shared" si="21"/>
        <v>50</v>
      </c>
      <c r="F405" t="str">
        <f t="shared" si="22"/>
        <v xml:space="preserve"> </v>
      </c>
    </row>
    <row r="406" spans="1:6" x14ac:dyDescent="0.45">
      <c r="A406">
        <v>395</v>
      </c>
      <c r="B406">
        <f t="shared" si="20"/>
        <v>184</v>
      </c>
      <c r="C406" cm="1">
        <f t="array" ref="C406:D406">_xlfn.XLOOKUP(A406,id,KickstartData!$L$2:$M$4115)</f>
        <v>184</v>
      </c>
      <c r="D406" t="str">
        <v>successful</v>
      </c>
      <c r="E406">
        <f t="shared" si="21"/>
        <v>184</v>
      </c>
      <c r="F406" t="str">
        <f t="shared" si="22"/>
        <v xml:space="preserve"> </v>
      </c>
    </row>
    <row r="407" spans="1:6" x14ac:dyDescent="0.45">
      <c r="A407">
        <v>396</v>
      </c>
      <c r="B407">
        <f t="shared" si="20"/>
        <v>196</v>
      </c>
      <c r="C407" cm="1">
        <f t="array" ref="C407:D407">_xlfn.XLOOKUP(A407,id,KickstartData!$L$2:$M$4115)</f>
        <v>196</v>
      </c>
      <c r="D407" t="str">
        <v>successful</v>
      </c>
      <c r="E407">
        <f t="shared" si="21"/>
        <v>196</v>
      </c>
      <c r="F407" t="str">
        <f t="shared" si="22"/>
        <v xml:space="preserve"> </v>
      </c>
    </row>
    <row r="408" spans="1:6" x14ac:dyDescent="0.45">
      <c r="A408">
        <v>397</v>
      </c>
      <c r="B408">
        <f t="shared" si="20"/>
        <v>229</v>
      </c>
      <c r="C408" cm="1">
        <f t="array" ref="C408:D408">_xlfn.XLOOKUP(A408,id,KickstartData!$L$2:$M$4115)</f>
        <v>229</v>
      </c>
      <c r="D408" t="str">
        <v>successful</v>
      </c>
      <c r="E408">
        <f t="shared" si="21"/>
        <v>229</v>
      </c>
      <c r="F408" t="str">
        <f t="shared" si="22"/>
        <v xml:space="preserve"> </v>
      </c>
    </row>
    <row r="409" spans="1:6" x14ac:dyDescent="0.45">
      <c r="A409">
        <v>398</v>
      </c>
      <c r="B409">
        <f t="shared" si="20"/>
        <v>67</v>
      </c>
      <c r="C409" cm="1">
        <f t="array" ref="C409:D409">_xlfn.XLOOKUP(A409,id,KickstartData!$L$2:$M$4115)</f>
        <v>67</v>
      </c>
      <c r="D409" t="str">
        <v>successful</v>
      </c>
      <c r="E409">
        <f t="shared" si="21"/>
        <v>67</v>
      </c>
      <c r="F409" t="str">
        <f t="shared" si="22"/>
        <v xml:space="preserve"> </v>
      </c>
    </row>
    <row r="410" spans="1:6" x14ac:dyDescent="0.45">
      <c r="A410">
        <v>399</v>
      </c>
      <c r="B410">
        <f t="shared" si="20"/>
        <v>95</v>
      </c>
      <c r="C410" cm="1">
        <f t="array" ref="C410:D410">_xlfn.XLOOKUP(A410,id,KickstartData!$L$2:$M$4115)</f>
        <v>95</v>
      </c>
      <c r="D410" t="str">
        <v>successful</v>
      </c>
      <c r="E410">
        <f t="shared" si="21"/>
        <v>95</v>
      </c>
      <c r="F410" t="str">
        <f t="shared" si="22"/>
        <v xml:space="preserve"> </v>
      </c>
    </row>
    <row r="411" spans="1:6" x14ac:dyDescent="0.45">
      <c r="A411">
        <v>400</v>
      </c>
      <c r="B411">
        <f t="shared" si="20"/>
        <v>62</v>
      </c>
      <c r="C411" cm="1">
        <f t="array" ref="C411:D411">_xlfn.XLOOKUP(A411,id,KickstartData!$L$2:$M$4115)</f>
        <v>62</v>
      </c>
      <c r="D411" t="str">
        <v>successful</v>
      </c>
      <c r="E411">
        <f t="shared" si="21"/>
        <v>62</v>
      </c>
      <c r="F411" t="str">
        <f t="shared" si="22"/>
        <v xml:space="preserve"> </v>
      </c>
    </row>
    <row r="412" spans="1:6" x14ac:dyDescent="0.45">
      <c r="A412">
        <v>401</v>
      </c>
      <c r="B412">
        <f t="shared" si="20"/>
        <v>73</v>
      </c>
      <c r="C412" cm="1">
        <f t="array" ref="C412:D412">_xlfn.XLOOKUP(A412,id,KickstartData!$L$2:$M$4115)</f>
        <v>73</v>
      </c>
      <c r="D412" t="str">
        <v>successful</v>
      </c>
      <c r="E412">
        <f t="shared" si="21"/>
        <v>73</v>
      </c>
      <c r="F412" t="str">
        <f t="shared" si="22"/>
        <v xml:space="preserve"> </v>
      </c>
    </row>
    <row r="413" spans="1:6" x14ac:dyDescent="0.45">
      <c r="A413">
        <v>402</v>
      </c>
      <c r="B413">
        <f t="shared" si="20"/>
        <v>43</v>
      </c>
      <c r="C413" cm="1">
        <f t="array" ref="C413:D413">_xlfn.XLOOKUP(A413,id,KickstartData!$L$2:$M$4115)</f>
        <v>43</v>
      </c>
      <c r="D413" t="str">
        <v>successful</v>
      </c>
      <c r="E413">
        <f t="shared" si="21"/>
        <v>43</v>
      </c>
      <c r="F413" t="str">
        <f t="shared" si="22"/>
        <v xml:space="preserve"> </v>
      </c>
    </row>
    <row r="414" spans="1:6" x14ac:dyDescent="0.45">
      <c r="A414">
        <v>403</v>
      </c>
      <c r="B414">
        <f t="shared" si="20"/>
        <v>70</v>
      </c>
      <c r="C414" cm="1">
        <f t="array" ref="C414:D414">_xlfn.XLOOKUP(A414,id,KickstartData!$L$2:$M$4115)</f>
        <v>70</v>
      </c>
      <c r="D414" t="str">
        <v>successful</v>
      </c>
      <c r="E414">
        <f t="shared" si="21"/>
        <v>70</v>
      </c>
      <c r="F414" t="str">
        <f t="shared" si="22"/>
        <v xml:space="preserve"> </v>
      </c>
    </row>
    <row r="415" spans="1:6" x14ac:dyDescent="0.45">
      <c r="A415">
        <v>404</v>
      </c>
      <c r="B415">
        <f t="shared" si="20"/>
        <v>271</v>
      </c>
      <c r="C415" cm="1">
        <f t="array" ref="C415:D415">_xlfn.XLOOKUP(A415,id,KickstartData!$L$2:$M$4115)</f>
        <v>271</v>
      </c>
      <c r="D415" t="str">
        <v>successful</v>
      </c>
      <c r="E415">
        <f t="shared" si="21"/>
        <v>271</v>
      </c>
      <c r="F415" t="str">
        <f t="shared" si="22"/>
        <v xml:space="preserve"> </v>
      </c>
    </row>
    <row r="416" spans="1:6" x14ac:dyDescent="0.45">
      <c r="A416">
        <v>405</v>
      </c>
      <c r="B416">
        <f t="shared" si="20"/>
        <v>55</v>
      </c>
      <c r="C416" cm="1">
        <f t="array" ref="C416:D416">_xlfn.XLOOKUP(A416,id,KickstartData!$L$2:$M$4115)</f>
        <v>55</v>
      </c>
      <c r="D416" t="str">
        <v>successful</v>
      </c>
      <c r="E416">
        <f t="shared" si="21"/>
        <v>55</v>
      </c>
      <c r="F416" t="str">
        <f t="shared" si="22"/>
        <v xml:space="preserve"> </v>
      </c>
    </row>
    <row r="417" spans="1:6" x14ac:dyDescent="0.45">
      <c r="A417">
        <v>406</v>
      </c>
      <c r="B417">
        <f t="shared" si="20"/>
        <v>35</v>
      </c>
      <c r="C417" cm="1">
        <f t="array" ref="C417:D417">_xlfn.XLOOKUP(A417,id,KickstartData!$L$2:$M$4115)</f>
        <v>35</v>
      </c>
      <c r="D417" t="str">
        <v>successful</v>
      </c>
      <c r="E417">
        <f t="shared" si="21"/>
        <v>35</v>
      </c>
      <c r="F417" t="str">
        <f t="shared" si="22"/>
        <v xml:space="preserve"> </v>
      </c>
    </row>
    <row r="418" spans="1:6" x14ac:dyDescent="0.45">
      <c r="A418">
        <v>407</v>
      </c>
      <c r="B418">
        <f t="shared" si="20"/>
        <v>22</v>
      </c>
      <c r="C418" cm="1">
        <f t="array" ref="C418:D418">_xlfn.XLOOKUP(A418,id,KickstartData!$L$2:$M$4115)</f>
        <v>22</v>
      </c>
      <c r="D418" t="str">
        <v>successful</v>
      </c>
      <c r="E418">
        <f t="shared" si="21"/>
        <v>22</v>
      </c>
      <c r="F418" t="str">
        <f t="shared" si="22"/>
        <v xml:space="preserve"> </v>
      </c>
    </row>
    <row r="419" spans="1:6" x14ac:dyDescent="0.45">
      <c r="A419">
        <v>408</v>
      </c>
      <c r="B419">
        <f t="shared" si="20"/>
        <v>38</v>
      </c>
      <c r="C419" cm="1">
        <f t="array" ref="C419:D419">_xlfn.XLOOKUP(A419,id,KickstartData!$L$2:$M$4115)</f>
        <v>38</v>
      </c>
      <c r="D419" t="str">
        <v>successful</v>
      </c>
      <c r="E419">
        <f t="shared" si="21"/>
        <v>38</v>
      </c>
      <c r="F419" t="str">
        <f t="shared" si="22"/>
        <v xml:space="preserve"> </v>
      </c>
    </row>
    <row r="420" spans="1:6" x14ac:dyDescent="0.45">
      <c r="A420">
        <v>409</v>
      </c>
      <c r="B420">
        <f t="shared" si="20"/>
        <v>15</v>
      </c>
      <c r="C420" cm="1">
        <f t="array" ref="C420:D420">_xlfn.XLOOKUP(A420,id,KickstartData!$L$2:$M$4115)</f>
        <v>15</v>
      </c>
      <c r="D420" t="str">
        <v>successful</v>
      </c>
      <c r="E420">
        <f t="shared" si="21"/>
        <v>15</v>
      </c>
      <c r="F420" t="str">
        <f t="shared" si="22"/>
        <v xml:space="preserve"> </v>
      </c>
    </row>
    <row r="421" spans="1:6" x14ac:dyDescent="0.45">
      <c r="A421">
        <v>410</v>
      </c>
      <c r="B421">
        <f t="shared" si="20"/>
        <v>7</v>
      </c>
      <c r="C421" cm="1">
        <f t="array" ref="C421:D421">_xlfn.XLOOKUP(A421,id,KickstartData!$L$2:$M$4115)</f>
        <v>7</v>
      </c>
      <c r="D421" t="str">
        <v>successful</v>
      </c>
      <c r="E421">
        <f t="shared" si="21"/>
        <v>7</v>
      </c>
      <c r="F421" t="str">
        <f t="shared" si="22"/>
        <v xml:space="preserve"> </v>
      </c>
    </row>
    <row r="422" spans="1:6" x14ac:dyDescent="0.45">
      <c r="A422">
        <v>411</v>
      </c>
      <c r="B422">
        <f t="shared" si="20"/>
        <v>241</v>
      </c>
      <c r="C422" cm="1">
        <f t="array" ref="C422:D422">_xlfn.XLOOKUP(A422,id,KickstartData!$L$2:$M$4115)</f>
        <v>241</v>
      </c>
      <c r="D422" t="str">
        <v>successful</v>
      </c>
      <c r="E422">
        <f t="shared" si="21"/>
        <v>241</v>
      </c>
      <c r="F422" t="str">
        <f t="shared" si="22"/>
        <v xml:space="preserve"> </v>
      </c>
    </row>
    <row r="423" spans="1:6" x14ac:dyDescent="0.45">
      <c r="A423">
        <v>412</v>
      </c>
      <c r="B423">
        <f t="shared" si="20"/>
        <v>55</v>
      </c>
      <c r="C423" cm="1">
        <f t="array" ref="C423:D423">_xlfn.XLOOKUP(A423,id,KickstartData!$L$2:$M$4115)</f>
        <v>55</v>
      </c>
      <c r="D423" t="str">
        <v>successful</v>
      </c>
      <c r="E423">
        <f t="shared" si="21"/>
        <v>55</v>
      </c>
      <c r="F423" t="str">
        <f t="shared" si="22"/>
        <v xml:space="preserve"> </v>
      </c>
    </row>
    <row r="424" spans="1:6" x14ac:dyDescent="0.45">
      <c r="A424">
        <v>413</v>
      </c>
      <c r="B424">
        <f t="shared" si="20"/>
        <v>171</v>
      </c>
      <c r="C424" cm="1">
        <f t="array" ref="C424:D424">_xlfn.XLOOKUP(A424,id,KickstartData!$L$2:$M$4115)</f>
        <v>171</v>
      </c>
      <c r="D424" t="str">
        <v>successful</v>
      </c>
      <c r="E424">
        <f t="shared" si="21"/>
        <v>171</v>
      </c>
      <c r="F424" t="str">
        <f t="shared" si="22"/>
        <v xml:space="preserve"> </v>
      </c>
    </row>
    <row r="425" spans="1:6" x14ac:dyDescent="0.45">
      <c r="A425">
        <v>414</v>
      </c>
      <c r="B425">
        <f t="shared" si="20"/>
        <v>208</v>
      </c>
      <c r="C425" cm="1">
        <f t="array" ref="C425:D425">_xlfn.XLOOKUP(A425,id,KickstartData!$L$2:$M$4115)</f>
        <v>208</v>
      </c>
      <c r="D425" t="str">
        <v>successful</v>
      </c>
      <c r="E425">
        <f t="shared" si="21"/>
        <v>208</v>
      </c>
      <c r="F425" t="str">
        <f t="shared" si="22"/>
        <v xml:space="preserve"> </v>
      </c>
    </row>
    <row r="426" spans="1:6" x14ac:dyDescent="0.45">
      <c r="A426">
        <v>415</v>
      </c>
      <c r="B426">
        <f t="shared" si="20"/>
        <v>21</v>
      </c>
      <c r="C426" cm="1">
        <f t="array" ref="C426:D426">_xlfn.XLOOKUP(A426,id,KickstartData!$L$2:$M$4115)</f>
        <v>21</v>
      </c>
      <c r="D426" t="str">
        <v>successful</v>
      </c>
      <c r="E426">
        <f t="shared" si="21"/>
        <v>21</v>
      </c>
      <c r="F426" t="str">
        <f t="shared" si="22"/>
        <v xml:space="preserve"> </v>
      </c>
    </row>
    <row r="427" spans="1:6" x14ac:dyDescent="0.45">
      <c r="A427">
        <v>416</v>
      </c>
      <c r="B427">
        <f t="shared" si="20"/>
        <v>25</v>
      </c>
      <c r="C427" cm="1">
        <f t="array" ref="C427:D427">_xlfn.XLOOKUP(A427,id,KickstartData!$L$2:$M$4115)</f>
        <v>25</v>
      </c>
      <c r="D427" t="str">
        <v>successful</v>
      </c>
      <c r="E427">
        <f t="shared" si="21"/>
        <v>25</v>
      </c>
      <c r="F427" t="str">
        <f t="shared" si="22"/>
        <v xml:space="preserve"> </v>
      </c>
    </row>
    <row r="428" spans="1:6" x14ac:dyDescent="0.45">
      <c r="A428">
        <v>417</v>
      </c>
      <c r="B428">
        <f t="shared" si="20"/>
        <v>52</v>
      </c>
      <c r="C428" cm="1">
        <f t="array" ref="C428:D428">_xlfn.XLOOKUP(A428,id,KickstartData!$L$2:$M$4115)</f>
        <v>52</v>
      </c>
      <c r="D428" t="str">
        <v>successful</v>
      </c>
      <c r="E428">
        <f t="shared" si="21"/>
        <v>52</v>
      </c>
      <c r="F428" t="str">
        <f t="shared" si="22"/>
        <v xml:space="preserve"> </v>
      </c>
    </row>
    <row r="429" spans="1:6" x14ac:dyDescent="0.45">
      <c r="A429">
        <v>418</v>
      </c>
      <c r="B429">
        <f t="shared" si="20"/>
        <v>104</v>
      </c>
      <c r="C429" cm="1">
        <f t="array" ref="C429:D429">_xlfn.XLOOKUP(A429,id,KickstartData!$L$2:$M$4115)</f>
        <v>104</v>
      </c>
      <c r="D429" t="str">
        <v>successful</v>
      </c>
      <c r="E429">
        <f t="shared" si="21"/>
        <v>104</v>
      </c>
      <c r="F429" t="str">
        <f t="shared" si="22"/>
        <v xml:space="preserve"> </v>
      </c>
    </row>
    <row r="430" spans="1:6" x14ac:dyDescent="0.45">
      <c r="A430">
        <v>419</v>
      </c>
      <c r="B430">
        <f t="shared" si="20"/>
        <v>73</v>
      </c>
      <c r="C430" cm="1">
        <f t="array" ref="C430:D430">_xlfn.XLOOKUP(A430,id,KickstartData!$L$2:$M$4115)</f>
        <v>73</v>
      </c>
      <c r="D430" t="str">
        <v>successful</v>
      </c>
      <c r="E430">
        <f t="shared" si="21"/>
        <v>73</v>
      </c>
      <c r="F430" t="str">
        <f t="shared" si="22"/>
        <v xml:space="preserve"> </v>
      </c>
    </row>
    <row r="431" spans="1:6" x14ac:dyDescent="0.45">
      <c r="A431">
        <v>420</v>
      </c>
      <c r="B431">
        <f t="shared" si="20"/>
        <v>3</v>
      </c>
      <c r="C431" cm="1">
        <f t="array" ref="C431:D431">_xlfn.XLOOKUP(A431,id,KickstartData!$L$2:$M$4115)</f>
        <v>3</v>
      </c>
      <c r="D431" t="str">
        <v>failed</v>
      </c>
      <c r="E431" t="str">
        <f t="shared" si="21"/>
        <v xml:space="preserve"> </v>
      </c>
      <c r="F431">
        <f t="shared" si="22"/>
        <v>3</v>
      </c>
    </row>
    <row r="432" spans="1:6" x14ac:dyDescent="0.45">
      <c r="A432">
        <v>421</v>
      </c>
      <c r="B432">
        <f t="shared" si="20"/>
        <v>6</v>
      </c>
      <c r="C432" cm="1">
        <f t="array" ref="C432:D432">_xlfn.XLOOKUP(A432,id,KickstartData!$L$2:$M$4115)</f>
        <v>6</v>
      </c>
      <c r="D432" t="str">
        <v>failed</v>
      </c>
      <c r="E432" t="str">
        <f t="shared" si="21"/>
        <v xml:space="preserve"> </v>
      </c>
      <c r="F432">
        <f t="shared" si="22"/>
        <v>6</v>
      </c>
    </row>
    <row r="433" spans="1:6" x14ac:dyDescent="0.45">
      <c r="A433">
        <v>422</v>
      </c>
      <c r="B433">
        <f t="shared" si="20"/>
        <v>12</v>
      </c>
      <c r="C433" cm="1">
        <f t="array" ref="C433:D433">_xlfn.XLOOKUP(A433,id,KickstartData!$L$2:$M$4115)</f>
        <v>12</v>
      </c>
      <c r="D433" t="str">
        <v>failed</v>
      </c>
      <c r="E433" t="str">
        <f t="shared" si="21"/>
        <v xml:space="preserve"> </v>
      </c>
      <c r="F433">
        <f t="shared" si="22"/>
        <v>12</v>
      </c>
    </row>
    <row r="434" spans="1:6" x14ac:dyDescent="0.45">
      <c r="A434">
        <v>423</v>
      </c>
      <c r="B434">
        <f t="shared" si="20"/>
        <v>13</v>
      </c>
      <c r="C434" cm="1">
        <f t="array" ref="C434:D434">_xlfn.XLOOKUP(A434,id,KickstartData!$L$2:$M$4115)</f>
        <v>13</v>
      </c>
      <c r="D434" t="str">
        <v>failed</v>
      </c>
      <c r="E434" t="str">
        <f t="shared" si="21"/>
        <v xml:space="preserve"> </v>
      </c>
      <c r="F434">
        <f t="shared" si="22"/>
        <v>13</v>
      </c>
    </row>
    <row r="435" spans="1:6" x14ac:dyDescent="0.45">
      <c r="A435">
        <v>424</v>
      </c>
      <c r="B435">
        <f t="shared" si="20"/>
        <v>5</v>
      </c>
      <c r="C435" cm="1">
        <f t="array" ref="C435:D435">_xlfn.XLOOKUP(A435,id,KickstartData!$L$2:$M$4115)</f>
        <v>5</v>
      </c>
      <c r="D435" t="str">
        <v>failed</v>
      </c>
      <c r="E435" t="str">
        <f t="shared" si="21"/>
        <v xml:space="preserve"> </v>
      </c>
      <c r="F435">
        <f t="shared" si="22"/>
        <v>5</v>
      </c>
    </row>
    <row r="436" spans="1:6" x14ac:dyDescent="0.45">
      <c r="A436">
        <v>425</v>
      </c>
      <c r="B436">
        <f t="shared" si="20"/>
        <v>2</v>
      </c>
      <c r="C436" cm="1">
        <f t="array" ref="C436:D436">_xlfn.XLOOKUP(A436,id,KickstartData!$L$2:$M$4115)</f>
        <v>2</v>
      </c>
      <c r="D436" t="str">
        <v>failed</v>
      </c>
      <c r="E436" t="str">
        <f t="shared" si="21"/>
        <v xml:space="preserve"> </v>
      </c>
      <c r="F436">
        <f t="shared" si="22"/>
        <v>2</v>
      </c>
    </row>
    <row r="437" spans="1:6" x14ac:dyDescent="0.45">
      <c r="A437">
        <v>426</v>
      </c>
      <c r="B437">
        <f t="shared" si="20"/>
        <v>8</v>
      </c>
      <c r="C437" cm="1">
        <f t="array" ref="C437:D437">_xlfn.XLOOKUP(A437,id,KickstartData!$L$2:$M$4115)</f>
        <v>8</v>
      </c>
      <c r="D437" t="str">
        <v>failed</v>
      </c>
      <c r="E437" t="str">
        <f t="shared" si="21"/>
        <v xml:space="preserve"> </v>
      </c>
      <c r="F437">
        <f t="shared" si="22"/>
        <v>8</v>
      </c>
    </row>
    <row r="438" spans="1:6" x14ac:dyDescent="0.45">
      <c r="A438">
        <v>427</v>
      </c>
      <c r="B438">
        <f t="shared" si="20"/>
        <v>0</v>
      </c>
      <c r="C438" cm="1">
        <f t="array" ref="C438:D438">_xlfn.XLOOKUP(A438,id,KickstartData!$L$2:$M$4115)</f>
        <v>0</v>
      </c>
      <c r="D438" t="str">
        <v>failed</v>
      </c>
      <c r="E438" t="str">
        <f t="shared" si="21"/>
        <v xml:space="preserve"> </v>
      </c>
      <c r="F438">
        <f t="shared" si="22"/>
        <v>0</v>
      </c>
    </row>
    <row r="439" spans="1:6" x14ac:dyDescent="0.45">
      <c r="A439">
        <v>428</v>
      </c>
      <c r="B439">
        <f t="shared" si="20"/>
        <v>13</v>
      </c>
      <c r="C439" cm="1">
        <f t="array" ref="C439:D439">_xlfn.XLOOKUP(A439,id,KickstartData!$L$2:$M$4115)</f>
        <v>13</v>
      </c>
      <c r="D439" t="str">
        <v>failed</v>
      </c>
      <c r="E439" t="str">
        <f t="shared" si="21"/>
        <v xml:space="preserve"> </v>
      </c>
      <c r="F439">
        <f t="shared" si="22"/>
        <v>13</v>
      </c>
    </row>
    <row r="440" spans="1:6" x14ac:dyDescent="0.45">
      <c r="A440">
        <v>429</v>
      </c>
      <c r="B440">
        <f t="shared" si="20"/>
        <v>0</v>
      </c>
      <c r="C440" cm="1">
        <f t="array" ref="C440:D440">_xlfn.XLOOKUP(A440,id,KickstartData!$L$2:$M$4115)</f>
        <v>0</v>
      </c>
      <c r="D440" t="str">
        <v>failed</v>
      </c>
      <c r="E440" t="str">
        <f t="shared" si="21"/>
        <v xml:space="preserve"> </v>
      </c>
      <c r="F440">
        <f t="shared" si="22"/>
        <v>0</v>
      </c>
    </row>
    <row r="441" spans="1:6" x14ac:dyDescent="0.45">
      <c r="A441">
        <v>430</v>
      </c>
      <c r="B441">
        <f t="shared" si="20"/>
        <v>5</v>
      </c>
      <c r="C441" cm="1">
        <f t="array" ref="C441:D441">_xlfn.XLOOKUP(A441,id,KickstartData!$L$2:$M$4115)</f>
        <v>5</v>
      </c>
      <c r="D441" t="str">
        <v>failed</v>
      </c>
      <c r="E441" t="str">
        <f t="shared" si="21"/>
        <v xml:space="preserve"> </v>
      </c>
      <c r="F441">
        <f t="shared" si="22"/>
        <v>5</v>
      </c>
    </row>
    <row r="442" spans="1:6" x14ac:dyDescent="0.45">
      <c r="A442">
        <v>431</v>
      </c>
      <c r="B442">
        <f t="shared" si="20"/>
        <v>8</v>
      </c>
      <c r="C442" cm="1">
        <f t="array" ref="C442:D442">_xlfn.XLOOKUP(A442,id,KickstartData!$L$2:$M$4115)</f>
        <v>8</v>
      </c>
      <c r="D442" t="str">
        <v>failed</v>
      </c>
      <c r="E442" t="str">
        <f t="shared" si="21"/>
        <v xml:space="preserve"> </v>
      </c>
      <c r="F442">
        <f t="shared" si="22"/>
        <v>8</v>
      </c>
    </row>
    <row r="443" spans="1:6" x14ac:dyDescent="0.45">
      <c r="A443">
        <v>432</v>
      </c>
      <c r="B443">
        <f t="shared" si="20"/>
        <v>8</v>
      </c>
      <c r="C443" cm="1">
        <f t="array" ref="C443:D443">_xlfn.XLOOKUP(A443,id,KickstartData!$L$2:$M$4115)</f>
        <v>8</v>
      </c>
      <c r="D443" t="str">
        <v>failed</v>
      </c>
      <c r="E443" t="str">
        <f t="shared" si="21"/>
        <v xml:space="preserve"> </v>
      </c>
      <c r="F443">
        <f t="shared" si="22"/>
        <v>8</v>
      </c>
    </row>
    <row r="444" spans="1:6" x14ac:dyDescent="0.45">
      <c r="A444">
        <v>433</v>
      </c>
      <c r="B444">
        <f t="shared" si="20"/>
        <v>0</v>
      </c>
      <c r="C444" cm="1">
        <f t="array" ref="C444:D444">_xlfn.XLOOKUP(A444,id,KickstartData!$L$2:$M$4115)</f>
        <v>0</v>
      </c>
      <c r="D444" t="str">
        <v>failed</v>
      </c>
      <c r="E444" t="str">
        <f t="shared" si="21"/>
        <v xml:space="preserve"> </v>
      </c>
      <c r="F444">
        <f t="shared" si="22"/>
        <v>0</v>
      </c>
    </row>
    <row r="445" spans="1:6" x14ac:dyDescent="0.45">
      <c r="A445">
        <v>434</v>
      </c>
      <c r="B445">
        <f t="shared" si="20"/>
        <v>2</v>
      </c>
      <c r="C445" cm="1">
        <f t="array" ref="C445:D445">_xlfn.XLOOKUP(A445,id,KickstartData!$L$2:$M$4115)</f>
        <v>2</v>
      </c>
      <c r="D445" t="str">
        <v>failed</v>
      </c>
      <c r="E445" t="str">
        <f t="shared" si="21"/>
        <v xml:space="preserve"> </v>
      </c>
      <c r="F445">
        <f t="shared" si="22"/>
        <v>2</v>
      </c>
    </row>
    <row r="446" spans="1:6" x14ac:dyDescent="0.45">
      <c r="A446">
        <v>435</v>
      </c>
      <c r="B446">
        <f t="shared" si="20"/>
        <v>3</v>
      </c>
      <c r="C446" cm="1">
        <f t="array" ref="C446:D446">_xlfn.XLOOKUP(A446,id,KickstartData!$L$2:$M$4115)</f>
        <v>3</v>
      </c>
      <c r="D446" t="str">
        <v>failed</v>
      </c>
      <c r="E446" t="str">
        <f t="shared" si="21"/>
        <v xml:space="preserve"> </v>
      </c>
      <c r="F446">
        <f t="shared" si="22"/>
        <v>3</v>
      </c>
    </row>
    <row r="447" spans="1:6" x14ac:dyDescent="0.45">
      <c r="A447">
        <v>436</v>
      </c>
      <c r="B447">
        <f t="shared" si="20"/>
        <v>0</v>
      </c>
      <c r="C447" cm="1">
        <f t="array" ref="C447:D447">_xlfn.XLOOKUP(A447,id,KickstartData!$L$2:$M$4115)</f>
        <v>0</v>
      </c>
      <c r="D447" t="str">
        <v>failed</v>
      </c>
      <c r="E447" t="str">
        <f t="shared" si="21"/>
        <v xml:space="preserve"> </v>
      </c>
      <c r="F447">
        <f t="shared" si="22"/>
        <v>0</v>
      </c>
    </row>
    <row r="448" spans="1:6" x14ac:dyDescent="0.45">
      <c r="A448">
        <v>437</v>
      </c>
      <c r="B448">
        <f t="shared" si="20"/>
        <v>0</v>
      </c>
      <c r="C448" cm="1">
        <f t="array" ref="C448:D448">_xlfn.XLOOKUP(A448,id,KickstartData!$L$2:$M$4115)</f>
        <v>0</v>
      </c>
      <c r="D448" t="str">
        <v>failed</v>
      </c>
      <c r="E448" t="str">
        <f t="shared" si="21"/>
        <v xml:space="preserve"> </v>
      </c>
      <c r="F448">
        <f t="shared" si="22"/>
        <v>0</v>
      </c>
    </row>
    <row r="449" spans="1:6" x14ac:dyDescent="0.45">
      <c r="A449">
        <v>438</v>
      </c>
      <c r="B449">
        <f t="shared" si="20"/>
        <v>11</v>
      </c>
      <c r="C449" cm="1">
        <f t="array" ref="C449:D449">_xlfn.XLOOKUP(A449,id,KickstartData!$L$2:$M$4115)</f>
        <v>11</v>
      </c>
      <c r="D449" t="str">
        <v>failed</v>
      </c>
      <c r="E449" t="str">
        <f t="shared" si="21"/>
        <v xml:space="preserve"> </v>
      </c>
      <c r="F449">
        <f t="shared" si="22"/>
        <v>11</v>
      </c>
    </row>
    <row r="450" spans="1:6" x14ac:dyDescent="0.45">
      <c r="A450">
        <v>439</v>
      </c>
      <c r="B450">
        <f t="shared" si="20"/>
        <v>0</v>
      </c>
      <c r="C450" cm="1">
        <f t="array" ref="C450:D450">_xlfn.XLOOKUP(A450,id,KickstartData!$L$2:$M$4115)</f>
        <v>0</v>
      </c>
      <c r="D450" t="str">
        <v>failed</v>
      </c>
      <c r="E450" t="str">
        <f t="shared" si="21"/>
        <v xml:space="preserve"> </v>
      </c>
      <c r="F450">
        <f t="shared" si="22"/>
        <v>0</v>
      </c>
    </row>
    <row r="451" spans="1:6" x14ac:dyDescent="0.45">
      <c r="A451">
        <v>440</v>
      </c>
      <c r="B451">
        <f t="shared" si="20"/>
        <v>1</v>
      </c>
      <c r="C451" cm="1">
        <f t="array" ref="C451:D451">_xlfn.XLOOKUP(A451,id,KickstartData!$L$2:$M$4115)</f>
        <v>1</v>
      </c>
      <c r="D451" t="str">
        <v>failed</v>
      </c>
      <c r="E451" t="str">
        <f t="shared" si="21"/>
        <v xml:space="preserve"> </v>
      </c>
      <c r="F451">
        <f t="shared" si="22"/>
        <v>1</v>
      </c>
    </row>
    <row r="452" spans="1:6" x14ac:dyDescent="0.45">
      <c r="A452">
        <v>441</v>
      </c>
      <c r="B452">
        <f t="shared" si="20"/>
        <v>0</v>
      </c>
      <c r="C452" cm="1">
        <f t="array" ref="C452:D452">_xlfn.XLOOKUP(A452,id,KickstartData!$L$2:$M$4115)</f>
        <v>0</v>
      </c>
      <c r="D452" t="str">
        <v>failed</v>
      </c>
      <c r="E452" t="str">
        <f t="shared" si="21"/>
        <v xml:space="preserve"> </v>
      </c>
      <c r="F452">
        <f t="shared" si="22"/>
        <v>0</v>
      </c>
    </row>
    <row r="453" spans="1:6" x14ac:dyDescent="0.45">
      <c r="A453">
        <v>442</v>
      </c>
      <c r="B453">
        <f t="shared" si="20"/>
        <v>17</v>
      </c>
      <c r="C453" cm="1">
        <f t="array" ref="C453:D453">_xlfn.XLOOKUP(A453,id,KickstartData!$L$2:$M$4115)</f>
        <v>17</v>
      </c>
      <c r="D453" t="str">
        <v>failed</v>
      </c>
      <c r="E453" t="str">
        <f t="shared" si="21"/>
        <v xml:space="preserve"> </v>
      </c>
      <c r="F453">
        <f t="shared" si="22"/>
        <v>17</v>
      </c>
    </row>
    <row r="454" spans="1:6" x14ac:dyDescent="0.45">
      <c r="A454">
        <v>443</v>
      </c>
      <c r="B454">
        <f t="shared" si="20"/>
        <v>2</v>
      </c>
      <c r="C454" cm="1">
        <f t="array" ref="C454:D454">_xlfn.XLOOKUP(A454,id,KickstartData!$L$2:$M$4115)</f>
        <v>2</v>
      </c>
      <c r="D454" t="str">
        <v>failed</v>
      </c>
      <c r="E454" t="str">
        <f t="shared" si="21"/>
        <v xml:space="preserve"> </v>
      </c>
      <c r="F454">
        <f t="shared" si="22"/>
        <v>2</v>
      </c>
    </row>
    <row r="455" spans="1:6" x14ac:dyDescent="0.45">
      <c r="A455">
        <v>444</v>
      </c>
      <c r="B455">
        <f t="shared" si="20"/>
        <v>1</v>
      </c>
      <c r="C455" cm="1">
        <f t="array" ref="C455:D455">_xlfn.XLOOKUP(A455,id,KickstartData!$L$2:$M$4115)</f>
        <v>1</v>
      </c>
      <c r="D455" t="str">
        <v>failed</v>
      </c>
      <c r="E455" t="str">
        <f t="shared" si="21"/>
        <v xml:space="preserve"> </v>
      </c>
      <c r="F455">
        <f t="shared" si="22"/>
        <v>1</v>
      </c>
    </row>
    <row r="456" spans="1:6" x14ac:dyDescent="0.45">
      <c r="A456">
        <v>445</v>
      </c>
      <c r="B456">
        <f t="shared" si="20"/>
        <v>2</v>
      </c>
      <c r="C456" cm="1">
        <f t="array" ref="C456:D456">_xlfn.XLOOKUP(A456,id,KickstartData!$L$2:$M$4115)</f>
        <v>2</v>
      </c>
      <c r="D456" t="str">
        <v>failed</v>
      </c>
      <c r="E456" t="str">
        <f t="shared" si="21"/>
        <v xml:space="preserve"> </v>
      </c>
      <c r="F456">
        <f t="shared" si="22"/>
        <v>2</v>
      </c>
    </row>
    <row r="457" spans="1:6" x14ac:dyDescent="0.45">
      <c r="A457">
        <v>446</v>
      </c>
      <c r="B457">
        <f t="shared" si="20"/>
        <v>16</v>
      </c>
      <c r="C457" cm="1">
        <f t="array" ref="C457:D457">_xlfn.XLOOKUP(A457,id,KickstartData!$L$2:$M$4115)</f>
        <v>16</v>
      </c>
      <c r="D457" t="str">
        <v>failed</v>
      </c>
      <c r="E457" t="str">
        <f t="shared" si="21"/>
        <v xml:space="preserve"> </v>
      </c>
      <c r="F457">
        <f t="shared" si="22"/>
        <v>16</v>
      </c>
    </row>
    <row r="458" spans="1:6" x14ac:dyDescent="0.45">
      <c r="A458">
        <v>447</v>
      </c>
      <c r="B458">
        <f t="shared" si="20"/>
        <v>1</v>
      </c>
      <c r="C458" cm="1">
        <f t="array" ref="C458:D458">_xlfn.XLOOKUP(A458,id,KickstartData!$L$2:$M$4115)</f>
        <v>1</v>
      </c>
      <c r="D458" t="str">
        <v>failed</v>
      </c>
      <c r="E458" t="str">
        <f t="shared" si="21"/>
        <v xml:space="preserve"> </v>
      </c>
      <c r="F458">
        <f t="shared" si="22"/>
        <v>1</v>
      </c>
    </row>
    <row r="459" spans="1:6" x14ac:dyDescent="0.45">
      <c r="A459">
        <v>448</v>
      </c>
      <c r="B459">
        <f t="shared" si="20"/>
        <v>4</v>
      </c>
      <c r="C459" cm="1">
        <f t="array" ref="C459:D459">_xlfn.XLOOKUP(A459,id,KickstartData!$L$2:$M$4115)</f>
        <v>4</v>
      </c>
      <c r="D459" t="str">
        <v>failed</v>
      </c>
      <c r="E459" t="str">
        <f t="shared" si="21"/>
        <v xml:space="preserve"> </v>
      </c>
      <c r="F459">
        <f t="shared" si="22"/>
        <v>4</v>
      </c>
    </row>
    <row r="460" spans="1:6" x14ac:dyDescent="0.45">
      <c r="A460">
        <v>449</v>
      </c>
      <c r="B460">
        <f t="shared" ref="B460:B523" si="23">_xlfn.XLOOKUP(A460,id,backers_count)</f>
        <v>5</v>
      </c>
      <c r="C460" cm="1">
        <f t="array" ref="C460:D460">_xlfn.XLOOKUP(A460,id,KickstartData!$L$2:$M$4115)</f>
        <v>5</v>
      </c>
      <c r="D460" t="str">
        <v>failed</v>
      </c>
      <c r="E460" t="str">
        <f t="shared" si="21"/>
        <v xml:space="preserve"> </v>
      </c>
      <c r="F460">
        <f t="shared" si="22"/>
        <v>5</v>
      </c>
    </row>
    <row r="461" spans="1:6" x14ac:dyDescent="0.45">
      <c r="A461">
        <v>450</v>
      </c>
      <c r="B461">
        <f t="shared" si="23"/>
        <v>7</v>
      </c>
      <c r="C461" cm="1">
        <f t="array" ref="C461:D461">_xlfn.XLOOKUP(A461,id,KickstartData!$L$2:$M$4115)</f>
        <v>7</v>
      </c>
      <c r="D461" t="str">
        <v>failed</v>
      </c>
      <c r="E461" t="str">
        <f t="shared" si="21"/>
        <v xml:space="preserve"> </v>
      </c>
      <c r="F461">
        <f t="shared" si="22"/>
        <v>7</v>
      </c>
    </row>
    <row r="462" spans="1:6" x14ac:dyDescent="0.45">
      <c r="A462">
        <v>451</v>
      </c>
      <c r="B462">
        <f t="shared" si="23"/>
        <v>0</v>
      </c>
      <c r="C462" cm="1">
        <f t="array" ref="C462:D462">_xlfn.XLOOKUP(A462,id,KickstartData!$L$2:$M$4115)</f>
        <v>0</v>
      </c>
      <c r="D462" t="str">
        <v>failed</v>
      </c>
      <c r="E462" t="str">
        <f t="shared" si="21"/>
        <v xml:space="preserve"> </v>
      </c>
      <c r="F462">
        <f t="shared" si="22"/>
        <v>0</v>
      </c>
    </row>
    <row r="463" spans="1:6" x14ac:dyDescent="0.45">
      <c r="A463">
        <v>452</v>
      </c>
      <c r="B463">
        <f t="shared" si="23"/>
        <v>12</v>
      </c>
      <c r="C463" cm="1">
        <f t="array" ref="C463:D463">_xlfn.XLOOKUP(A463,id,KickstartData!$L$2:$M$4115)</f>
        <v>12</v>
      </c>
      <c r="D463" t="str">
        <v>failed</v>
      </c>
      <c r="E463" t="str">
        <f t="shared" si="21"/>
        <v xml:space="preserve"> </v>
      </c>
      <c r="F463">
        <f t="shared" si="22"/>
        <v>12</v>
      </c>
    </row>
    <row r="464" spans="1:6" x14ac:dyDescent="0.45">
      <c r="A464">
        <v>453</v>
      </c>
      <c r="B464">
        <f t="shared" si="23"/>
        <v>2</v>
      </c>
      <c r="C464" cm="1">
        <f t="array" ref="C464:D464">_xlfn.XLOOKUP(A464,id,KickstartData!$L$2:$M$4115)</f>
        <v>2</v>
      </c>
      <c r="D464" t="str">
        <v>failed</v>
      </c>
      <c r="E464" t="str">
        <f t="shared" ref="E464:E527" si="24">IF(D464="successful",C464," ")</f>
        <v xml:space="preserve"> </v>
      </c>
      <c r="F464">
        <f t="shared" ref="F464:F527" si="25">IF(D464&lt;&gt;"successful",C464," ")</f>
        <v>2</v>
      </c>
    </row>
    <row r="465" spans="1:6" x14ac:dyDescent="0.45">
      <c r="A465">
        <v>454</v>
      </c>
      <c r="B465">
        <f t="shared" si="23"/>
        <v>5</v>
      </c>
      <c r="C465" cm="1">
        <f t="array" ref="C465:D465">_xlfn.XLOOKUP(A465,id,KickstartData!$L$2:$M$4115)</f>
        <v>5</v>
      </c>
      <c r="D465" t="str">
        <v>failed</v>
      </c>
      <c r="E465" t="str">
        <f t="shared" si="24"/>
        <v xml:space="preserve"> </v>
      </c>
      <c r="F465">
        <f t="shared" si="25"/>
        <v>5</v>
      </c>
    </row>
    <row r="466" spans="1:6" x14ac:dyDescent="0.45">
      <c r="A466">
        <v>455</v>
      </c>
      <c r="B466">
        <f t="shared" si="23"/>
        <v>2</v>
      </c>
      <c r="C466" cm="1">
        <f t="array" ref="C466:D466">_xlfn.XLOOKUP(A466,id,KickstartData!$L$2:$M$4115)</f>
        <v>2</v>
      </c>
      <c r="D466" t="str">
        <v>failed</v>
      </c>
      <c r="E466" t="str">
        <f t="shared" si="24"/>
        <v xml:space="preserve"> </v>
      </c>
      <c r="F466">
        <f t="shared" si="25"/>
        <v>2</v>
      </c>
    </row>
    <row r="467" spans="1:6" x14ac:dyDescent="0.45">
      <c r="A467">
        <v>456</v>
      </c>
      <c r="B467">
        <f t="shared" si="23"/>
        <v>3</v>
      </c>
      <c r="C467" cm="1">
        <f t="array" ref="C467:D467">_xlfn.XLOOKUP(A467,id,KickstartData!$L$2:$M$4115)</f>
        <v>3</v>
      </c>
      <c r="D467" t="str">
        <v>failed</v>
      </c>
      <c r="E467" t="str">
        <f t="shared" si="24"/>
        <v xml:space="preserve"> </v>
      </c>
      <c r="F467">
        <f t="shared" si="25"/>
        <v>3</v>
      </c>
    </row>
    <row r="468" spans="1:6" x14ac:dyDescent="0.45">
      <c r="A468">
        <v>457</v>
      </c>
      <c r="B468">
        <f t="shared" si="23"/>
        <v>0</v>
      </c>
      <c r="C468" cm="1">
        <f t="array" ref="C468:D468">_xlfn.XLOOKUP(A468,id,KickstartData!$L$2:$M$4115)</f>
        <v>0</v>
      </c>
      <c r="D468" t="str">
        <v>failed</v>
      </c>
      <c r="E468" t="str">
        <f t="shared" si="24"/>
        <v xml:space="preserve"> </v>
      </c>
      <c r="F468">
        <f t="shared" si="25"/>
        <v>0</v>
      </c>
    </row>
    <row r="469" spans="1:6" x14ac:dyDescent="0.45">
      <c r="A469">
        <v>458</v>
      </c>
      <c r="B469">
        <f t="shared" si="23"/>
        <v>49</v>
      </c>
      <c r="C469" cm="1">
        <f t="array" ref="C469:D469">_xlfn.XLOOKUP(A469,id,KickstartData!$L$2:$M$4115)</f>
        <v>49</v>
      </c>
      <c r="D469" t="str">
        <v>failed</v>
      </c>
      <c r="E469" t="str">
        <f t="shared" si="24"/>
        <v xml:space="preserve"> </v>
      </c>
      <c r="F469">
        <f t="shared" si="25"/>
        <v>49</v>
      </c>
    </row>
    <row r="470" spans="1:6" x14ac:dyDescent="0.45">
      <c r="A470">
        <v>459</v>
      </c>
      <c r="B470">
        <f t="shared" si="23"/>
        <v>1</v>
      </c>
      <c r="C470" cm="1">
        <f t="array" ref="C470:D470">_xlfn.XLOOKUP(A470,id,KickstartData!$L$2:$M$4115)</f>
        <v>1</v>
      </c>
      <c r="D470" t="str">
        <v>failed</v>
      </c>
      <c r="E470" t="str">
        <f t="shared" si="24"/>
        <v xml:space="preserve"> </v>
      </c>
      <c r="F470">
        <f t="shared" si="25"/>
        <v>1</v>
      </c>
    </row>
    <row r="471" spans="1:6" x14ac:dyDescent="0.45">
      <c r="A471">
        <v>460</v>
      </c>
      <c r="B471">
        <f t="shared" si="23"/>
        <v>2</v>
      </c>
      <c r="C471" cm="1">
        <f t="array" ref="C471:D471">_xlfn.XLOOKUP(A471,id,KickstartData!$L$2:$M$4115)</f>
        <v>2</v>
      </c>
      <c r="D471" t="str">
        <v>failed</v>
      </c>
      <c r="E471" t="str">
        <f t="shared" si="24"/>
        <v xml:space="preserve"> </v>
      </c>
      <c r="F471">
        <f t="shared" si="25"/>
        <v>2</v>
      </c>
    </row>
    <row r="472" spans="1:6" x14ac:dyDescent="0.45">
      <c r="A472">
        <v>461</v>
      </c>
      <c r="B472">
        <f t="shared" si="23"/>
        <v>0</v>
      </c>
      <c r="C472" cm="1">
        <f t="array" ref="C472:D472">_xlfn.XLOOKUP(A472,id,KickstartData!$L$2:$M$4115)</f>
        <v>0</v>
      </c>
      <c r="D472" t="str">
        <v>failed</v>
      </c>
      <c r="E472" t="str">
        <f t="shared" si="24"/>
        <v xml:space="preserve"> </v>
      </c>
      <c r="F472">
        <f t="shared" si="25"/>
        <v>0</v>
      </c>
    </row>
    <row r="473" spans="1:6" x14ac:dyDescent="0.45">
      <c r="A473">
        <v>462</v>
      </c>
      <c r="B473">
        <f t="shared" si="23"/>
        <v>0</v>
      </c>
      <c r="C473" cm="1">
        <f t="array" ref="C473:D473">_xlfn.XLOOKUP(A473,id,KickstartData!$L$2:$M$4115)</f>
        <v>0</v>
      </c>
      <c r="D473" t="str">
        <v>failed</v>
      </c>
      <c r="E473" t="str">
        <f t="shared" si="24"/>
        <v xml:space="preserve"> </v>
      </c>
      <c r="F473">
        <f t="shared" si="25"/>
        <v>0</v>
      </c>
    </row>
    <row r="474" spans="1:6" x14ac:dyDescent="0.45">
      <c r="A474">
        <v>463</v>
      </c>
      <c r="B474">
        <f t="shared" si="23"/>
        <v>11</v>
      </c>
      <c r="C474" cm="1">
        <f t="array" ref="C474:D474">_xlfn.XLOOKUP(A474,id,KickstartData!$L$2:$M$4115)</f>
        <v>11</v>
      </c>
      <c r="D474" t="str">
        <v>failed</v>
      </c>
      <c r="E474" t="str">
        <f t="shared" si="24"/>
        <v xml:space="preserve"> </v>
      </c>
      <c r="F474">
        <f t="shared" si="25"/>
        <v>11</v>
      </c>
    </row>
    <row r="475" spans="1:6" x14ac:dyDescent="0.45">
      <c r="A475">
        <v>464</v>
      </c>
      <c r="B475">
        <f t="shared" si="23"/>
        <v>1</v>
      </c>
      <c r="C475" cm="1">
        <f t="array" ref="C475:D475">_xlfn.XLOOKUP(A475,id,KickstartData!$L$2:$M$4115)</f>
        <v>1</v>
      </c>
      <c r="D475" t="str">
        <v>failed</v>
      </c>
      <c r="E475" t="str">
        <f t="shared" si="24"/>
        <v xml:space="preserve"> </v>
      </c>
      <c r="F475">
        <f t="shared" si="25"/>
        <v>1</v>
      </c>
    </row>
    <row r="476" spans="1:6" x14ac:dyDescent="0.45">
      <c r="A476">
        <v>465</v>
      </c>
      <c r="B476">
        <f t="shared" si="23"/>
        <v>8</v>
      </c>
      <c r="C476" cm="1">
        <f t="array" ref="C476:D476">_xlfn.XLOOKUP(A476,id,KickstartData!$L$2:$M$4115)</f>
        <v>8</v>
      </c>
      <c r="D476" t="str">
        <v>failed</v>
      </c>
      <c r="E476" t="str">
        <f t="shared" si="24"/>
        <v xml:space="preserve"> </v>
      </c>
      <c r="F476">
        <f t="shared" si="25"/>
        <v>8</v>
      </c>
    </row>
    <row r="477" spans="1:6" x14ac:dyDescent="0.45">
      <c r="A477">
        <v>466</v>
      </c>
      <c r="B477">
        <f t="shared" si="23"/>
        <v>5</v>
      </c>
      <c r="C477" cm="1">
        <f t="array" ref="C477:D477">_xlfn.XLOOKUP(A477,id,KickstartData!$L$2:$M$4115)</f>
        <v>5</v>
      </c>
      <c r="D477" t="str">
        <v>failed</v>
      </c>
      <c r="E477" t="str">
        <f t="shared" si="24"/>
        <v xml:space="preserve"> </v>
      </c>
      <c r="F477">
        <f t="shared" si="25"/>
        <v>5</v>
      </c>
    </row>
    <row r="478" spans="1:6" x14ac:dyDescent="0.45">
      <c r="A478">
        <v>467</v>
      </c>
      <c r="B478">
        <f t="shared" si="23"/>
        <v>39</v>
      </c>
      <c r="C478" cm="1">
        <f t="array" ref="C478:D478">_xlfn.XLOOKUP(A478,id,KickstartData!$L$2:$M$4115)</f>
        <v>39</v>
      </c>
      <c r="D478" t="str">
        <v>failed</v>
      </c>
      <c r="E478" t="str">
        <f t="shared" si="24"/>
        <v xml:space="preserve"> </v>
      </c>
      <c r="F478">
        <f t="shared" si="25"/>
        <v>39</v>
      </c>
    </row>
    <row r="479" spans="1:6" x14ac:dyDescent="0.45">
      <c r="A479">
        <v>468</v>
      </c>
      <c r="B479">
        <f t="shared" si="23"/>
        <v>0</v>
      </c>
      <c r="C479" cm="1">
        <f t="array" ref="C479:D479">_xlfn.XLOOKUP(A479,id,KickstartData!$L$2:$M$4115)</f>
        <v>0</v>
      </c>
      <c r="D479" t="str">
        <v>failed</v>
      </c>
      <c r="E479" t="str">
        <f t="shared" si="24"/>
        <v xml:space="preserve"> </v>
      </c>
      <c r="F479">
        <f t="shared" si="25"/>
        <v>0</v>
      </c>
    </row>
    <row r="480" spans="1:6" x14ac:dyDescent="0.45">
      <c r="A480">
        <v>469</v>
      </c>
      <c r="B480">
        <f t="shared" si="23"/>
        <v>0</v>
      </c>
      <c r="C480" cm="1">
        <f t="array" ref="C480:D480">_xlfn.XLOOKUP(A480,id,KickstartData!$L$2:$M$4115)</f>
        <v>0</v>
      </c>
      <c r="D480" t="str">
        <v>failed</v>
      </c>
      <c r="E480" t="str">
        <f t="shared" si="24"/>
        <v xml:space="preserve"> </v>
      </c>
      <c r="F480">
        <f t="shared" si="25"/>
        <v>0</v>
      </c>
    </row>
    <row r="481" spans="1:6" x14ac:dyDescent="0.45">
      <c r="A481">
        <v>470</v>
      </c>
      <c r="B481">
        <f t="shared" si="23"/>
        <v>2</v>
      </c>
      <c r="C481" cm="1">
        <f t="array" ref="C481:D481">_xlfn.XLOOKUP(A481,id,KickstartData!$L$2:$M$4115)</f>
        <v>2</v>
      </c>
      <c r="D481" t="str">
        <v>failed</v>
      </c>
      <c r="E481" t="str">
        <f t="shared" si="24"/>
        <v xml:space="preserve"> </v>
      </c>
      <c r="F481">
        <f t="shared" si="25"/>
        <v>2</v>
      </c>
    </row>
    <row r="482" spans="1:6" x14ac:dyDescent="0.45">
      <c r="A482">
        <v>471</v>
      </c>
      <c r="B482">
        <f t="shared" si="23"/>
        <v>170</v>
      </c>
      <c r="C482" cm="1">
        <f t="array" ref="C482:D482">_xlfn.XLOOKUP(A482,id,KickstartData!$L$2:$M$4115)</f>
        <v>170</v>
      </c>
      <c r="D482" t="str">
        <v>failed</v>
      </c>
      <c r="E482" t="str">
        <f t="shared" si="24"/>
        <v xml:space="preserve"> </v>
      </c>
      <c r="F482">
        <f t="shared" si="25"/>
        <v>170</v>
      </c>
    </row>
    <row r="483" spans="1:6" x14ac:dyDescent="0.45">
      <c r="A483">
        <v>472</v>
      </c>
      <c r="B483">
        <f t="shared" si="23"/>
        <v>5</v>
      </c>
      <c r="C483" cm="1">
        <f t="array" ref="C483:D483">_xlfn.XLOOKUP(A483,id,KickstartData!$L$2:$M$4115)</f>
        <v>5</v>
      </c>
      <c r="D483" t="str">
        <v>failed</v>
      </c>
      <c r="E483" t="str">
        <f t="shared" si="24"/>
        <v xml:space="preserve"> </v>
      </c>
      <c r="F483">
        <f t="shared" si="25"/>
        <v>5</v>
      </c>
    </row>
    <row r="484" spans="1:6" x14ac:dyDescent="0.45">
      <c r="A484">
        <v>473</v>
      </c>
      <c r="B484">
        <f t="shared" si="23"/>
        <v>14</v>
      </c>
      <c r="C484" cm="1">
        <f t="array" ref="C484:D484">_xlfn.XLOOKUP(A484,id,KickstartData!$L$2:$M$4115)</f>
        <v>14</v>
      </c>
      <c r="D484" t="str">
        <v>failed</v>
      </c>
      <c r="E484" t="str">
        <f t="shared" si="24"/>
        <v xml:space="preserve"> </v>
      </c>
      <c r="F484">
        <f t="shared" si="25"/>
        <v>14</v>
      </c>
    </row>
    <row r="485" spans="1:6" x14ac:dyDescent="0.45">
      <c r="A485">
        <v>474</v>
      </c>
      <c r="B485">
        <f t="shared" si="23"/>
        <v>1</v>
      </c>
      <c r="C485" cm="1">
        <f t="array" ref="C485:D485">_xlfn.XLOOKUP(A485,id,KickstartData!$L$2:$M$4115)</f>
        <v>1</v>
      </c>
      <c r="D485" t="str">
        <v>failed</v>
      </c>
      <c r="E485" t="str">
        <f t="shared" si="24"/>
        <v xml:space="preserve"> </v>
      </c>
      <c r="F485">
        <f t="shared" si="25"/>
        <v>1</v>
      </c>
    </row>
    <row r="486" spans="1:6" x14ac:dyDescent="0.45">
      <c r="A486">
        <v>475</v>
      </c>
      <c r="B486">
        <f t="shared" si="23"/>
        <v>0</v>
      </c>
      <c r="C486" cm="1">
        <f t="array" ref="C486:D486">_xlfn.XLOOKUP(A486,id,KickstartData!$L$2:$M$4115)</f>
        <v>0</v>
      </c>
      <c r="D486" t="str">
        <v>failed</v>
      </c>
      <c r="E486" t="str">
        <f t="shared" si="24"/>
        <v xml:space="preserve"> </v>
      </c>
      <c r="F486">
        <f t="shared" si="25"/>
        <v>0</v>
      </c>
    </row>
    <row r="487" spans="1:6" x14ac:dyDescent="0.45">
      <c r="A487">
        <v>476</v>
      </c>
      <c r="B487">
        <f t="shared" si="23"/>
        <v>124</v>
      </c>
      <c r="C487" cm="1">
        <f t="array" ref="C487:D487">_xlfn.XLOOKUP(A487,id,KickstartData!$L$2:$M$4115)</f>
        <v>124</v>
      </c>
      <c r="D487" t="str">
        <v>failed</v>
      </c>
      <c r="E487" t="str">
        <f t="shared" si="24"/>
        <v xml:space="preserve"> </v>
      </c>
      <c r="F487">
        <f t="shared" si="25"/>
        <v>124</v>
      </c>
    </row>
    <row r="488" spans="1:6" x14ac:dyDescent="0.45">
      <c r="A488">
        <v>477</v>
      </c>
      <c r="B488">
        <f t="shared" si="23"/>
        <v>0</v>
      </c>
      <c r="C488" cm="1">
        <f t="array" ref="C488:D488">_xlfn.XLOOKUP(A488,id,KickstartData!$L$2:$M$4115)</f>
        <v>0</v>
      </c>
      <c r="D488" t="str">
        <v>failed</v>
      </c>
      <c r="E488" t="str">
        <f t="shared" si="24"/>
        <v xml:space="preserve"> </v>
      </c>
      <c r="F488">
        <f t="shared" si="25"/>
        <v>0</v>
      </c>
    </row>
    <row r="489" spans="1:6" x14ac:dyDescent="0.45">
      <c r="A489">
        <v>478</v>
      </c>
      <c r="B489">
        <f t="shared" si="23"/>
        <v>0</v>
      </c>
      <c r="C489" cm="1">
        <f t="array" ref="C489:D489">_xlfn.XLOOKUP(A489,id,KickstartData!$L$2:$M$4115)</f>
        <v>0</v>
      </c>
      <c r="D489" t="str">
        <v>failed</v>
      </c>
      <c r="E489" t="str">
        <f t="shared" si="24"/>
        <v xml:space="preserve"> </v>
      </c>
      <c r="F489">
        <f t="shared" si="25"/>
        <v>0</v>
      </c>
    </row>
    <row r="490" spans="1:6" x14ac:dyDescent="0.45">
      <c r="A490">
        <v>479</v>
      </c>
      <c r="B490">
        <f t="shared" si="23"/>
        <v>55</v>
      </c>
      <c r="C490" cm="1">
        <f t="array" ref="C490:D490">_xlfn.XLOOKUP(A490,id,KickstartData!$L$2:$M$4115)</f>
        <v>55</v>
      </c>
      <c r="D490" t="str">
        <v>failed</v>
      </c>
      <c r="E490" t="str">
        <f t="shared" si="24"/>
        <v xml:space="preserve"> </v>
      </c>
      <c r="F490">
        <f t="shared" si="25"/>
        <v>55</v>
      </c>
    </row>
    <row r="491" spans="1:6" x14ac:dyDescent="0.45">
      <c r="A491">
        <v>480</v>
      </c>
      <c r="B491">
        <f t="shared" si="23"/>
        <v>140</v>
      </c>
      <c r="C491" cm="1">
        <f t="array" ref="C491:D491">_xlfn.XLOOKUP(A491,id,KickstartData!$L$2:$M$4115)</f>
        <v>140</v>
      </c>
      <c r="D491" t="str">
        <v>failed</v>
      </c>
      <c r="E491" t="str">
        <f t="shared" si="24"/>
        <v xml:space="preserve"> </v>
      </c>
      <c r="F491">
        <f t="shared" si="25"/>
        <v>140</v>
      </c>
    </row>
    <row r="492" spans="1:6" x14ac:dyDescent="0.45">
      <c r="A492">
        <v>481</v>
      </c>
      <c r="B492">
        <f t="shared" si="23"/>
        <v>21</v>
      </c>
      <c r="C492" cm="1">
        <f t="array" ref="C492:D492">_xlfn.XLOOKUP(A492,id,KickstartData!$L$2:$M$4115)</f>
        <v>21</v>
      </c>
      <c r="D492" t="str">
        <v>failed</v>
      </c>
      <c r="E492" t="str">
        <f t="shared" si="24"/>
        <v xml:space="preserve"> </v>
      </c>
      <c r="F492">
        <f t="shared" si="25"/>
        <v>21</v>
      </c>
    </row>
    <row r="493" spans="1:6" x14ac:dyDescent="0.45">
      <c r="A493">
        <v>482</v>
      </c>
      <c r="B493">
        <f t="shared" si="23"/>
        <v>1</v>
      </c>
      <c r="C493" cm="1">
        <f t="array" ref="C493:D493">_xlfn.XLOOKUP(A493,id,KickstartData!$L$2:$M$4115)</f>
        <v>1</v>
      </c>
      <c r="D493" t="str">
        <v>failed</v>
      </c>
      <c r="E493" t="str">
        <f t="shared" si="24"/>
        <v xml:space="preserve"> </v>
      </c>
      <c r="F493">
        <f t="shared" si="25"/>
        <v>1</v>
      </c>
    </row>
    <row r="494" spans="1:6" x14ac:dyDescent="0.45">
      <c r="A494">
        <v>483</v>
      </c>
      <c r="B494">
        <f t="shared" si="23"/>
        <v>147</v>
      </c>
      <c r="C494" cm="1">
        <f t="array" ref="C494:D494">_xlfn.XLOOKUP(A494,id,KickstartData!$L$2:$M$4115)</f>
        <v>147</v>
      </c>
      <c r="D494" t="str">
        <v>failed</v>
      </c>
      <c r="E494" t="str">
        <f t="shared" si="24"/>
        <v xml:space="preserve"> </v>
      </c>
      <c r="F494">
        <f t="shared" si="25"/>
        <v>147</v>
      </c>
    </row>
    <row r="495" spans="1:6" x14ac:dyDescent="0.45">
      <c r="A495">
        <v>484</v>
      </c>
      <c r="B495">
        <f t="shared" si="23"/>
        <v>11</v>
      </c>
      <c r="C495" cm="1">
        <f t="array" ref="C495:D495">_xlfn.XLOOKUP(A495,id,KickstartData!$L$2:$M$4115)</f>
        <v>11</v>
      </c>
      <c r="D495" t="str">
        <v>failed</v>
      </c>
      <c r="E495" t="str">
        <f t="shared" si="24"/>
        <v xml:space="preserve"> </v>
      </c>
      <c r="F495">
        <f t="shared" si="25"/>
        <v>11</v>
      </c>
    </row>
    <row r="496" spans="1:6" x14ac:dyDescent="0.45">
      <c r="A496">
        <v>485</v>
      </c>
      <c r="B496">
        <f t="shared" si="23"/>
        <v>125</v>
      </c>
      <c r="C496" cm="1">
        <f t="array" ref="C496:D496">_xlfn.XLOOKUP(A496,id,KickstartData!$L$2:$M$4115)</f>
        <v>125</v>
      </c>
      <c r="D496" t="str">
        <v>failed</v>
      </c>
      <c r="E496" t="str">
        <f t="shared" si="24"/>
        <v xml:space="preserve"> </v>
      </c>
      <c r="F496">
        <f t="shared" si="25"/>
        <v>125</v>
      </c>
    </row>
    <row r="497" spans="1:6" x14ac:dyDescent="0.45">
      <c r="A497">
        <v>486</v>
      </c>
      <c r="B497">
        <f t="shared" si="23"/>
        <v>1</v>
      </c>
      <c r="C497" cm="1">
        <f t="array" ref="C497:D497">_xlfn.XLOOKUP(A497,id,KickstartData!$L$2:$M$4115)</f>
        <v>1</v>
      </c>
      <c r="D497" t="str">
        <v>failed</v>
      </c>
      <c r="E497" t="str">
        <f t="shared" si="24"/>
        <v xml:space="preserve"> </v>
      </c>
      <c r="F497">
        <f t="shared" si="25"/>
        <v>1</v>
      </c>
    </row>
    <row r="498" spans="1:6" x14ac:dyDescent="0.45">
      <c r="A498">
        <v>487</v>
      </c>
      <c r="B498">
        <f t="shared" si="23"/>
        <v>0</v>
      </c>
      <c r="C498" cm="1">
        <f t="array" ref="C498:D498">_xlfn.XLOOKUP(A498,id,KickstartData!$L$2:$M$4115)</f>
        <v>0</v>
      </c>
      <c r="D498" t="str">
        <v>failed</v>
      </c>
      <c r="E498" t="str">
        <f t="shared" si="24"/>
        <v xml:space="preserve"> </v>
      </c>
      <c r="F498">
        <f t="shared" si="25"/>
        <v>0</v>
      </c>
    </row>
    <row r="499" spans="1:6" x14ac:dyDescent="0.45">
      <c r="A499">
        <v>488</v>
      </c>
      <c r="B499">
        <f t="shared" si="23"/>
        <v>0</v>
      </c>
      <c r="C499" cm="1">
        <f t="array" ref="C499:D499">_xlfn.XLOOKUP(A499,id,KickstartData!$L$2:$M$4115)</f>
        <v>0</v>
      </c>
      <c r="D499" t="str">
        <v>failed</v>
      </c>
      <c r="E499" t="str">
        <f t="shared" si="24"/>
        <v xml:space="preserve"> </v>
      </c>
      <c r="F499">
        <f t="shared" si="25"/>
        <v>0</v>
      </c>
    </row>
    <row r="500" spans="1:6" x14ac:dyDescent="0.45">
      <c r="A500">
        <v>489</v>
      </c>
      <c r="B500">
        <f t="shared" si="23"/>
        <v>3</v>
      </c>
      <c r="C500" cm="1">
        <f t="array" ref="C500:D500">_xlfn.XLOOKUP(A500,id,KickstartData!$L$2:$M$4115)</f>
        <v>3</v>
      </c>
      <c r="D500" t="str">
        <v>failed</v>
      </c>
      <c r="E500" t="str">
        <f t="shared" si="24"/>
        <v xml:space="preserve"> </v>
      </c>
      <c r="F500">
        <f t="shared" si="25"/>
        <v>3</v>
      </c>
    </row>
    <row r="501" spans="1:6" x14ac:dyDescent="0.45">
      <c r="A501">
        <v>490</v>
      </c>
      <c r="B501">
        <f t="shared" si="23"/>
        <v>0</v>
      </c>
      <c r="C501" cm="1">
        <f t="array" ref="C501:D501">_xlfn.XLOOKUP(A501,id,KickstartData!$L$2:$M$4115)</f>
        <v>0</v>
      </c>
      <c r="D501" t="str">
        <v>failed</v>
      </c>
      <c r="E501" t="str">
        <f t="shared" si="24"/>
        <v xml:space="preserve"> </v>
      </c>
      <c r="F501">
        <f t="shared" si="25"/>
        <v>0</v>
      </c>
    </row>
    <row r="502" spans="1:6" x14ac:dyDescent="0.45">
      <c r="A502">
        <v>491</v>
      </c>
      <c r="B502">
        <f t="shared" si="23"/>
        <v>0</v>
      </c>
      <c r="C502" cm="1">
        <f t="array" ref="C502:D502">_xlfn.XLOOKUP(A502,id,KickstartData!$L$2:$M$4115)</f>
        <v>0</v>
      </c>
      <c r="D502" t="str">
        <v>failed</v>
      </c>
      <c r="E502" t="str">
        <f t="shared" si="24"/>
        <v xml:space="preserve"> </v>
      </c>
      <c r="F502">
        <f t="shared" si="25"/>
        <v>0</v>
      </c>
    </row>
    <row r="503" spans="1:6" x14ac:dyDescent="0.45">
      <c r="A503">
        <v>492</v>
      </c>
      <c r="B503">
        <f t="shared" si="23"/>
        <v>0</v>
      </c>
      <c r="C503" cm="1">
        <f t="array" ref="C503:D503">_xlfn.XLOOKUP(A503,id,KickstartData!$L$2:$M$4115)</f>
        <v>0</v>
      </c>
      <c r="D503" t="str">
        <v>failed</v>
      </c>
      <c r="E503" t="str">
        <f t="shared" si="24"/>
        <v xml:space="preserve"> </v>
      </c>
      <c r="F503">
        <f t="shared" si="25"/>
        <v>0</v>
      </c>
    </row>
    <row r="504" spans="1:6" x14ac:dyDescent="0.45">
      <c r="A504">
        <v>493</v>
      </c>
      <c r="B504">
        <f t="shared" si="23"/>
        <v>0</v>
      </c>
      <c r="C504" cm="1">
        <f t="array" ref="C504:D504">_xlfn.XLOOKUP(A504,id,KickstartData!$L$2:$M$4115)</f>
        <v>0</v>
      </c>
      <c r="D504" t="str">
        <v>failed</v>
      </c>
      <c r="E504" t="str">
        <f t="shared" si="24"/>
        <v xml:space="preserve"> </v>
      </c>
      <c r="F504">
        <f t="shared" si="25"/>
        <v>0</v>
      </c>
    </row>
    <row r="505" spans="1:6" x14ac:dyDescent="0.45">
      <c r="A505">
        <v>494</v>
      </c>
      <c r="B505">
        <f t="shared" si="23"/>
        <v>3</v>
      </c>
      <c r="C505" cm="1">
        <f t="array" ref="C505:D505">_xlfn.XLOOKUP(A505,id,KickstartData!$L$2:$M$4115)</f>
        <v>3</v>
      </c>
      <c r="D505" t="str">
        <v>failed</v>
      </c>
      <c r="E505" t="str">
        <f t="shared" si="24"/>
        <v xml:space="preserve"> </v>
      </c>
      <c r="F505">
        <f t="shared" si="25"/>
        <v>3</v>
      </c>
    </row>
    <row r="506" spans="1:6" x14ac:dyDescent="0.45">
      <c r="A506">
        <v>495</v>
      </c>
      <c r="B506">
        <f t="shared" si="23"/>
        <v>0</v>
      </c>
      <c r="C506" cm="1">
        <f t="array" ref="C506:D506">_xlfn.XLOOKUP(A506,id,KickstartData!$L$2:$M$4115)</f>
        <v>0</v>
      </c>
      <c r="D506" t="str">
        <v>failed</v>
      </c>
      <c r="E506" t="str">
        <f t="shared" si="24"/>
        <v xml:space="preserve"> </v>
      </c>
      <c r="F506">
        <f t="shared" si="25"/>
        <v>0</v>
      </c>
    </row>
    <row r="507" spans="1:6" x14ac:dyDescent="0.45">
      <c r="A507">
        <v>496</v>
      </c>
      <c r="B507">
        <f t="shared" si="23"/>
        <v>1</v>
      </c>
      <c r="C507" cm="1">
        <f t="array" ref="C507:D507">_xlfn.XLOOKUP(A507,id,KickstartData!$L$2:$M$4115)</f>
        <v>1</v>
      </c>
      <c r="D507" t="str">
        <v>failed</v>
      </c>
      <c r="E507" t="str">
        <f t="shared" si="24"/>
        <v xml:space="preserve"> </v>
      </c>
      <c r="F507">
        <f t="shared" si="25"/>
        <v>1</v>
      </c>
    </row>
    <row r="508" spans="1:6" x14ac:dyDescent="0.45">
      <c r="A508">
        <v>497</v>
      </c>
      <c r="B508">
        <f t="shared" si="23"/>
        <v>3</v>
      </c>
      <c r="C508" cm="1">
        <f t="array" ref="C508:D508">_xlfn.XLOOKUP(A508,id,KickstartData!$L$2:$M$4115)</f>
        <v>3</v>
      </c>
      <c r="D508" t="str">
        <v>failed</v>
      </c>
      <c r="E508" t="str">
        <f t="shared" si="24"/>
        <v xml:space="preserve"> </v>
      </c>
      <c r="F508">
        <f t="shared" si="25"/>
        <v>3</v>
      </c>
    </row>
    <row r="509" spans="1:6" x14ac:dyDescent="0.45">
      <c r="A509">
        <v>498</v>
      </c>
      <c r="B509">
        <f t="shared" si="23"/>
        <v>22</v>
      </c>
      <c r="C509" cm="1">
        <f t="array" ref="C509:D509">_xlfn.XLOOKUP(A509,id,KickstartData!$L$2:$M$4115)</f>
        <v>22</v>
      </c>
      <c r="D509" t="str">
        <v>failed</v>
      </c>
      <c r="E509" t="str">
        <f t="shared" si="24"/>
        <v xml:space="preserve"> </v>
      </c>
      <c r="F509">
        <f t="shared" si="25"/>
        <v>22</v>
      </c>
    </row>
    <row r="510" spans="1:6" x14ac:dyDescent="0.45">
      <c r="A510">
        <v>499</v>
      </c>
      <c r="B510">
        <f t="shared" si="23"/>
        <v>26</v>
      </c>
      <c r="C510" cm="1">
        <f t="array" ref="C510:D510">_xlfn.XLOOKUP(A510,id,KickstartData!$L$2:$M$4115)</f>
        <v>26</v>
      </c>
      <c r="D510" t="str">
        <v>failed</v>
      </c>
      <c r="E510" t="str">
        <f t="shared" si="24"/>
        <v xml:space="preserve"> </v>
      </c>
      <c r="F510">
        <f t="shared" si="25"/>
        <v>26</v>
      </c>
    </row>
    <row r="511" spans="1:6" x14ac:dyDescent="0.45">
      <c r="A511">
        <v>500</v>
      </c>
      <c r="B511">
        <f t="shared" si="23"/>
        <v>4</v>
      </c>
      <c r="C511" cm="1">
        <f t="array" ref="C511:D511">_xlfn.XLOOKUP(A511,id,KickstartData!$L$2:$M$4115)</f>
        <v>4</v>
      </c>
      <c r="D511" t="str">
        <v>failed</v>
      </c>
      <c r="E511" t="str">
        <f t="shared" si="24"/>
        <v xml:space="preserve"> </v>
      </c>
      <c r="F511">
        <f t="shared" si="25"/>
        <v>4</v>
      </c>
    </row>
    <row r="512" spans="1:6" x14ac:dyDescent="0.45">
      <c r="A512">
        <v>501</v>
      </c>
      <c r="B512">
        <f t="shared" si="23"/>
        <v>0</v>
      </c>
      <c r="C512" cm="1">
        <f t="array" ref="C512:D512">_xlfn.XLOOKUP(A512,id,KickstartData!$L$2:$M$4115)</f>
        <v>0</v>
      </c>
      <c r="D512" t="str">
        <v>failed</v>
      </c>
      <c r="E512" t="str">
        <f t="shared" si="24"/>
        <v xml:space="preserve"> </v>
      </c>
      <c r="F512">
        <f t="shared" si="25"/>
        <v>0</v>
      </c>
    </row>
    <row r="513" spans="1:6" x14ac:dyDescent="0.45">
      <c r="A513">
        <v>502</v>
      </c>
      <c r="B513">
        <f t="shared" si="23"/>
        <v>4</v>
      </c>
      <c r="C513" cm="1">
        <f t="array" ref="C513:D513">_xlfn.XLOOKUP(A513,id,KickstartData!$L$2:$M$4115)</f>
        <v>4</v>
      </c>
      <c r="D513" t="str">
        <v>failed</v>
      </c>
      <c r="E513" t="str">
        <f t="shared" si="24"/>
        <v xml:space="preserve"> </v>
      </c>
      <c r="F513">
        <f t="shared" si="25"/>
        <v>4</v>
      </c>
    </row>
    <row r="514" spans="1:6" x14ac:dyDescent="0.45">
      <c r="A514">
        <v>503</v>
      </c>
      <c r="B514">
        <f t="shared" si="23"/>
        <v>9</v>
      </c>
      <c r="C514" cm="1">
        <f t="array" ref="C514:D514">_xlfn.XLOOKUP(A514,id,KickstartData!$L$2:$M$4115)</f>
        <v>9</v>
      </c>
      <c r="D514" t="str">
        <v>failed</v>
      </c>
      <c r="E514" t="str">
        <f t="shared" si="24"/>
        <v xml:space="preserve"> </v>
      </c>
      <c r="F514">
        <f t="shared" si="25"/>
        <v>9</v>
      </c>
    </row>
    <row r="515" spans="1:6" x14ac:dyDescent="0.45">
      <c r="A515">
        <v>504</v>
      </c>
      <c r="B515">
        <f t="shared" si="23"/>
        <v>5</v>
      </c>
      <c r="C515" cm="1">
        <f t="array" ref="C515:D515">_xlfn.XLOOKUP(A515,id,KickstartData!$L$2:$M$4115)</f>
        <v>5</v>
      </c>
      <c r="D515" t="str">
        <v>failed</v>
      </c>
      <c r="E515" t="str">
        <f t="shared" si="24"/>
        <v xml:space="preserve"> </v>
      </c>
      <c r="F515">
        <f t="shared" si="25"/>
        <v>5</v>
      </c>
    </row>
    <row r="516" spans="1:6" x14ac:dyDescent="0.45">
      <c r="A516">
        <v>505</v>
      </c>
      <c r="B516">
        <f t="shared" si="23"/>
        <v>14</v>
      </c>
      <c r="C516" cm="1">
        <f t="array" ref="C516:D516">_xlfn.XLOOKUP(A516,id,KickstartData!$L$2:$M$4115)</f>
        <v>14</v>
      </c>
      <c r="D516" t="str">
        <v>failed</v>
      </c>
      <c r="E516" t="str">
        <f t="shared" si="24"/>
        <v xml:space="preserve"> </v>
      </c>
      <c r="F516">
        <f t="shared" si="25"/>
        <v>14</v>
      </c>
    </row>
    <row r="517" spans="1:6" x14ac:dyDescent="0.45">
      <c r="A517">
        <v>506</v>
      </c>
      <c r="B517">
        <f t="shared" si="23"/>
        <v>1</v>
      </c>
      <c r="C517" cm="1">
        <f t="array" ref="C517:D517">_xlfn.XLOOKUP(A517,id,KickstartData!$L$2:$M$4115)</f>
        <v>1</v>
      </c>
      <c r="D517" t="str">
        <v>failed</v>
      </c>
      <c r="E517" t="str">
        <f t="shared" si="24"/>
        <v xml:space="preserve"> </v>
      </c>
      <c r="F517">
        <f t="shared" si="25"/>
        <v>1</v>
      </c>
    </row>
    <row r="518" spans="1:6" x14ac:dyDescent="0.45">
      <c r="A518">
        <v>507</v>
      </c>
      <c r="B518">
        <f t="shared" si="23"/>
        <v>10</v>
      </c>
      <c r="C518" cm="1">
        <f t="array" ref="C518:D518">_xlfn.XLOOKUP(A518,id,KickstartData!$L$2:$M$4115)</f>
        <v>10</v>
      </c>
      <c r="D518" t="str">
        <v>failed</v>
      </c>
      <c r="E518" t="str">
        <f t="shared" si="24"/>
        <v xml:space="preserve"> </v>
      </c>
      <c r="F518">
        <f t="shared" si="25"/>
        <v>10</v>
      </c>
    </row>
    <row r="519" spans="1:6" x14ac:dyDescent="0.45">
      <c r="A519">
        <v>508</v>
      </c>
      <c r="B519">
        <f t="shared" si="23"/>
        <v>3</v>
      </c>
      <c r="C519" cm="1">
        <f t="array" ref="C519:D519">_xlfn.XLOOKUP(A519,id,KickstartData!$L$2:$M$4115)</f>
        <v>3</v>
      </c>
      <c r="D519" t="str">
        <v>failed</v>
      </c>
      <c r="E519" t="str">
        <f t="shared" si="24"/>
        <v xml:space="preserve"> </v>
      </c>
      <c r="F519">
        <f t="shared" si="25"/>
        <v>3</v>
      </c>
    </row>
    <row r="520" spans="1:6" x14ac:dyDescent="0.45">
      <c r="A520">
        <v>509</v>
      </c>
      <c r="B520">
        <f t="shared" si="23"/>
        <v>1</v>
      </c>
      <c r="C520" cm="1">
        <f t="array" ref="C520:D520">_xlfn.XLOOKUP(A520,id,KickstartData!$L$2:$M$4115)</f>
        <v>1</v>
      </c>
      <c r="D520" t="str">
        <v>failed</v>
      </c>
      <c r="E520" t="str">
        <f t="shared" si="24"/>
        <v xml:space="preserve"> </v>
      </c>
      <c r="F520">
        <f t="shared" si="25"/>
        <v>1</v>
      </c>
    </row>
    <row r="521" spans="1:6" x14ac:dyDescent="0.45">
      <c r="A521">
        <v>510</v>
      </c>
      <c r="B521">
        <f t="shared" si="23"/>
        <v>0</v>
      </c>
      <c r="C521" cm="1">
        <f t="array" ref="C521:D521">_xlfn.XLOOKUP(A521,id,KickstartData!$L$2:$M$4115)</f>
        <v>0</v>
      </c>
      <c r="D521" t="str">
        <v>failed</v>
      </c>
      <c r="E521" t="str">
        <f t="shared" si="24"/>
        <v xml:space="preserve"> </v>
      </c>
      <c r="F521">
        <f t="shared" si="25"/>
        <v>0</v>
      </c>
    </row>
    <row r="522" spans="1:6" x14ac:dyDescent="0.45">
      <c r="A522">
        <v>511</v>
      </c>
      <c r="B522">
        <f t="shared" si="23"/>
        <v>5</v>
      </c>
      <c r="C522" cm="1">
        <f t="array" ref="C522:D522">_xlfn.XLOOKUP(A522,id,KickstartData!$L$2:$M$4115)</f>
        <v>5</v>
      </c>
      <c r="D522" t="str">
        <v>failed</v>
      </c>
      <c r="E522" t="str">
        <f t="shared" si="24"/>
        <v xml:space="preserve"> </v>
      </c>
      <c r="F522">
        <f t="shared" si="25"/>
        <v>5</v>
      </c>
    </row>
    <row r="523" spans="1:6" x14ac:dyDescent="0.45">
      <c r="A523">
        <v>512</v>
      </c>
      <c r="B523">
        <f t="shared" si="23"/>
        <v>2</v>
      </c>
      <c r="C523" cm="1">
        <f t="array" ref="C523:D523">_xlfn.XLOOKUP(A523,id,KickstartData!$L$2:$M$4115)</f>
        <v>2</v>
      </c>
      <c r="D523" t="str">
        <v>failed</v>
      </c>
      <c r="E523" t="str">
        <f t="shared" si="24"/>
        <v xml:space="preserve"> </v>
      </c>
      <c r="F523">
        <f t="shared" si="25"/>
        <v>2</v>
      </c>
    </row>
    <row r="524" spans="1:6" x14ac:dyDescent="0.45">
      <c r="A524">
        <v>513</v>
      </c>
      <c r="B524">
        <f t="shared" ref="B524:B587" si="26">_xlfn.XLOOKUP(A524,id,backers_count)</f>
        <v>68</v>
      </c>
      <c r="C524" cm="1">
        <f t="array" ref="C524:D524">_xlfn.XLOOKUP(A524,id,KickstartData!$L$2:$M$4115)</f>
        <v>68</v>
      </c>
      <c r="D524" t="str">
        <v>failed</v>
      </c>
      <c r="E524" t="str">
        <f t="shared" si="24"/>
        <v xml:space="preserve"> </v>
      </c>
      <c r="F524">
        <f t="shared" si="25"/>
        <v>68</v>
      </c>
    </row>
    <row r="525" spans="1:6" x14ac:dyDescent="0.45">
      <c r="A525">
        <v>514</v>
      </c>
      <c r="B525">
        <f t="shared" si="26"/>
        <v>3</v>
      </c>
      <c r="C525" cm="1">
        <f t="array" ref="C525:D525">_xlfn.XLOOKUP(A525,id,KickstartData!$L$2:$M$4115)</f>
        <v>3</v>
      </c>
      <c r="D525" t="str">
        <v>failed</v>
      </c>
      <c r="E525" t="str">
        <f t="shared" si="24"/>
        <v xml:space="preserve"> </v>
      </c>
      <c r="F525">
        <f t="shared" si="25"/>
        <v>3</v>
      </c>
    </row>
    <row r="526" spans="1:6" x14ac:dyDescent="0.45">
      <c r="A526">
        <v>515</v>
      </c>
      <c r="B526">
        <f t="shared" si="26"/>
        <v>34</v>
      </c>
      <c r="C526" cm="1">
        <f t="array" ref="C526:D526">_xlfn.XLOOKUP(A526,id,KickstartData!$L$2:$M$4115)</f>
        <v>34</v>
      </c>
      <c r="D526" t="str">
        <v>failed</v>
      </c>
      <c r="E526" t="str">
        <f t="shared" si="24"/>
        <v xml:space="preserve"> </v>
      </c>
      <c r="F526">
        <f t="shared" si="25"/>
        <v>34</v>
      </c>
    </row>
    <row r="527" spans="1:6" x14ac:dyDescent="0.45">
      <c r="A527">
        <v>516</v>
      </c>
      <c r="B527">
        <f t="shared" si="26"/>
        <v>0</v>
      </c>
      <c r="C527" cm="1">
        <f t="array" ref="C527:D527">_xlfn.XLOOKUP(A527,id,KickstartData!$L$2:$M$4115)</f>
        <v>0</v>
      </c>
      <c r="D527" t="str">
        <v>failed</v>
      </c>
      <c r="E527" t="str">
        <f t="shared" si="24"/>
        <v xml:space="preserve"> </v>
      </c>
      <c r="F527">
        <f t="shared" si="25"/>
        <v>0</v>
      </c>
    </row>
    <row r="528" spans="1:6" x14ac:dyDescent="0.45">
      <c r="A528">
        <v>517</v>
      </c>
      <c r="B528">
        <f t="shared" si="26"/>
        <v>3</v>
      </c>
      <c r="C528" cm="1">
        <f t="array" ref="C528:D528">_xlfn.XLOOKUP(A528,id,KickstartData!$L$2:$M$4115)</f>
        <v>3</v>
      </c>
      <c r="D528" t="str">
        <v>failed</v>
      </c>
      <c r="E528" t="str">
        <f t="shared" ref="E528:E591" si="27">IF(D528="successful",C528," ")</f>
        <v xml:space="preserve"> </v>
      </c>
      <c r="F528">
        <f t="shared" ref="F528:F591" si="28">IF(D528&lt;&gt;"successful",C528," ")</f>
        <v>3</v>
      </c>
    </row>
    <row r="529" spans="1:6" x14ac:dyDescent="0.45">
      <c r="A529">
        <v>518</v>
      </c>
      <c r="B529">
        <f t="shared" si="26"/>
        <v>0</v>
      </c>
      <c r="C529" cm="1">
        <f t="array" ref="C529:D529">_xlfn.XLOOKUP(A529,id,KickstartData!$L$2:$M$4115)</f>
        <v>0</v>
      </c>
      <c r="D529" t="str">
        <v>failed</v>
      </c>
      <c r="E529" t="str">
        <f t="shared" si="27"/>
        <v xml:space="preserve"> </v>
      </c>
      <c r="F529">
        <f t="shared" si="28"/>
        <v>0</v>
      </c>
    </row>
    <row r="530" spans="1:6" x14ac:dyDescent="0.45">
      <c r="A530">
        <v>519</v>
      </c>
      <c r="B530">
        <f t="shared" si="26"/>
        <v>70</v>
      </c>
      <c r="C530" cm="1">
        <f t="array" ref="C530:D530">_xlfn.XLOOKUP(A530,id,KickstartData!$L$2:$M$4115)</f>
        <v>70</v>
      </c>
      <c r="D530" t="str">
        <v>failed</v>
      </c>
      <c r="E530" t="str">
        <f t="shared" si="27"/>
        <v xml:space="preserve"> </v>
      </c>
      <c r="F530">
        <f t="shared" si="28"/>
        <v>70</v>
      </c>
    </row>
    <row r="531" spans="1:6" x14ac:dyDescent="0.45">
      <c r="A531">
        <v>520</v>
      </c>
      <c r="B531">
        <f t="shared" si="26"/>
        <v>34</v>
      </c>
      <c r="C531" cm="1">
        <f t="array" ref="C531:D531">_xlfn.XLOOKUP(A531,id,KickstartData!$L$2:$M$4115)</f>
        <v>34</v>
      </c>
      <c r="D531" t="str">
        <v>successful</v>
      </c>
      <c r="E531">
        <f t="shared" si="27"/>
        <v>34</v>
      </c>
      <c r="F531" t="str">
        <f t="shared" si="28"/>
        <v xml:space="preserve"> </v>
      </c>
    </row>
    <row r="532" spans="1:6" x14ac:dyDescent="0.45">
      <c r="A532">
        <v>521</v>
      </c>
      <c r="B532">
        <f t="shared" si="26"/>
        <v>56</v>
      </c>
      <c r="C532" cm="1">
        <f t="array" ref="C532:D532">_xlfn.XLOOKUP(A532,id,KickstartData!$L$2:$M$4115)</f>
        <v>56</v>
      </c>
      <c r="D532" t="str">
        <v>successful</v>
      </c>
      <c r="E532">
        <f t="shared" si="27"/>
        <v>56</v>
      </c>
      <c r="F532" t="str">
        <f t="shared" si="28"/>
        <v xml:space="preserve"> </v>
      </c>
    </row>
    <row r="533" spans="1:6" x14ac:dyDescent="0.45">
      <c r="A533">
        <v>522</v>
      </c>
      <c r="B533">
        <f t="shared" si="26"/>
        <v>31</v>
      </c>
      <c r="C533" cm="1">
        <f t="array" ref="C533:D533">_xlfn.XLOOKUP(A533,id,KickstartData!$L$2:$M$4115)</f>
        <v>31</v>
      </c>
      <c r="D533" t="str">
        <v>successful</v>
      </c>
      <c r="E533">
        <f t="shared" si="27"/>
        <v>31</v>
      </c>
      <c r="F533" t="str">
        <f t="shared" si="28"/>
        <v xml:space="preserve"> </v>
      </c>
    </row>
    <row r="534" spans="1:6" x14ac:dyDescent="0.45">
      <c r="A534">
        <v>523</v>
      </c>
      <c r="B534">
        <f t="shared" si="26"/>
        <v>84</v>
      </c>
      <c r="C534" cm="1">
        <f t="array" ref="C534:D534">_xlfn.XLOOKUP(A534,id,KickstartData!$L$2:$M$4115)</f>
        <v>84</v>
      </c>
      <c r="D534" t="str">
        <v>successful</v>
      </c>
      <c r="E534">
        <f t="shared" si="27"/>
        <v>84</v>
      </c>
      <c r="F534" t="str">
        <f t="shared" si="28"/>
        <v xml:space="preserve"> </v>
      </c>
    </row>
    <row r="535" spans="1:6" x14ac:dyDescent="0.45">
      <c r="A535">
        <v>524</v>
      </c>
      <c r="B535">
        <f t="shared" si="26"/>
        <v>130</v>
      </c>
      <c r="C535" cm="1">
        <f t="array" ref="C535:D535">_xlfn.XLOOKUP(A535,id,KickstartData!$L$2:$M$4115)</f>
        <v>130</v>
      </c>
      <c r="D535" t="str">
        <v>successful</v>
      </c>
      <c r="E535">
        <f t="shared" si="27"/>
        <v>130</v>
      </c>
      <c r="F535" t="str">
        <f t="shared" si="28"/>
        <v xml:space="preserve"> </v>
      </c>
    </row>
    <row r="536" spans="1:6" x14ac:dyDescent="0.45">
      <c r="A536">
        <v>525</v>
      </c>
      <c r="B536">
        <f t="shared" si="26"/>
        <v>12</v>
      </c>
      <c r="C536" cm="1">
        <f t="array" ref="C536:D536">_xlfn.XLOOKUP(A536,id,KickstartData!$L$2:$M$4115)</f>
        <v>12</v>
      </c>
      <c r="D536" t="str">
        <v>successful</v>
      </c>
      <c r="E536">
        <f t="shared" si="27"/>
        <v>12</v>
      </c>
      <c r="F536" t="str">
        <f t="shared" si="28"/>
        <v xml:space="preserve"> </v>
      </c>
    </row>
    <row r="537" spans="1:6" x14ac:dyDescent="0.45">
      <c r="A537">
        <v>526</v>
      </c>
      <c r="B537">
        <f t="shared" si="26"/>
        <v>23</v>
      </c>
      <c r="C537" cm="1">
        <f t="array" ref="C537:D537">_xlfn.XLOOKUP(A537,id,KickstartData!$L$2:$M$4115)</f>
        <v>23</v>
      </c>
      <c r="D537" t="str">
        <v>successful</v>
      </c>
      <c r="E537">
        <f t="shared" si="27"/>
        <v>23</v>
      </c>
      <c r="F537" t="str">
        <f t="shared" si="28"/>
        <v xml:space="preserve"> </v>
      </c>
    </row>
    <row r="538" spans="1:6" x14ac:dyDescent="0.45">
      <c r="A538">
        <v>527</v>
      </c>
      <c r="B538">
        <f t="shared" si="26"/>
        <v>158</v>
      </c>
      <c r="C538" cm="1">
        <f t="array" ref="C538:D538">_xlfn.XLOOKUP(A538,id,KickstartData!$L$2:$M$4115)</f>
        <v>158</v>
      </c>
      <c r="D538" t="str">
        <v>successful</v>
      </c>
      <c r="E538">
        <f t="shared" si="27"/>
        <v>158</v>
      </c>
      <c r="F538" t="str">
        <f t="shared" si="28"/>
        <v xml:space="preserve"> </v>
      </c>
    </row>
    <row r="539" spans="1:6" x14ac:dyDescent="0.45">
      <c r="A539">
        <v>528</v>
      </c>
      <c r="B539">
        <f t="shared" si="26"/>
        <v>30</v>
      </c>
      <c r="C539" cm="1">
        <f t="array" ref="C539:D539">_xlfn.XLOOKUP(A539,id,KickstartData!$L$2:$M$4115)</f>
        <v>30</v>
      </c>
      <c r="D539" t="str">
        <v>successful</v>
      </c>
      <c r="E539">
        <f t="shared" si="27"/>
        <v>30</v>
      </c>
      <c r="F539" t="str">
        <f t="shared" si="28"/>
        <v xml:space="preserve"> </v>
      </c>
    </row>
    <row r="540" spans="1:6" x14ac:dyDescent="0.45">
      <c r="A540">
        <v>529</v>
      </c>
      <c r="B540">
        <f t="shared" si="26"/>
        <v>18</v>
      </c>
      <c r="C540" cm="1">
        <f t="array" ref="C540:D540">_xlfn.XLOOKUP(A540,id,KickstartData!$L$2:$M$4115)</f>
        <v>18</v>
      </c>
      <c r="D540" t="str">
        <v>successful</v>
      </c>
      <c r="E540">
        <f t="shared" si="27"/>
        <v>18</v>
      </c>
      <c r="F540" t="str">
        <f t="shared" si="28"/>
        <v xml:space="preserve"> </v>
      </c>
    </row>
    <row r="541" spans="1:6" x14ac:dyDescent="0.45">
      <c r="A541">
        <v>530</v>
      </c>
      <c r="B541">
        <f t="shared" si="26"/>
        <v>29</v>
      </c>
      <c r="C541" cm="1">
        <f t="array" ref="C541:D541">_xlfn.XLOOKUP(A541,id,KickstartData!$L$2:$M$4115)</f>
        <v>29</v>
      </c>
      <c r="D541" t="str">
        <v>successful</v>
      </c>
      <c r="E541">
        <f t="shared" si="27"/>
        <v>29</v>
      </c>
      <c r="F541" t="str">
        <f t="shared" si="28"/>
        <v xml:space="preserve"> </v>
      </c>
    </row>
    <row r="542" spans="1:6" x14ac:dyDescent="0.45">
      <c r="A542">
        <v>531</v>
      </c>
      <c r="B542">
        <f t="shared" si="26"/>
        <v>31</v>
      </c>
      <c r="C542" cm="1">
        <f t="array" ref="C542:D542">_xlfn.XLOOKUP(A542,id,KickstartData!$L$2:$M$4115)</f>
        <v>31</v>
      </c>
      <c r="D542" t="str">
        <v>successful</v>
      </c>
      <c r="E542">
        <f t="shared" si="27"/>
        <v>31</v>
      </c>
      <c r="F542" t="str">
        <f t="shared" si="28"/>
        <v xml:space="preserve"> </v>
      </c>
    </row>
    <row r="543" spans="1:6" x14ac:dyDescent="0.45">
      <c r="A543">
        <v>532</v>
      </c>
      <c r="B543">
        <f t="shared" si="26"/>
        <v>173</v>
      </c>
      <c r="C543" cm="1">
        <f t="array" ref="C543:D543">_xlfn.XLOOKUP(A543,id,KickstartData!$L$2:$M$4115)</f>
        <v>173</v>
      </c>
      <c r="D543" t="str">
        <v>successful</v>
      </c>
      <c r="E543">
        <f t="shared" si="27"/>
        <v>173</v>
      </c>
      <c r="F543" t="str">
        <f t="shared" si="28"/>
        <v xml:space="preserve"> </v>
      </c>
    </row>
    <row r="544" spans="1:6" x14ac:dyDescent="0.45">
      <c r="A544">
        <v>533</v>
      </c>
      <c r="B544">
        <f t="shared" si="26"/>
        <v>17</v>
      </c>
      <c r="C544" cm="1">
        <f t="array" ref="C544:D544">_xlfn.XLOOKUP(A544,id,KickstartData!$L$2:$M$4115)</f>
        <v>17</v>
      </c>
      <c r="D544" t="str">
        <v>successful</v>
      </c>
      <c r="E544">
        <f t="shared" si="27"/>
        <v>17</v>
      </c>
      <c r="F544" t="str">
        <f t="shared" si="28"/>
        <v xml:space="preserve"> </v>
      </c>
    </row>
    <row r="545" spans="1:6" x14ac:dyDescent="0.45">
      <c r="A545">
        <v>534</v>
      </c>
      <c r="B545">
        <f t="shared" si="26"/>
        <v>48</v>
      </c>
      <c r="C545" cm="1">
        <f t="array" ref="C545:D545">_xlfn.XLOOKUP(A545,id,KickstartData!$L$2:$M$4115)</f>
        <v>48</v>
      </c>
      <c r="D545" t="str">
        <v>successful</v>
      </c>
      <c r="E545">
        <f t="shared" si="27"/>
        <v>48</v>
      </c>
      <c r="F545" t="str">
        <f t="shared" si="28"/>
        <v xml:space="preserve"> </v>
      </c>
    </row>
    <row r="546" spans="1:6" x14ac:dyDescent="0.45">
      <c r="A546">
        <v>535</v>
      </c>
      <c r="B546">
        <f t="shared" si="26"/>
        <v>59</v>
      </c>
      <c r="C546" cm="1">
        <f t="array" ref="C546:D546">_xlfn.XLOOKUP(A546,id,KickstartData!$L$2:$M$4115)</f>
        <v>59</v>
      </c>
      <c r="D546" t="str">
        <v>successful</v>
      </c>
      <c r="E546">
        <f t="shared" si="27"/>
        <v>59</v>
      </c>
      <c r="F546" t="str">
        <f t="shared" si="28"/>
        <v xml:space="preserve"> </v>
      </c>
    </row>
    <row r="547" spans="1:6" x14ac:dyDescent="0.45">
      <c r="A547">
        <v>536</v>
      </c>
      <c r="B547">
        <f t="shared" si="26"/>
        <v>39</v>
      </c>
      <c r="C547" cm="1">
        <f t="array" ref="C547:D547">_xlfn.XLOOKUP(A547,id,KickstartData!$L$2:$M$4115)</f>
        <v>39</v>
      </c>
      <c r="D547" t="str">
        <v>successful</v>
      </c>
      <c r="E547">
        <f t="shared" si="27"/>
        <v>39</v>
      </c>
      <c r="F547" t="str">
        <f t="shared" si="28"/>
        <v xml:space="preserve"> </v>
      </c>
    </row>
    <row r="548" spans="1:6" x14ac:dyDescent="0.45">
      <c r="A548">
        <v>537</v>
      </c>
      <c r="B548">
        <f t="shared" si="26"/>
        <v>59</v>
      </c>
      <c r="C548" cm="1">
        <f t="array" ref="C548:D548">_xlfn.XLOOKUP(A548,id,KickstartData!$L$2:$M$4115)</f>
        <v>59</v>
      </c>
      <c r="D548" t="str">
        <v>successful</v>
      </c>
      <c r="E548">
        <f t="shared" si="27"/>
        <v>59</v>
      </c>
      <c r="F548" t="str">
        <f t="shared" si="28"/>
        <v xml:space="preserve"> </v>
      </c>
    </row>
    <row r="549" spans="1:6" x14ac:dyDescent="0.45">
      <c r="A549">
        <v>538</v>
      </c>
      <c r="B549">
        <f t="shared" si="26"/>
        <v>60</v>
      </c>
      <c r="C549" cm="1">
        <f t="array" ref="C549:D549">_xlfn.XLOOKUP(A549,id,KickstartData!$L$2:$M$4115)</f>
        <v>60</v>
      </c>
      <c r="D549" t="str">
        <v>successful</v>
      </c>
      <c r="E549">
        <f t="shared" si="27"/>
        <v>60</v>
      </c>
      <c r="F549" t="str">
        <f t="shared" si="28"/>
        <v xml:space="preserve"> </v>
      </c>
    </row>
    <row r="550" spans="1:6" x14ac:dyDescent="0.45">
      <c r="A550">
        <v>539</v>
      </c>
      <c r="B550">
        <f t="shared" si="26"/>
        <v>20</v>
      </c>
      <c r="C550" cm="1">
        <f t="array" ref="C550:D550">_xlfn.XLOOKUP(A550,id,KickstartData!$L$2:$M$4115)</f>
        <v>20</v>
      </c>
      <c r="D550" t="str">
        <v>successful</v>
      </c>
      <c r="E550">
        <f t="shared" si="27"/>
        <v>20</v>
      </c>
      <c r="F550" t="str">
        <f t="shared" si="28"/>
        <v xml:space="preserve"> </v>
      </c>
    </row>
    <row r="551" spans="1:6" x14ac:dyDescent="0.45">
      <c r="A551">
        <v>540</v>
      </c>
      <c r="B551">
        <f t="shared" si="26"/>
        <v>1</v>
      </c>
      <c r="C551" cm="1">
        <f t="array" ref="C551:D551">_xlfn.XLOOKUP(A551,id,KickstartData!$L$2:$M$4115)</f>
        <v>1</v>
      </c>
      <c r="D551" t="str">
        <v>failed</v>
      </c>
      <c r="E551" t="str">
        <f t="shared" si="27"/>
        <v xml:space="preserve"> </v>
      </c>
      <c r="F551">
        <f t="shared" si="28"/>
        <v>1</v>
      </c>
    </row>
    <row r="552" spans="1:6" x14ac:dyDescent="0.45">
      <c r="A552">
        <v>541</v>
      </c>
      <c r="B552">
        <f t="shared" si="26"/>
        <v>1</v>
      </c>
      <c r="C552" cm="1">
        <f t="array" ref="C552:D552">_xlfn.XLOOKUP(A552,id,KickstartData!$L$2:$M$4115)</f>
        <v>1</v>
      </c>
      <c r="D552" t="str">
        <v>failed</v>
      </c>
      <c r="E552" t="str">
        <f t="shared" si="27"/>
        <v xml:space="preserve"> </v>
      </c>
      <c r="F552">
        <f t="shared" si="28"/>
        <v>1</v>
      </c>
    </row>
    <row r="553" spans="1:6" x14ac:dyDescent="0.45">
      <c r="A553">
        <v>542</v>
      </c>
      <c r="B553">
        <f t="shared" si="26"/>
        <v>1</v>
      </c>
      <c r="C553" cm="1">
        <f t="array" ref="C553:D553">_xlfn.XLOOKUP(A553,id,KickstartData!$L$2:$M$4115)</f>
        <v>1</v>
      </c>
      <c r="D553" t="str">
        <v>failed</v>
      </c>
      <c r="E553" t="str">
        <f t="shared" si="27"/>
        <v xml:space="preserve"> </v>
      </c>
      <c r="F553">
        <f t="shared" si="28"/>
        <v>1</v>
      </c>
    </row>
    <row r="554" spans="1:6" x14ac:dyDescent="0.45">
      <c r="A554">
        <v>543</v>
      </c>
      <c r="B554">
        <f t="shared" si="26"/>
        <v>2</v>
      </c>
      <c r="C554" cm="1">
        <f t="array" ref="C554:D554">_xlfn.XLOOKUP(A554,id,KickstartData!$L$2:$M$4115)</f>
        <v>2</v>
      </c>
      <c r="D554" t="str">
        <v>failed</v>
      </c>
      <c r="E554" t="str">
        <f t="shared" si="27"/>
        <v xml:space="preserve"> </v>
      </c>
      <c r="F554">
        <f t="shared" si="28"/>
        <v>2</v>
      </c>
    </row>
    <row r="555" spans="1:6" x14ac:dyDescent="0.45">
      <c r="A555">
        <v>544</v>
      </c>
      <c r="B555">
        <f t="shared" si="26"/>
        <v>2</v>
      </c>
      <c r="C555" cm="1">
        <f t="array" ref="C555:D555">_xlfn.XLOOKUP(A555,id,KickstartData!$L$2:$M$4115)</f>
        <v>2</v>
      </c>
      <c r="D555" t="str">
        <v>failed</v>
      </c>
      <c r="E555" t="str">
        <f t="shared" si="27"/>
        <v xml:space="preserve"> </v>
      </c>
      <c r="F555">
        <f t="shared" si="28"/>
        <v>2</v>
      </c>
    </row>
    <row r="556" spans="1:6" x14ac:dyDescent="0.45">
      <c r="A556">
        <v>545</v>
      </c>
      <c r="B556">
        <f t="shared" si="26"/>
        <v>34</v>
      </c>
      <c r="C556" cm="1">
        <f t="array" ref="C556:D556">_xlfn.XLOOKUP(A556,id,KickstartData!$L$2:$M$4115)</f>
        <v>34</v>
      </c>
      <c r="D556" t="str">
        <v>failed</v>
      </c>
      <c r="E556" t="str">
        <f t="shared" si="27"/>
        <v xml:space="preserve"> </v>
      </c>
      <c r="F556">
        <f t="shared" si="28"/>
        <v>34</v>
      </c>
    </row>
    <row r="557" spans="1:6" x14ac:dyDescent="0.45">
      <c r="A557">
        <v>546</v>
      </c>
      <c r="B557">
        <f t="shared" si="26"/>
        <v>2</v>
      </c>
      <c r="C557" cm="1">
        <f t="array" ref="C557:D557">_xlfn.XLOOKUP(A557,id,KickstartData!$L$2:$M$4115)</f>
        <v>2</v>
      </c>
      <c r="D557" t="str">
        <v>failed</v>
      </c>
      <c r="E557" t="str">
        <f t="shared" si="27"/>
        <v xml:space="preserve"> </v>
      </c>
      <c r="F557">
        <f t="shared" si="28"/>
        <v>2</v>
      </c>
    </row>
    <row r="558" spans="1:6" x14ac:dyDescent="0.45">
      <c r="A558">
        <v>547</v>
      </c>
      <c r="B558">
        <f t="shared" si="26"/>
        <v>0</v>
      </c>
      <c r="C558" cm="1">
        <f t="array" ref="C558:D558">_xlfn.XLOOKUP(A558,id,KickstartData!$L$2:$M$4115)</f>
        <v>0</v>
      </c>
      <c r="D558" t="str">
        <v>failed</v>
      </c>
      <c r="E558" t="str">
        <f t="shared" si="27"/>
        <v xml:space="preserve"> </v>
      </c>
      <c r="F558">
        <f t="shared" si="28"/>
        <v>0</v>
      </c>
    </row>
    <row r="559" spans="1:6" x14ac:dyDescent="0.45">
      <c r="A559">
        <v>548</v>
      </c>
      <c r="B559">
        <f t="shared" si="26"/>
        <v>1</v>
      </c>
      <c r="C559" cm="1">
        <f t="array" ref="C559:D559">_xlfn.XLOOKUP(A559,id,KickstartData!$L$2:$M$4115)</f>
        <v>1</v>
      </c>
      <c r="D559" t="str">
        <v>failed</v>
      </c>
      <c r="E559" t="str">
        <f t="shared" si="27"/>
        <v xml:space="preserve"> </v>
      </c>
      <c r="F559">
        <f t="shared" si="28"/>
        <v>1</v>
      </c>
    </row>
    <row r="560" spans="1:6" x14ac:dyDescent="0.45">
      <c r="A560">
        <v>549</v>
      </c>
      <c r="B560">
        <f t="shared" si="26"/>
        <v>8</v>
      </c>
      <c r="C560" cm="1">
        <f t="array" ref="C560:D560">_xlfn.XLOOKUP(A560,id,KickstartData!$L$2:$M$4115)</f>
        <v>8</v>
      </c>
      <c r="D560" t="str">
        <v>failed</v>
      </c>
      <c r="E560" t="str">
        <f t="shared" si="27"/>
        <v xml:space="preserve"> </v>
      </c>
      <c r="F560">
        <f t="shared" si="28"/>
        <v>8</v>
      </c>
    </row>
    <row r="561" spans="1:6" x14ac:dyDescent="0.45">
      <c r="A561">
        <v>550</v>
      </c>
      <c r="B561">
        <f t="shared" si="26"/>
        <v>4</v>
      </c>
      <c r="C561" cm="1">
        <f t="array" ref="C561:D561">_xlfn.XLOOKUP(A561,id,KickstartData!$L$2:$M$4115)</f>
        <v>4</v>
      </c>
      <c r="D561" t="str">
        <v>failed</v>
      </c>
      <c r="E561" t="str">
        <f t="shared" si="27"/>
        <v xml:space="preserve"> </v>
      </c>
      <c r="F561">
        <f t="shared" si="28"/>
        <v>4</v>
      </c>
    </row>
    <row r="562" spans="1:6" x14ac:dyDescent="0.45">
      <c r="A562">
        <v>551</v>
      </c>
      <c r="B562">
        <f t="shared" si="26"/>
        <v>28</v>
      </c>
      <c r="C562" cm="1">
        <f t="array" ref="C562:D562">_xlfn.XLOOKUP(A562,id,KickstartData!$L$2:$M$4115)</f>
        <v>28</v>
      </c>
      <c r="D562" t="str">
        <v>failed</v>
      </c>
      <c r="E562" t="str">
        <f t="shared" si="27"/>
        <v xml:space="preserve"> </v>
      </c>
      <c r="F562">
        <f t="shared" si="28"/>
        <v>28</v>
      </c>
    </row>
    <row r="563" spans="1:6" x14ac:dyDescent="0.45">
      <c r="A563">
        <v>552</v>
      </c>
      <c r="B563">
        <f t="shared" si="26"/>
        <v>0</v>
      </c>
      <c r="C563" cm="1">
        <f t="array" ref="C563:D563">_xlfn.XLOOKUP(A563,id,KickstartData!$L$2:$M$4115)</f>
        <v>0</v>
      </c>
      <c r="D563" t="str">
        <v>failed</v>
      </c>
      <c r="E563" t="str">
        <f t="shared" si="27"/>
        <v xml:space="preserve"> </v>
      </c>
      <c r="F563">
        <f t="shared" si="28"/>
        <v>0</v>
      </c>
    </row>
    <row r="564" spans="1:6" x14ac:dyDescent="0.45">
      <c r="A564">
        <v>553</v>
      </c>
      <c r="B564">
        <f t="shared" si="26"/>
        <v>6</v>
      </c>
      <c r="C564" cm="1">
        <f t="array" ref="C564:D564">_xlfn.XLOOKUP(A564,id,KickstartData!$L$2:$M$4115)</f>
        <v>6</v>
      </c>
      <c r="D564" t="str">
        <v>failed</v>
      </c>
      <c r="E564" t="str">
        <f t="shared" si="27"/>
        <v xml:space="preserve"> </v>
      </c>
      <c r="F564">
        <f t="shared" si="28"/>
        <v>6</v>
      </c>
    </row>
    <row r="565" spans="1:6" x14ac:dyDescent="0.45">
      <c r="A565">
        <v>554</v>
      </c>
      <c r="B565">
        <f t="shared" si="26"/>
        <v>22</v>
      </c>
      <c r="C565" cm="1">
        <f t="array" ref="C565:D565">_xlfn.XLOOKUP(A565,id,KickstartData!$L$2:$M$4115)</f>
        <v>22</v>
      </c>
      <c r="D565" t="str">
        <v>failed</v>
      </c>
      <c r="E565" t="str">
        <f t="shared" si="27"/>
        <v xml:space="preserve"> </v>
      </c>
      <c r="F565">
        <f t="shared" si="28"/>
        <v>22</v>
      </c>
    </row>
    <row r="566" spans="1:6" x14ac:dyDescent="0.45">
      <c r="A566">
        <v>555</v>
      </c>
      <c r="B566">
        <f t="shared" si="26"/>
        <v>0</v>
      </c>
      <c r="C566" cm="1">
        <f t="array" ref="C566:D566">_xlfn.XLOOKUP(A566,id,KickstartData!$L$2:$M$4115)</f>
        <v>0</v>
      </c>
      <c r="D566" t="str">
        <v>failed</v>
      </c>
      <c r="E566" t="str">
        <f t="shared" si="27"/>
        <v xml:space="preserve"> </v>
      </c>
      <c r="F566">
        <f t="shared" si="28"/>
        <v>0</v>
      </c>
    </row>
    <row r="567" spans="1:6" x14ac:dyDescent="0.45">
      <c r="A567">
        <v>556</v>
      </c>
      <c r="B567">
        <f t="shared" si="26"/>
        <v>1</v>
      </c>
      <c r="C567" cm="1">
        <f t="array" ref="C567:D567">_xlfn.XLOOKUP(A567,id,KickstartData!$L$2:$M$4115)</f>
        <v>1</v>
      </c>
      <c r="D567" t="str">
        <v>failed</v>
      </c>
      <c r="E567" t="str">
        <f t="shared" si="27"/>
        <v xml:space="preserve"> </v>
      </c>
      <c r="F567">
        <f t="shared" si="28"/>
        <v>1</v>
      </c>
    </row>
    <row r="568" spans="1:6" x14ac:dyDescent="0.45">
      <c r="A568">
        <v>557</v>
      </c>
      <c r="B568">
        <f t="shared" si="26"/>
        <v>20</v>
      </c>
      <c r="C568" cm="1">
        <f t="array" ref="C568:D568">_xlfn.XLOOKUP(A568,id,KickstartData!$L$2:$M$4115)</f>
        <v>20</v>
      </c>
      <c r="D568" t="str">
        <v>failed</v>
      </c>
      <c r="E568" t="str">
        <f t="shared" si="27"/>
        <v xml:space="preserve"> </v>
      </c>
      <c r="F568">
        <f t="shared" si="28"/>
        <v>20</v>
      </c>
    </row>
    <row r="569" spans="1:6" x14ac:dyDescent="0.45">
      <c r="A569">
        <v>558</v>
      </c>
      <c r="B569">
        <f t="shared" si="26"/>
        <v>0</v>
      </c>
      <c r="C569" cm="1">
        <f t="array" ref="C569:D569">_xlfn.XLOOKUP(A569,id,KickstartData!$L$2:$M$4115)</f>
        <v>0</v>
      </c>
      <c r="D569" t="str">
        <v>failed</v>
      </c>
      <c r="E569" t="str">
        <f t="shared" si="27"/>
        <v xml:space="preserve"> </v>
      </c>
      <c r="F569">
        <f t="shared" si="28"/>
        <v>0</v>
      </c>
    </row>
    <row r="570" spans="1:6" x14ac:dyDescent="0.45">
      <c r="A570">
        <v>559</v>
      </c>
      <c r="B570">
        <f t="shared" si="26"/>
        <v>1</v>
      </c>
      <c r="C570" cm="1">
        <f t="array" ref="C570:D570">_xlfn.XLOOKUP(A570,id,KickstartData!$L$2:$M$4115)</f>
        <v>1</v>
      </c>
      <c r="D570" t="str">
        <v>failed</v>
      </c>
      <c r="E570" t="str">
        <f t="shared" si="27"/>
        <v xml:space="preserve"> </v>
      </c>
      <c r="F570">
        <f t="shared" si="28"/>
        <v>1</v>
      </c>
    </row>
    <row r="571" spans="1:6" x14ac:dyDescent="0.45">
      <c r="A571">
        <v>560</v>
      </c>
      <c r="B571">
        <f t="shared" si="26"/>
        <v>3</v>
      </c>
      <c r="C571" cm="1">
        <f t="array" ref="C571:D571">_xlfn.XLOOKUP(A571,id,KickstartData!$L$2:$M$4115)</f>
        <v>3</v>
      </c>
      <c r="D571" t="str">
        <v>failed</v>
      </c>
      <c r="E571" t="str">
        <f t="shared" si="27"/>
        <v xml:space="preserve"> </v>
      </c>
      <c r="F571">
        <f t="shared" si="28"/>
        <v>3</v>
      </c>
    </row>
    <row r="572" spans="1:6" x14ac:dyDescent="0.45">
      <c r="A572">
        <v>561</v>
      </c>
      <c r="B572">
        <f t="shared" si="26"/>
        <v>2</v>
      </c>
      <c r="C572" cm="1">
        <f t="array" ref="C572:D572">_xlfn.XLOOKUP(A572,id,KickstartData!$L$2:$M$4115)</f>
        <v>2</v>
      </c>
      <c r="D572" t="str">
        <v>failed</v>
      </c>
      <c r="E572" t="str">
        <f t="shared" si="27"/>
        <v xml:space="preserve"> </v>
      </c>
      <c r="F572">
        <f t="shared" si="28"/>
        <v>2</v>
      </c>
    </row>
    <row r="573" spans="1:6" x14ac:dyDescent="0.45">
      <c r="A573">
        <v>562</v>
      </c>
      <c r="B573">
        <f t="shared" si="26"/>
        <v>0</v>
      </c>
      <c r="C573" cm="1">
        <f t="array" ref="C573:D573">_xlfn.XLOOKUP(A573,id,KickstartData!$L$2:$M$4115)</f>
        <v>0</v>
      </c>
      <c r="D573" t="str">
        <v>failed</v>
      </c>
      <c r="E573" t="str">
        <f t="shared" si="27"/>
        <v xml:space="preserve"> </v>
      </c>
      <c r="F573">
        <f t="shared" si="28"/>
        <v>0</v>
      </c>
    </row>
    <row r="574" spans="1:6" x14ac:dyDescent="0.45">
      <c r="A574">
        <v>563</v>
      </c>
      <c r="B574">
        <f t="shared" si="26"/>
        <v>2</v>
      </c>
      <c r="C574" cm="1">
        <f t="array" ref="C574:D574">_xlfn.XLOOKUP(A574,id,KickstartData!$L$2:$M$4115)</f>
        <v>2</v>
      </c>
      <c r="D574" t="str">
        <v>failed</v>
      </c>
      <c r="E574" t="str">
        <f t="shared" si="27"/>
        <v xml:space="preserve"> </v>
      </c>
      <c r="F574">
        <f t="shared" si="28"/>
        <v>2</v>
      </c>
    </row>
    <row r="575" spans="1:6" x14ac:dyDescent="0.45">
      <c r="A575">
        <v>564</v>
      </c>
      <c r="B575">
        <f t="shared" si="26"/>
        <v>1</v>
      </c>
      <c r="C575" cm="1">
        <f t="array" ref="C575:D575">_xlfn.XLOOKUP(A575,id,KickstartData!$L$2:$M$4115)</f>
        <v>1</v>
      </c>
      <c r="D575" t="str">
        <v>failed</v>
      </c>
      <c r="E575" t="str">
        <f t="shared" si="27"/>
        <v xml:space="preserve"> </v>
      </c>
      <c r="F575">
        <f t="shared" si="28"/>
        <v>1</v>
      </c>
    </row>
    <row r="576" spans="1:6" x14ac:dyDescent="0.45">
      <c r="A576">
        <v>565</v>
      </c>
      <c r="B576">
        <f t="shared" si="26"/>
        <v>0</v>
      </c>
      <c r="C576" cm="1">
        <f t="array" ref="C576:D576">_xlfn.XLOOKUP(A576,id,KickstartData!$L$2:$M$4115)</f>
        <v>0</v>
      </c>
      <c r="D576" t="str">
        <v>failed</v>
      </c>
      <c r="E576" t="str">
        <f t="shared" si="27"/>
        <v xml:space="preserve"> </v>
      </c>
      <c r="F576">
        <f t="shared" si="28"/>
        <v>0</v>
      </c>
    </row>
    <row r="577" spans="1:6" x14ac:dyDescent="0.45">
      <c r="A577">
        <v>566</v>
      </c>
      <c r="B577">
        <f t="shared" si="26"/>
        <v>1</v>
      </c>
      <c r="C577" cm="1">
        <f t="array" ref="C577:D577">_xlfn.XLOOKUP(A577,id,KickstartData!$L$2:$M$4115)</f>
        <v>1</v>
      </c>
      <c r="D577" t="str">
        <v>failed</v>
      </c>
      <c r="E577" t="str">
        <f t="shared" si="27"/>
        <v xml:space="preserve"> </v>
      </c>
      <c r="F577">
        <f t="shared" si="28"/>
        <v>1</v>
      </c>
    </row>
    <row r="578" spans="1:6" x14ac:dyDescent="0.45">
      <c r="A578">
        <v>567</v>
      </c>
      <c r="B578">
        <f t="shared" si="26"/>
        <v>0</v>
      </c>
      <c r="C578" cm="1">
        <f t="array" ref="C578:D578">_xlfn.XLOOKUP(A578,id,KickstartData!$L$2:$M$4115)</f>
        <v>0</v>
      </c>
      <c r="D578" t="str">
        <v>failed</v>
      </c>
      <c r="E578" t="str">
        <f t="shared" si="27"/>
        <v xml:space="preserve"> </v>
      </c>
      <c r="F578">
        <f t="shared" si="28"/>
        <v>0</v>
      </c>
    </row>
    <row r="579" spans="1:6" x14ac:dyDescent="0.45">
      <c r="A579">
        <v>568</v>
      </c>
      <c r="B579">
        <f t="shared" si="26"/>
        <v>5</v>
      </c>
      <c r="C579" cm="1">
        <f t="array" ref="C579:D579">_xlfn.XLOOKUP(A579,id,KickstartData!$L$2:$M$4115)</f>
        <v>5</v>
      </c>
      <c r="D579" t="str">
        <v>failed</v>
      </c>
      <c r="E579" t="str">
        <f t="shared" si="27"/>
        <v xml:space="preserve"> </v>
      </c>
      <c r="F579">
        <f t="shared" si="28"/>
        <v>5</v>
      </c>
    </row>
    <row r="580" spans="1:6" x14ac:dyDescent="0.45">
      <c r="A580">
        <v>569</v>
      </c>
      <c r="B580">
        <f t="shared" si="26"/>
        <v>1</v>
      </c>
      <c r="C580" cm="1">
        <f t="array" ref="C580:D580">_xlfn.XLOOKUP(A580,id,KickstartData!$L$2:$M$4115)</f>
        <v>1</v>
      </c>
      <c r="D580" t="str">
        <v>failed</v>
      </c>
      <c r="E580" t="str">
        <f t="shared" si="27"/>
        <v xml:space="preserve"> </v>
      </c>
      <c r="F580">
        <f t="shared" si="28"/>
        <v>1</v>
      </c>
    </row>
    <row r="581" spans="1:6" x14ac:dyDescent="0.45">
      <c r="A581">
        <v>570</v>
      </c>
      <c r="B581">
        <f t="shared" si="26"/>
        <v>1</v>
      </c>
      <c r="C581" cm="1">
        <f t="array" ref="C581:D581">_xlfn.XLOOKUP(A581,id,KickstartData!$L$2:$M$4115)</f>
        <v>1</v>
      </c>
      <c r="D581" t="str">
        <v>failed</v>
      </c>
      <c r="E581" t="str">
        <f t="shared" si="27"/>
        <v xml:space="preserve"> </v>
      </c>
      <c r="F581">
        <f t="shared" si="28"/>
        <v>1</v>
      </c>
    </row>
    <row r="582" spans="1:6" x14ac:dyDescent="0.45">
      <c r="A582">
        <v>571</v>
      </c>
      <c r="B582">
        <f t="shared" si="26"/>
        <v>2</v>
      </c>
      <c r="C582" cm="1">
        <f t="array" ref="C582:D582">_xlfn.XLOOKUP(A582,id,KickstartData!$L$2:$M$4115)</f>
        <v>2</v>
      </c>
      <c r="D582" t="str">
        <v>failed</v>
      </c>
      <c r="E582" t="str">
        <f t="shared" si="27"/>
        <v xml:space="preserve"> </v>
      </c>
      <c r="F582">
        <f t="shared" si="28"/>
        <v>2</v>
      </c>
    </row>
    <row r="583" spans="1:6" x14ac:dyDescent="0.45">
      <c r="A583">
        <v>572</v>
      </c>
      <c r="B583">
        <f t="shared" si="26"/>
        <v>0</v>
      </c>
      <c r="C583" cm="1">
        <f t="array" ref="C583:D583">_xlfn.XLOOKUP(A583,id,KickstartData!$L$2:$M$4115)</f>
        <v>0</v>
      </c>
      <c r="D583" t="str">
        <v>failed</v>
      </c>
      <c r="E583" t="str">
        <f t="shared" si="27"/>
        <v xml:space="preserve"> </v>
      </c>
      <c r="F583">
        <f t="shared" si="28"/>
        <v>0</v>
      </c>
    </row>
    <row r="584" spans="1:6" x14ac:dyDescent="0.45">
      <c r="A584">
        <v>573</v>
      </c>
      <c r="B584">
        <f t="shared" si="26"/>
        <v>9</v>
      </c>
      <c r="C584" cm="1">
        <f t="array" ref="C584:D584">_xlfn.XLOOKUP(A584,id,KickstartData!$L$2:$M$4115)</f>
        <v>9</v>
      </c>
      <c r="D584" t="str">
        <v>failed</v>
      </c>
      <c r="E584" t="str">
        <f t="shared" si="27"/>
        <v xml:space="preserve"> </v>
      </c>
      <c r="F584">
        <f t="shared" si="28"/>
        <v>9</v>
      </c>
    </row>
    <row r="585" spans="1:6" x14ac:dyDescent="0.45">
      <c r="A585">
        <v>574</v>
      </c>
      <c r="B585">
        <f t="shared" si="26"/>
        <v>4</v>
      </c>
      <c r="C585" cm="1">
        <f t="array" ref="C585:D585">_xlfn.XLOOKUP(A585,id,KickstartData!$L$2:$M$4115)</f>
        <v>4</v>
      </c>
      <c r="D585" t="str">
        <v>failed</v>
      </c>
      <c r="E585" t="str">
        <f t="shared" si="27"/>
        <v xml:space="preserve"> </v>
      </c>
      <c r="F585">
        <f t="shared" si="28"/>
        <v>4</v>
      </c>
    </row>
    <row r="586" spans="1:6" x14ac:dyDescent="0.45">
      <c r="A586">
        <v>575</v>
      </c>
      <c r="B586">
        <f t="shared" si="26"/>
        <v>4</v>
      </c>
      <c r="C586" cm="1">
        <f t="array" ref="C586:D586">_xlfn.XLOOKUP(A586,id,KickstartData!$L$2:$M$4115)</f>
        <v>4</v>
      </c>
      <c r="D586" t="str">
        <v>failed</v>
      </c>
      <c r="E586" t="str">
        <f t="shared" si="27"/>
        <v xml:space="preserve"> </v>
      </c>
      <c r="F586">
        <f t="shared" si="28"/>
        <v>4</v>
      </c>
    </row>
    <row r="587" spans="1:6" x14ac:dyDescent="0.45">
      <c r="A587">
        <v>576</v>
      </c>
      <c r="B587">
        <f t="shared" si="26"/>
        <v>1</v>
      </c>
      <c r="C587" cm="1">
        <f t="array" ref="C587:D587">_xlfn.XLOOKUP(A587,id,KickstartData!$L$2:$M$4115)</f>
        <v>1</v>
      </c>
      <c r="D587" t="str">
        <v>failed</v>
      </c>
      <c r="E587" t="str">
        <f t="shared" si="27"/>
        <v xml:space="preserve"> </v>
      </c>
      <c r="F587">
        <f t="shared" si="28"/>
        <v>1</v>
      </c>
    </row>
    <row r="588" spans="1:6" x14ac:dyDescent="0.45">
      <c r="A588">
        <v>577</v>
      </c>
      <c r="B588">
        <f t="shared" ref="B588:B651" si="29">_xlfn.XLOOKUP(A588,id,backers_count)</f>
        <v>1</v>
      </c>
      <c r="C588" cm="1">
        <f t="array" ref="C588:D588">_xlfn.XLOOKUP(A588,id,KickstartData!$L$2:$M$4115)</f>
        <v>1</v>
      </c>
      <c r="D588" t="str">
        <v>failed</v>
      </c>
      <c r="E588" t="str">
        <f t="shared" si="27"/>
        <v xml:space="preserve"> </v>
      </c>
      <c r="F588">
        <f t="shared" si="28"/>
        <v>1</v>
      </c>
    </row>
    <row r="589" spans="1:6" x14ac:dyDescent="0.45">
      <c r="A589">
        <v>578</v>
      </c>
      <c r="B589">
        <f t="shared" si="29"/>
        <v>7</v>
      </c>
      <c r="C589" cm="1">
        <f t="array" ref="C589:D589">_xlfn.XLOOKUP(A589,id,KickstartData!$L$2:$M$4115)</f>
        <v>7</v>
      </c>
      <c r="D589" t="str">
        <v>failed</v>
      </c>
      <c r="E589" t="str">
        <f t="shared" si="27"/>
        <v xml:space="preserve"> </v>
      </c>
      <c r="F589">
        <f t="shared" si="28"/>
        <v>7</v>
      </c>
    </row>
    <row r="590" spans="1:6" x14ac:dyDescent="0.45">
      <c r="A590">
        <v>579</v>
      </c>
      <c r="B590">
        <f t="shared" si="29"/>
        <v>5</v>
      </c>
      <c r="C590" cm="1">
        <f t="array" ref="C590:D590">_xlfn.XLOOKUP(A590,id,KickstartData!$L$2:$M$4115)</f>
        <v>5</v>
      </c>
      <c r="D590" t="str">
        <v>failed</v>
      </c>
      <c r="E590" t="str">
        <f t="shared" si="27"/>
        <v xml:space="preserve"> </v>
      </c>
      <c r="F590">
        <f t="shared" si="28"/>
        <v>5</v>
      </c>
    </row>
    <row r="591" spans="1:6" x14ac:dyDescent="0.45">
      <c r="A591">
        <v>580</v>
      </c>
      <c r="B591">
        <f t="shared" si="29"/>
        <v>1</v>
      </c>
      <c r="C591" cm="1">
        <f t="array" ref="C591:D591">_xlfn.XLOOKUP(A591,id,KickstartData!$L$2:$M$4115)</f>
        <v>1</v>
      </c>
      <c r="D591" t="str">
        <v>failed</v>
      </c>
      <c r="E591" t="str">
        <f t="shared" si="27"/>
        <v xml:space="preserve"> </v>
      </c>
      <c r="F591">
        <f t="shared" si="28"/>
        <v>1</v>
      </c>
    </row>
    <row r="592" spans="1:6" x14ac:dyDescent="0.45">
      <c r="A592">
        <v>581</v>
      </c>
      <c r="B592">
        <f t="shared" si="29"/>
        <v>0</v>
      </c>
      <c r="C592" cm="1">
        <f t="array" ref="C592:D592">_xlfn.XLOOKUP(A592,id,KickstartData!$L$2:$M$4115)</f>
        <v>0</v>
      </c>
      <c r="D592" t="str">
        <v>failed</v>
      </c>
      <c r="E592" t="str">
        <f t="shared" ref="E592:E655" si="30">IF(D592="successful",C592," ")</f>
        <v xml:space="preserve"> </v>
      </c>
      <c r="F592">
        <f t="shared" ref="F592:F655" si="31">IF(D592&lt;&gt;"successful",C592," ")</f>
        <v>0</v>
      </c>
    </row>
    <row r="593" spans="1:6" x14ac:dyDescent="0.45">
      <c r="A593">
        <v>582</v>
      </c>
      <c r="B593">
        <f t="shared" si="29"/>
        <v>0</v>
      </c>
      <c r="C593" cm="1">
        <f t="array" ref="C593:D593">_xlfn.XLOOKUP(A593,id,KickstartData!$L$2:$M$4115)</f>
        <v>0</v>
      </c>
      <c r="D593" t="str">
        <v>failed</v>
      </c>
      <c r="E593" t="str">
        <f t="shared" si="30"/>
        <v xml:space="preserve"> </v>
      </c>
      <c r="F593">
        <f t="shared" si="31"/>
        <v>0</v>
      </c>
    </row>
    <row r="594" spans="1:6" x14ac:dyDescent="0.45">
      <c r="A594">
        <v>583</v>
      </c>
      <c r="B594">
        <f t="shared" si="29"/>
        <v>1</v>
      </c>
      <c r="C594" cm="1">
        <f t="array" ref="C594:D594">_xlfn.XLOOKUP(A594,id,KickstartData!$L$2:$M$4115)</f>
        <v>1</v>
      </c>
      <c r="D594" t="str">
        <v>failed</v>
      </c>
      <c r="E594" t="str">
        <f t="shared" si="30"/>
        <v xml:space="preserve"> </v>
      </c>
      <c r="F594">
        <f t="shared" si="31"/>
        <v>1</v>
      </c>
    </row>
    <row r="595" spans="1:6" x14ac:dyDescent="0.45">
      <c r="A595">
        <v>584</v>
      </c>
      <c r="B595">
        <f t="shared" si="29"/>
        <v>2</v>
      </c>
      <c r="C595" cm="1">
        <f t="array" ref="C595:D595">_xlfn.XLOOKUP(A595,id,KickstartData!$L$2:$M$4115)</f>
        <v>2</v>
      </c>
      <c r="D595" t="str">
        <v>failed</v>
      </c>
      <c r="E595" t="str">
        <f t="shared" si="30"/>
        <v xml:space="preserve"> </v>
      </c>
      <c r="F595">
        <f t="shared" si="31"/>
        <v>2</v>
      </c>
    </row>
    <row r="596" spans="1:6" x14ac:dyDescent="0.45">
      <c r="A596">
        <v>585</v>
      </c>
      <c r="B596">
        <f t="shared" si="29"/>
        <v>0</v>
      </c>
      <c r="C596" cm="1">
        <f t="array" ref="C596:D596">_xlfn.XLOOKUP(A596,id,KickstartData!$L$2:$M$4115)</f>
        <v>0</v>
      </c>
      <c r="D596" t="str">
        <v>failed</v>
      </c>
      <c r="E596" t="str">
        <f t="shared" si="30"/>
        <v xml:space="preserve"> </v>
      </c>
      <c r="F596">
        <f t="shared" si="31"/>
        <v>0</v>
      </c>
    </row>
    <row r="597" spans="1:6" x14ac:dyDescent="0.45">
      <c r="A597">
        <v>586</v>
      </c>
      <c r="B597">
        <f t="shared" si="29"/>
        <v>4</v>
      </c>
      <c r="C597" cm="1">
        <f t="array" ref="C597:D597">_xlfn.XLOOKUP(A597,id,KickstartData!$L$2:$M$4115)</f>
        <v>4</v>
      </c>
      <c r="D597" t="str">
        <v>failed</v>
      </c>
      <c r="E597" t="str">
        <f t="shared" si="30"/>
        <v xml:space="preserve"> </v>
      </c>
      <c r="F597">
        <f t="shared" si="31"/>
        <v>4</v>
      </c>
    </row>
    <row r="598" spans="1:6" x14ac:dyDescent="0.45">
      <c r="A598">
        <v>587</v>
      </c>
      <c r="B598">
        <f t="shared" si="29"/>
        <v>7</v>
      </c>
      <c r="C598" cm="1">
        <f t="array" ref="C598:D598">_xlfn.XLOOKUP(A598,id,KickstartData!$L$2:$M$4115)</f>
        <v>7</v>
      </c>
      <c r="D598" t="str">
        <v>failed</v>
      </c>
      <c r="E598" t="str">
        <f t="shared" si="30"/>
        <v xml:space="preserve"> </v>
      </c>
      <c r="F598">
        <f t="shared" si="31"/>
        <v>7</v>
      </c>
    </row>
    <row r="599" spans="1:6" x14ac:dyDescent="0.45">
      <c r="A599">
        <v>588</v>
      </c>
      <c r="B599">
        <f t="shared" si="29"/>
        <v>2</v>
      </c>
      <c r="C599" cm="1">
        <f t="array" ref="C599:D599">_xlfn.XLOOKUP(A599,id,KickstartData!$L$2:$M$4115)</f>
        <v>2</v>
      </c>
      <c r="D599" t="str">
        <v>failed</v>
      </c>
      <c r="E599" t="str">
        <f t="shared" si="30"/>
        <v xml:space="preserve"> </v>
      </c>
      <c r="F599">
        <f t="shared" si="31"/>
        <v>2</v>
      </c>
    </row>
    <row r="600" spans="1:6" x14ac:dyDescent="0.45">
      <c r="A600">
        <v>589</v>
      </c>
      <c r="B600">
        <f t="shared" si="29"/>
        <v>1</v>
      </c>
      <c r="C600" cm="1">
        <f t="array" ref="C600:D600">_xlfn.XLOOKUP(A600,id,KickstartData!$L$2:$M$4115)</f>
        <v>1</v>
      </c>
      <c r="D600" t="str">
        <v>failed</v>
      </c>
      <c r="E600" t="str">
        <f t="shared" si="30"/>
        <v xml:space="preserve"> </v>
      </c>
      <c r="F600">
        <f t="shared" si="31"/>
        <v>1</v>
      </c>
    </row>
    <row r="601" spans="1:6" x14ac:dyDescent="0.45">
      <c r="A601">
        <v>590</v>
      </c>
      <c r="B601">
        <f t="shared" si="29"/>
        <v>9</v>
      </c>
      <c r="C601" cm="1">
        <f t="array" ref="C601:D601">_xlfn.XLOOKUP(A601,id,KickstartData!$L$2:$M$4115)</f>
        <v>9</v>
      </c>
      <c r="D601" t="str">
        <v>failed</v>
      </c>
      <c r="E601" t="str">
        <f t="shared" si="30"/>
        <v xml:space="preserve"> </v>
      </c>
      <c r="F601">
        <f t="shared" si="31"/>
        <v>9</v>
      </c>
    </row>
    <row r="602" spans="1:6" x14ac:dyDescent="0.45">
      <c r="A602">
        <v>591</v>
      </c>
      <c r="B602">
        <f t="shared" si="29"/>
        <v>2</v>
      </c>
      <c r="C602" cm="1">
        <f t="array" ref="C602:D602">_xlfn.XLOOKUP(A602,id,KickstartData!$L$2:$M$4115)</f>
        <v>2</v>
      </c>
      <c r="D602" t="str">
        <v>failed</v>
      </c>
      <c r="E602" t="str">
        <f t="shared" si="30"/>
        <v xml:space="preserve"> </v>
      </c>
      <c r="F602">
        <f t="shared" si="31"/>
        <v>2</v>
      </c>
    </row>
    <row r="603" spans="1:6" x14ac:dyDescent="0.45">
      <c r="A603">
        <v>592</v>
      </c>
      <c r="B603">
        <f t="shared" si="29"/>
        <v>1</v>
      </c>
      <c r="C603" cm="1">
        <f t="array" ref="C603:D603">_xlfn.XLOOKUP(A603,id,KickstartData!$L$2:$M$4115)</f>
        <v>1</v>
      </c>
      <c r="D603" t="str">
        <v>failed</v>
      </c>
      <c r="E603" t="str">
        <f t="shared" si="30"/>
        <v xml:space="preserve"> </v>
      </c>
      <c r="F603">
        <f t="shared" si="31"/>
        <v>1</v>
      </c>
    </row>
    <row r="604" spans="1:6" x14ac:dyDescent="0.45">
      <c r="A604">
        <v>593</v>
      </c>
      <c r="B604">
        <f t="shared" si="29"/>
        <v>7</v>
      </c>
      <c r="C604" cm="1">
        <f t="array" ref="C604:D604">_xlfn.XLOOKUP(A604,id,KickstartData!$L$2:$M$4115)</f>
        <v>7</v>
      </c>
      <c r="D604" t="str">
        <v>failed</v>
      </c>
      <c r="E604" t="str">
        <f t="shared" si="30"/>
        <v xml:space="preserve"> </v>
      </c>
      <c r="F604">
        <f t="shared" si="31"/>
        <v>7</v>
      </c>
    </row>
    <row r="605" spans="1:6" x14ac:dyDescent="0.45">
      <c r="A605">
        <v>594</v>
      </c>
      <c r="B605">
        <f t="shared" si="29"/>
        <v>2</v>
      </c>
      <c r="C605" cm="1">
        <f t="array" ref="C605:D605">_xlfn.XLOOKUP(A605,id,KickstartData!$L$2:$M$4115)</f>
        <v>2</v>
      </c>
      <c r="D605" t="str">
        <v>failed</v>
      </c>
      <c r="E605" t="str">
        <f t="shared" si="30"/>
        <v xml:space="preserve"> </v>
      </c>
      <c r="F605">
        <f t="shared" si="31"/>
        <v>2</v>
      </c>
    </row>
    <row r="606" spans="1:6" x14ac:dyDescent="0.45">
      <c r="A606">
        <v>595</v>
      </c>
      <c r="B606">
        <f t="shared" si="29"/>
        <v>8</v>
      </c>
      <c r="C606" cm="1">
        <f t="array" ref="C606:D606">_xlfn.XLOOKUP(A606,id,KickstartData!$L$2:$M$4115)</f>
        <v>8</v>
      </c>
      <c r="D606" t="str">
        <v>failed</v>
      </c>
      <c r="E606" t="str">
        <f t="shared" si="30"/>
        <v xml:space="preserve"> </v>
      </c>
      <c r="F606">
        <f t="shared" si="31"/>
        <v>8</v>
      </c>
    </row>
    <row r="607" spans="1:6" x14ac:dyDescent="0.45">
      <c r="A607">
        <v>596</v>
      </c>
      <c r="B607">
        <f t="shared" si="29"/>
        <v>2</v>
      </c>
      <c r="C607" cm="1">
        <f t="array" ref="C607:D607">_xlfn.XLOOKUP(A607,id,KickstartData!$L$2:$M$4115)</f>
        <v>2</v>
      </c>
      <c r="D607" t="str">
        <v>failed</v>
      </c>
      <c r="E607" t="str">
        <f t="shared" si="30"/>
        <v xml:space="preserve"> </v>
      </c>
      <c r="F607">
        <f t="shared" si="31"/>
        <v>2</v>
      </c>
    </row>
    <row r="608" spans="1:6" x14ac:dyDescent="0.45">
      <c r="A608">
        <v>597</v>
      </c>
      <c r="B608">
        <f t="shared" si="29"/>
        <v>2</v>
      </c>
      <c r="C608" cm="1">
        <f t="array" ref="C608:D608">_xlfn.XLOOKUP(A608,id,KickstartData!$L$2:$M$4115)</f>
        <v>2</v>
      </c>
      <c r="D608" t="str">
        <v>failed</v>
      </c>
      <c r="E608" t="str">
        <f t="shared" si="30"/>
        <v xml:space="preserve"> </v>
      </c>
      <c r="F608">
        <f t="shared" si="31"/>
        <v>2</v>
      </c>
    </row>
    <row r="609" spans="1:6" x14ac:dyDescent="0.45">
      <c r="A609">
        <v>598</v>
      </c>
      <c r="B609">
        <f t="shared" si="29"/>
        <v>7</v>
      </c>
      <c r="C609" cm="1">
        <f t="array" ref="C609:D609">_xlfn.XLOOKUP(A609,id,KickstartData!$L$2:$M$4115)</f>
        <v>7</v>
      </c>
      <c r="D609" t="str">
        <v>failed</v>
      </c>
      <c r="E609" t="str">
        <f t="shared" si="30"/>
        <v xml:space="preserve"> </v>
      </c>
      <c r="F609">
        <f t="shared" si="31"/>
        <v>7</v>
      </c>
    </row>
    <row r="610" spans="1:6" x14ac:dyDescent="0.45">
      <c r="A610">
        <v>599</v>
      </c>
      <c r="B610">
        <f t="shared" si="29"/>
        <v>2</v>
      </c>
      <c r="C610" cm="1">
        <f t="array" ref="C610:D610">_xlfn.XLOOKUP(A610,id,KickstartData!$L$2:$M$4115)</f>
        <v>2</v>
      </c>
      <c r="D610" t="str">
        <v>failed</v>
      </c>
      <c r="E610" t="str">
        <f t="shared" si="30"/>
        <v xml:space="preserve"> </v>
      </c>
      <c r="F610">
        <f t="shared" si="31"/>
        <v>2</v>
      </c>
    </row>
    <row r="611" spans="1:6" x14ac:dyDescent="0.45">
      <c r="A611">
        <v>600</v>
      </c>
      <c r="B611">
        <f t="shared" si="29"/>
        <v>1</v>
      </c>
      <c r="C611" cm="1">
        <f t="array" ref="C611:D611">_xlfn.XLOOKUP(A611,id,KickstartData!$L$2:$M$4115)</f>
        <v>1</v>
      </c>
      <c r="D611" t="str">
        <v>canceled</v>
      </c>
      <c r="E611" t="str">
        <f t="shared" si="30"/>
        <v xml:space="preserve"> </v>
      </c>
      <c r="F611">
        <f t="shared" si="31"/>
        <v>1</v>
      </c>
    </row>
    <row r="612" spans="1:6" x14ac:dyDescent="0.45">
      <c r="A612">
        <v>601</v>
      </c>
      <c r="B612">
        <f t="shared" si="29"/>
        <v>6</v>
      </c>
      <c r="C612" cm="1">
        <f t="array" ref="C612:D612">_xlfn.XLOOKUP(A612,id,KickstartData!$L$2:$M$4115)</f>
        <v>6</v>
      </c>
      <c r="D612" t="str">
        <v>canceled</v>
      </c>
      <c r="E612" t="str">
        <f t="shared" si="30"/>
        <v xml:space="preserve"> </v>
      </c>
      <c r="F612">
        <f t="shared" si="31"/>
        <v>6</v>
      </c>
    </row>
    <row r="613" spans="1:6" x14ac:dyDescent="0.45">
      <c r="A613">
        <v>602</v>
      </c>
      <c r="B613">
        <f t="shared" si="29"/>
        <v>0</v>
      </c>
      <c r="C613" cm="1">
        <f t="array" ref="C613:D613">_xlfn.XLOOKUP(A613,id,KickstartData!$L$2:$M$4115)</f>
        <v>0</v>
      </c>
      <c r="D613" t="str">
        <v>canceled</v>
      </c>
      <c r="E613" t="str">
        <f t="shared" si="30"/>
        <v xml:space="preserve"> </v>
      </c>
      <c r="F613">
        <f t="shared" si="31"/>
        <v>0</v>
      </c>
    </row>
    <row r="614" spans="1:6" x14ac:dyDescent="0.45">
      <c r="A614">
        <v>603</v>
      </c>
      <c r="B614">
        <f t="shared" si="29"/>
        <v>13</v>
      </c>
      <c r="C614" cm="1">
        <f t="array" ref="C614:D614">_xlfn.XLOOKUP(A614,id,KickstartData!$L$2:$M$4115)</f>
        <v>13</v>
      </c>
      <c r="D614" t="str">
        <v>canceled</v>
      </c>
      <c r="E614" t="str">
        <f t="shared" si="30"/>
        <v xml:space="preserve"> </v>
      </c>
      <c r="F614">
        <f t="shared" si="31"/>
        <v>13</v>
      </c>
    </row>
    <row r="615" spans="1:6" x14ac:dyDescent="0.45">
      <c r="A615">
        <v>604</v>
      </c>
      <c r="B615">
        <f t="shared" si="29"/>
        <v>0</v>
      </c>
      <c r="C615" cm="1">
        <f t="array" ref="C615:D615">_xlfn.XLOOKUP(A615,id,KickstartData!$L$2:$M$4115)</f>
        <v>0</v>
      </c>
      <c r="D615" t="str">
        <v>canceled</v>
      </c>
      <c r="E615" t="str">
        <f t="shared" si="30"/>
        <v xml:space="preserve"> </v>
      </c>
      <c r="F615">
        <f t="shared" si="31"/>
        <v>0</v>
      </c>
    </row>
    <row r="616" spans="1:6" x14ac:dyDescent="0.45">
      <c r="A616">
        <v>605</v>
      </c>
      <c r="B616">
        <f t="shared" si="29"/>
        <v>8</v>
      </c>
      <c r="C616" cm="1">
        <f t="array" ref="C616:D616">_xlfn.XLOOKUP(A616,id,KickstartData!$L$2:$M$4115)</f>
        <v>8</v>
      </c>
      <c r="D616" t="str">
        <v>canceled</v>
      </c>
      <c r="E616" t="str">
        <f t="shared" si="30"/>
        <v xml:space="preserve"> </v>
      </c>
      <c r="F616">
        <f t="shared" si="31"/>
        <v>8</v>
      </c>
    </row>
    <row r="617" spans="1:6" x14ac:dyDescent="0.45">
      <c r="A617">
        <v>606</v>
      </c>
      <c r="B617">
        <f t="shared" si="29"/>
        <v>1</v>
      </c>
      <c r="C617" cm="1">
        <f t="array" ref="C617:D617">_xlfn.XLOOKUP(A617,id,KickstartData!$L$2:$M$4115)</f>
        <v>1</v>
      </c>
      <c r="D617" t="str">
        <v>canceled</v>
      </c>
      <c r="E617" t="str">
        <f t="shared" si="30"/>
        <v xml:space="preserve"> </v>
      </c>
      <c r="F617">
        <f t="shared" si="31"/>
        <v>1</v>
      </c>
    </row>
    <row r="618" spans="1:6" x14ac:dyDescent="0.45">
      <c r="A618">
        <v>607</v>
      </c>
      <c r="B618">
        <f t="shared" si="29"/>
        <v>0</v>
      </c>
      <c r="C618" cm="1">
        <f t="array" ref="C618:D618">_xlfn.XLOOKUP(A618,id,KickstartData!$L$2:$M$4115)</f>
        <v>0</v>
      </c>
      <c r="D618" t="str">
        <v>canceled</v>
      </c>
      <c r="E618" t="str">
        <f t="shared" si="30"/>
        <v xml:space="preserve"> </v>
      </c>
      <c r="F618">
        <f t="shared" si="31"/>
        <v>0</v>
      </c>
    </row>
    <row r="619" spans="1:6" x14ac:dyDescent="0.45">
      <c r="A619">
        <v>608</v>
      </c>
      <c r="B619">
        <f t="shared" si="29"/>
        <v>5</v>
      </c>
      <c r="C619" cm="1">
        <f t="array" ref="C619:D619">_xlfn.XLOOKUP(A619,id,KickstartData!$L$2:$M$4115)</f>
        <v>5</v>
      </c>
      <c r="D619" t="str">
        <v>canceled</v>
      </c>
      <c r="E619" t="str">
        <f t="shared" si="30"/>
        <v xml:space="preserve"> </v>
      </c>
      <c r="F619">
        <f t="shared" si="31"/>
        <v>5</v>
      </c>
    </row>
    <row r="620" spans="1:6" x14ac:dyDescent="0.45">
      <c r="A620">
        <v>609</v>
      </c>
      <c r="B620">
        <f t="shared" si="29"/>
        <v>1</v>
      </c>
      <c r="C620" cm="1">
        <f t="array" ref="C620:D620">_xlfn.XLOOKUP(A620,id,KickstartData!$L$2:$M$4115)</f>
        <v>1</v>
      </c>
      <c r="D620" t="str">
        <v>canceled</v>
      </c>
      <c r="E620" t="str">
        <f t="shared" si="30"/>
        <v xml:space="preserve"> </v>
      </c>
      <c r="F620">
        <f t="shared" si="31"/>
        <v>1</v>
      </c>
    </row>
    <row r="621" spans="1:6" x14ac:dyDescent="0.45">
      <c r="A621">
        <v>610</v>
      </c>
      <c r="B621">
        <f t="shared" si="29"/>
        <v>0</v>
      </c>
      <c r="C621" cm="1">
        <f t="array" ref="C621:D621">_xlfn.XLOOKUP(A621,id,KickstartData!$L$2:$M$4115)</f>
        <v>0</v>
      </c>
      <c r="D621" t="str">
        <v>canceled</v>
      </c>
      <c r="E621" t="str">
        <f t="shared" si="30"/>
        <v xml:space="preserve"> </v>
      </c>
      <c r="F621">
        <f t="shared" si="31"/>
        <v>0</v>
      </c>
    </row>
    <row r="622" spans="1:6" x14ac:dyDescent="0.45">
      <c r="A622">
        <v>611</v>
      </c>
      <c r="B622">
        <f t="shared" si="29"/>
        <v>0</v>
      </c>
      <c r="C622" cm="1">
        <f t="array" ref="C622:D622">_xlfn.XLOOKUP(A622,id,KickstartData!$L$2:$M$4115)</f>
        <v>0</v>
      </c>
      <c r="D622" t="str">
        <v>canceled</v>
      </c>
      <c r="E622" t="str">
        <f t="shared" si="30"/>
        <v xml:space="preserve"> </v>
      </c>
      <c r="F622">
        <f t="shared" si="31"/>
        <v>0</v>
      </c>
    </row>
    <row r="623" spans="1:6" x14ac:dyDescent="0.45">
      <c r="A623">
        <v>612</v>
      </c>
      <c r="B623">
        <f t="shared" si="29"/>
        <v>0</v>
      </c>
      <c r="C623" cm="1">
        <f t="array" ref="C623:D623">_xlfn.XLOOKUP(A623,id,KickstartData!$L$2:$M$4115)</f>
        <v>0</v>
      </c>
      <c r="D623" t="str">
        <v>canceled</v>
      </c>
      <c r="E623" t="str">
        <f t="shared" si="30"/>
        <v xml:space="preserve"> </v>
      </c>
      <c r="F623">
        <f t="shared" si="31"/>
        <v>0</v>
      </c>
    </row>
    <row r="624" spans="1:6" x14ac:dyDescent="0.45">
      <c r="A624">
        <v>613</v>
      </c>
      <c r="B624">
        <f t="shared" si="29"/>
        <v>121</v>
      </c>
      <c r="C624" cm="1">
        <f t="array" ref="C624:D624">_xlfn.XLOOKUP(A624,id,KickstartData!$L$2:$M$4115)</f>
        <v>121</v>
      </c>
      <c r="D624" t="str">
        <v>canceled</v>
      </c>
      <c r="E624" t="str">
        <f t="shared" si="30"/>
        <v xml:space="preserve"> </v>
      </c>
      <c r="F624">
        <f t="shared" si="31"/>
        <v>121</v>
      </c>
    </row>
    <row r="625" spans="1:6" x14ac:dyDescent="0.45">
      <c r="A625">
        <v>614</v>
      </c>
      <c r="B625">
        <f t="shared" si="29"/>
        <v>0</v>
      </c>
      <c r="C625" cm="1">
        <f t="array" ref="C625:D625">_xlfn.XLOOKUP(A625,id,KickstartData!$L$2:$M$4115)</f>
        <v>0</v>
      </c>
      <c r="D625" t="str">
        <v>canceled</v>
      </c>
      <c r="E625" t="str">
        <f t="shared" si="30"/>
        <v xml:space="preserve"> </v>
      </c>
      <c r="F625">
        <f t="shared" si="31"/>
        <v>0</v>
      </c>
    </row>
    <row r="626" spans="1:6" x14ac:dyDescent="0.45">
      <c r="A626">
        <v>615</v>
      </c>
      <c r="B626">
        <f t="shared" si="29"/>
        <v>0</v>
      </c>
      <c r="C626" cm="1">
        <f t="array" ref="C626:D626">_xlfn.XLOOKUP(A626,id,KickstartData!$L$2:$M$4115)</f>
        <v>0</v>
      </c>
      <c r="D626" t="str">
        <v>canceled</v>
      </c>
      <c r="E626" t="str">
        <f t="shared" si="30"/>
        <v xml:space="preserve"> </v>
      </c>
      <c r="F626">
        <f t="shared" si="31"/>
        <v>0</v>
      </c>
    </row>
    <row r="627" spans="1:6" x14ac:dyDescent="0.45">
      <c r="A627">
        <v>616</v>
      </c>
      <c r="B627">
        <f t="shared" si="29"/>
        <v>0</v>
      </c>
      <c r="C627" cm="1">
        <f t="array" ref="C627:D627">_xlfn.XLOOKUP(A627,id,KickstartData!$L$2:$M$4115)</f>
        <v>0</v>
      </c>
      <c r="D627" t="str">
        <v>canceled</v>
      </c>
      <c r="E627" t="str">
        <f t="shared" si="30"/>
        <v xml:space="preserve"> </v>
      </c>
      <c r="F627">
        <f t="shared" si="31"/>
        <v>0</v>
      </c>
    </row>
    <row r="628" spans="1:6" x14ac:dyDescent="0.45">
      <c r="A628">
        <v>617</v>
      </c>
      <c r="B628">
        <f t="shared" si="29"/>
        <v>3</v>
      </c>
      <c r="C628" cm="1">
        <f t="array" ref="C628:D628">_xlfn.XLOOKUP(A628,id,KickstartData!$L$2:$M$4115)</f>
        <v>3</v>
      </c>
      <c r="D628" t="str">
        <v>canceled</v>
      </c>
      <c r="E628" t="str">
        <f t="shared" si="30"/>
        <v xml:space="preserve"> </v>
      </c>
      <c r="F628">
        <f t="shared" si="31"/>
        <v>3</v>
      </c>
    </row>
    <row r="629" spans="1:6" x14ac:dyDescent="0.45">
      <c r="A629">
        <v>618</v>
      </c>
      <c r="B629">
        <f t="shared" si="29"/>
        <v>0</v>
      </c>
      <c r="C629" cm="1">
        <f t="array" ref="C629:D629">_xlfn.XLOOKUP(A629,id,KickstartData!$L$2:$M$4115)</f>
        <v>0</v>
      </c>
      <c r="D629" t="str">
        <v>canceled</v>
      </c>
      <c r="E629" t="str">
        <f t="shared" si="30"/>
        <v xml:space="preserve"> </v>
      </c>
      <c r="F629">
        <f t="shared" si="31"/>
        <v>0</v>
      </c>
    </row>
    <row r="630" spans="1:6" x14ac:dyDescent="0.45">
      <c r="A630">
        <v>619</v>
      </c>
      <c r="B630">
        <f t="shared" si="29"/>
        <v>1</v>
      </c>
      <c r="C630" cm="1">
        <f t="array" ref="C630:D630">_xlfn.XLOOKUP(A630,id,KickstartData!$L$2:$M$4115)</f>
        <v>1</v>
      </c>
      <c r="D630" t="str">
        <v>canceled</v>
      </c>
      <c r="E630" t="str">
        <f t="shared" si="30"/>
        <v xml:space="preserve"> </v>
      </c>
      <c r="F630">
        <f t="shared" si="31"/>
        <v>1</v>
      </c>
    </row>
    <row r="631" spans="1:6" x14ac:dyDescent="0.45">
      <c r="A631">
        <v>620</v>
      </c>
      <c r="B631">
        <f t="shared" si="29"/>
        <v>1</v>
      </c>
      <c r="C631" cm="1">
        <f t="array" ref="C631:D631">_xlfn.XLOOKUP(A631,id,KickstartData!$L$2:$M$4115)</f>
        <v>1</v>
      </c>
      <c r="D631" t="str">
        <v>canceled</v>
      </c>
      <c r="E631" t="str">
        <f t="shared" si="30"/>
        <v xml:space="preserve"> </v>
      </c>
      <c r="F631">
        <f t="shared" si="31"/>
        <v>1</v>
      </c>
    </row>
    <row r="632" spans="1:6" x14ac:dyDescent="0.45">
      <c r="A632">
        <v>621</v>
      </c>
      <c r="B632">
        <f t="shared" si="29"/>
        <v>3</v>
      </c>
      <c r="C632" cm="1">
        <f t="array" ref="C632:D632">_xlfn.XLOOKUP(A632,id,KickstartData!$L$2:$M$4115)</f>
        <v>3</v>
      </c>
      <c r="D632" t="str">
        <v>canceled</v>
      </c>
      <c r="E632" t="str">
        <f t="shared" si="30"/>
        <v xml:space="preserve"> </v>
      </c>
      <c r="F632">
        <f t="shared" si="31"/>
        <v>3</v>
      </c>
    </row>
    <row r="633" spans="1:6" x14ac:dyDescent="0.45">
      <c r="A633">
        <v>622</v>
      </c>
      <c r="B633">
        <f t="shared" si="29"/>
        <v>9</v>
      </c>
      <c r="C633" cm="1">
        <f t="array" ref="C633:D633">_xlfn.XLOOKUP(A633,id,KickstartData!$L$2:$M$4115)</f>
        <v>9</v>
      </c>
      <c r="D633" t="str">
        <v>canceled</v>
      </c>
      <c r="E633" t="str">
        <f t="shared" si="30"/>
        <v xml:space="preserve"> </v>
      </c>
      <c r="F633">
        <f t="shared" si="31"/>
        <v>9</v>
      </c>
    </row>
    <row r="634" spans="1:6" x14ac:dyDescent="0.45">
      <c r="A634">
        <v>623</v>
      </c>
      <c r="B634">
        <f t="shared" si="29"/>
        <v>0</v>
      </c>
      <c r="C634" cm="1">
        <f t="array" ref="C634:D634">_xlfn.XLOOKUP(A634,id,KickstartData!$L$2:$M$4115)</f>
        <v>0</v>
      </c>
      <c r="D634" t="str">
        <v>canceled</v>
      </c>
      <c r="E634" t="str">
        <f t="shared" si="30"/>
        <v xml:space="preserve"> </v>
      </c>
      <c r="F634">
        <f t="shared" si="31"/>
        <v>0</v>
      </c>
    </row>
    <row r="635" spans="1:6" x14ac:dyDescent="0.45">
      <c r="A635">
        <v>624</v>
      </c>
      <c r="B635">
        <f t="shared" si="29"/>
        <v>0</v>
      </c>
      <c r="C635" cm="1">
        <f t="array" ref="C635:D635">_xlfn.XLOOKUP(A635,id,KickstartData!$L$2:$M$4115)</f>
        <v>0</v>
      </c>
      <c r="D635" t="str">
        <v>canceled</v>
      </c>
      <c r="E635" t="str">
        <f t="shared" si="30"/>
        <v xml:space="preserve"> </v>
      </c>
      <c r="F635">
        <f t="shared" si="31"/>
        <v>0</v>
      </c>
    </row>
    <row r="636" spans="1:6" x14ac:dyDescent="0.45">
      <c r="A636">
        <v>625</v>
      </c>
      <c r="B636">
        <f t="shared" si="29"/>
        <v>0</v>
      </c>
      <c r="C636" cm="1">
        <f t="array" ref="C636:D636">_xlfn.XLOOKUP(A636,id,KickstartData!$L$2:$M$4115)</f>
        <v>0</v>
      </c>
      <c r="D636" t="str">
        <v>canceled</v>
      </c>
      <c r="E636" t="str">
        <f t="shared" si="30"/>
        <v xml:space="preserve"> </v>
      </c>
      <c r="F636">
        <f t="shared" si="31"/>
        <v>0</v>
      </c>
    </row>
    <row r="637" spans="1:6" x14ac:dyDescent="0.45">
      <c r="A637">
        <v>626</v>
      </c>
      <c r="B637">
        <f t="shared" si="29"/>
        <v>39</v>
      </c>
      <c r="C637" cm="1">
        <f t="array" ref="C637:D637">_xlfn.XLOOKUP(A637,id,KickstartData!$L$2:$M$4115)</f>
        <v>39</v>
      </c>
      <c r="D637" t="str">
        <v>canceled</v>
      </c>
      <c r="E637" t="str">
        <f t="shared" si="30"/>
        <v xml:space="preserve"> </v>
      </c>
      <c r="F637">
        <f t="shared" si="31"/>
        <v>39</v>
      </c>
    </row>
    <row r="638" spans="1:6" x14ac:dyDescent="0.45">
      <c r="A638">
        <v>627</v>
      </c>
      <c r="B638">
        <f t="shared" si="29"/>
        <v>1</v>
      </c>
      <c r="C638" cm="1">
        <f t="array" ref="C638:D638">_xlfn.XLOOKUP(A638,id,KickstartData!$L$2:$M$4115)</f>
        <v>1</v>
      </c>
      <c r="D638" t="str">
        <v>canceled</v>
      </c>
      <c r="E638" t="str">
        <f t="shared" si="30"/>
        <v xml:space="preserve"> </v>
      </c>
      <c r="F638">
        <f t="shared" si="31"/>
        <v>1</v>
      </c>
    </row>
    <row r="639" spans="1:6" x14ac:dyDescent="0.45">
      <c r="A639">
        <v>628</v>
      </c>
      <c r="B639">
        <f t="shared" si="29"/>
        <v>0</v>
      </c>
      <c r="C639" cm="1">
        <f t="array" ref="C639:D639">_xlfn.XLOOKUP(A639,id,KickstartData!$L$2:$M$4115)</f>
        <v>0</v>
      </c>
      <c r="D639" t="str">
        <v>canceled</v>
      </c>
      <c r="E639" t="str">
        <f t="shared" si="30"/>
        <v xml:space="preserve"> </v>
      </c>
      <c r="F639">
        <f t="shared" si="31"/>
        <v>0</v>
      </c>
    </row>
    <row r="640" spans="1:6" x14ac:dyDescent="0.45">
      <c r="A640">
        <v>629</v>
      </c>
      <c r="B640">
        <f t="shared" si="29"/>
        <v>3</v>
      </c>
      <c r="C640" cm="1">
        <f t="array" ref="C640:D640">_xlfn.XLOOKUP(A640,id,KickstartData!$L$2:$M$4115)</f>
        <v>3</v>
      </c>
      <c r="D640" t="str">
        <v>canceled</v>
      </c>
      <c r="E640" t="str">
        <f t="shared" si="30"/>
        <v xml:space="preserve"> </v>
      </c>
      <c r="F640">
        <f t="shared" si="31"/>
        <v>3</v>
      </c>
    </row>
    <row r="641" spans="1:6" x14ac:dyDescent="0.45">
      <c r="A641">
        <v>630</v>
      </c>
      <c r="B641">
        <f t="shared" si="29"/>
        <v>1</v>
      </c>
      <c r="C641" cm="1">
        <f t="array" ref="C641:D641">_xlfn.XLOOKUP(A641,id,KickstartData!$L$2:$M$4115)</f>
        <v>1</v>
      </c>
      <c r="D641" t="str">
        <v>canceled</v>
      </c>
      <c r="E641" t="str">
        <f t="shared" si="30"/>
        <v xml:space="preserve"> </v>
      </c>
      <c r="F641">
        <f t="shared" si="31"/>
        <v>1</v>
      </c>
    </row>
    <row r="642" spans="1:6" x14ac:dyDescent="0.45">
      <c r="A642">
        <v>631</v>
      </c>
      <c r="B642">
        <f t="shared" si="29"/>
        <v>9</v>
      </c>
      <c r="C642" cm="1">
        <f t="array" ref="C642:D642">_xlfn.XLOOKUP(A642,id,KickstartData!$L$2:$M$4115)</f>
        <v>9</v>
      </c>
      <c r="D642" t="str">
        <v>canceled</v>
      </c>
      <c r="E642" t="str">
        <f t="shared" si="30"/>
        <v xml:space="preserve"> </v>
      </c>
      <c r="F642">
        <f t="shared" si="31"/>
        <v>9</v>
      </c>
    </row>
    <row r="643" spans="1:6" x14ac:dyDescent="0.45">
      <c r="A643">
        <v>632</v>
      </c>
      <c r="B643">
        <f t="shared" si="29"/>
        <v>0</v>
      </c>
      <c r="C643" cm="1">
        <f t="array" ref="C643:D643">_xlfn.XLOOKUP(A643,id,KickstartData!$L$2:$M$4115)</f>
        <v>0</v>
      </c>
      <c r="D643" t="str">
        <v>canceled</v>
      </c>
      <c r="E643" t="str">
        <f t="shared" si="30"/>
        <v xml:space="preserve"> </v>
      </c>
      <c r="F643">
        <f t="shared" si="31"/>
        <v>0</v>
      </c>
    </row>
    <row r="644" spans="1:6" x14ac:dyDescent="0.45">
      <c r="A644">
        <v>633</v>
      </c>
      <c r="B644">
        <f t="shared" si="29"/>
        <v>25</v>
      </c>
      <c r="C644" cm="1">
        <f t="array" ref="C644:D644">_xlfn.XLOOKUP(A644,id,KickstartData!$L$2:$M$4115)</f>
        <v>25</v>
      </c>
      <c r="D644" t="str">
        <v>canceled</v>
      </c>
      <c r="E644" t="str">
        <f t="shared" si="30"/>
        <v xml:space="preserve"> </v>
      </c>
      <c r="F644">
        <f t="shared" si="31"/>
        <v>25</v>
      </c>
    </row>
    <row r="645" spans="1:6" x14ac:dyDescent="0.45">
      <c r="A645">
        <v>634</v>
      </c>
      <c r="B645">
        <f t="shared" si="29"/>
        <v>1</v>
      </c>
      <c r="C645" cm="1">
        <f t="array" ref="C645:D645">_xlfn.XLOOKUP(A645,id,KickstartData!$L$2:$M$4115)</f>
        <v>1</v>
      </c>
      <c r="D645" t="str">
        <v>canceled</v>
      </c>
      <c r="E645" t="str">
        <f t="shared" si="30"/>
        <v xml:space="preserve"> </v>
      </c>
      <c r="F645">
        <f t="shared" si="31"/>
        <v>1</v>
      </c>
    </row>
    <row r="646" spans="1:6" x14ac:dyDescent="0.45">
      <c r="A646">
        <v>635</v>
      </c>
      <c r="B646">
        <f t="shared" si="29"/>
        <v>1</v>
      </c>
      <c r="C646" cm="1">
        <f t="array" ref="C646:D646">_xlfn.XLOOKUP(A646,id,KickstartData!$L$2:$M$4115)</f>
        <v>1</v>
      </c>
      <c r="D646" t="str">
        <v>canceled</v>
      </c>
      <c r="E646" t="str">
        <f t="shared" si="30"/>
        <v xml:space="preserve"> </v>
      </c>
      <c r="F646">
        <f t="shared" si="31"/>
        <v>1</v>
      </c>
    </row>
    <row r="647" spans="1:6" x14ac:dyDescent="0.45">
      <c r="A647">
        <v>636</v>
      </c>
      <c r="B647">
        <f t="shared" si="29"/>
        <v>1</v>
      </c>
      <c r="C647" cm="1">
        <f t="array" ref="C647:D647">_xlfn.XLOOKUP(A647,id,KickstartData!$L$2:$M$4115)</f>
        <v>1</v>
      </c>
      <c r="D647" t="str">
        <v>canceled</v>
      </c>
      <c r="E647" t="str">
        <f t="shared" si="30"/>
        <v xml:space="preserve"> </v>
      </c>
      <c r="F647">
        <f t="shared" si="31"/>
        <v>1</v>
      </c>
    </row>
    <row r="648" spans="1:6" x14ac:dyDescent="0.45">
      <c r="A648">
        <v>637</v>
      </c>
      <c r="B648">
        <f t="shared" si="29"/>
        <v>0</v>
      </c>
      <c r="C648" cm="1">
        <f t="array" ref="C648:D648">_xlfn.XLOOKUP(A648,id,KickstartData!$L$2:$M$4115)</f>
        <v>0</v>
      </c>
      <c r="D648" t="str">
        <v>canceled</v>
      </c>
      <c r="E648" t="str">
        <f t="shared" si="30"/>
        <v xml:space="preserve"> </v>
      </c>
      <c r="F648">
        <f t="shared" si="31"/>
        <v>0</v>
      </c>
    </row>
    <row r="649" spans="1:6" x14ac:dyDescent="0.45">
      <c r="A649">
        <v>638</v>
      </c>
      <c r="B649">
        <f t="shared" si="29"/>
        <v>6</v>
      </c>
      <c r="C649" cm="1">
        <f t="array" ref="C649:D649">_xlfn.XLOOKUP(A649,id,KickstartData!$L$2:$M$4115)</f>
        <v>6</v>
      </c>
      <c r="D649" t="str">
        <v>canceled</v>
      </c>
      <c r="E649" t="str">
        <f t="shared" si="30"/>
        <v xml:space="preserve"> </v>
      </c>
      <c r="F649">
        <f t="shared" si="31"/>
        <v>6</v>
      </c>
    </row>
    <row r="650" spans="1:6" x14ac:dyDescent="0.45">
      <c r="A650">
        <v>639</v>
      </c>
      <c r="B650">
        <f t="shared" si="29"/>
        <v>1</v>
      </c>
      <c r="C650" cm="1">
        <f t="array" ref="C650:D650">_xlfn.XLOOKUP(A650,id,KickstartData!$L$2:$M$4115)</f>
        <v>1</v>
      </c>
      <c r="D650" t="str">
        <v>canceled</v>
      </c>
      <c r="E650" t="str">
        <f t="shared" si="30"/>
        <v xml:space="preserve"> </v>
      </c>
      <c r="F650">
        <f t="shared" si="31"/>
        <v>1</v>
      </c>
    </row>
    <row r="651" spans="1:6" x14ac:dyDescent="0.45">
      <c r="A651">
        <v>640</v>
      </c>
      <c r="B651">
        <f t="shared" si="29"/>
        <v>2</v>
      </c>
      <c r="C651" cm="1">
        <f t="array" ref="C651:D651">_xlfn.XLOOKUP(A651,id,KickstartData!$L$2:$M$4115)</f>
        <v>2</v>
      </c>
      <c r="D651" t="str">
        <v>successful</v>
      </c>
      <c r="E651">
        <f t="shared" si="30"/>
        <v>2</v>
      </c>
      <c r="F651" t="str">
        <f t="shared" si="31"/>
        <v xml:space="preserve"> </v>
      </c>
    </row>
    <row r="652" spans="1:6" x14ac:dyDescent="0.45">
      <c r="A652">
        <v>641</v>
      </c>
      <c r="B652">
        <f t="shared" ref="B652:B715" si="32">_xlfn.XLOOKUP(A652,id,backers_count)</f>
        <v>315</v>
      </c>
      <c r="C652" cm="1">
        <f t="array" ref="C652:D652">_xlfn.XLOOKUP(A652,id,KickstartData!$L$2:$M$4115)</f>
        <v>315</v>
      </c>
      <c r="D652" t="str">
        <v>successful</v>
      </c>
      <c r="E652">
        <f t="shared" si="30"/>
        <v>315</v>
      </c>
      <c r="F652" t="str">
        <f t="shared" si="31"/>
        <v xml:space="preserve"> </v>
      </c>
    </row>
    <row r="653" spans="1:6" x14ac:dyDescent="0.45">
      <c r="A653">
        <v>642</v>
      </c>
      <c r="B653">
        <f t="shared" si="32"/>
        <v>2174</v>
      </c>
      <c r="C653" cm="1">
        <f t="array" ref="C653:D653">_xlfn.XLOOKUP(A653,id,KickstartData!$L$2:$M$4115)</f>
        <v>2174</v>
      </c>
      <c r="D653" t="str">
        <v>successful</v>
      </c>
      <c r="E653">
        <f t="shared" si="30"/>
        <v>2174</v>
      </c>
      <c r="F653" t="str">
        <f t="shared" si="31"/>
        <v xml:space="preserve"> </v>
      </c>
    </row>
    <row r="654" spans="1:6" x14ac:dyDescent="0.45">
      <c r="A654">
        <v>643</v>
      </c>
      <c r="B654">
        <f t="shared" si="32"/>
        <v>152</v>
      </c>
      <c r="C654" cm="1">
        <f t="array" ref="C654:D654">_xlfn.XLOOKUP(A654,id,KickstartData!$L$2:$M$4115)</f>
        <v>152</v>
      </c>
      <c r="D654" t="str">
        <v>successful</v>
      </c>
      <c r="E654">
        <f t="shared" si="30"/>
        <v>152</v>
      </c>
      <c r="F654" t="str">
        <f t="shared" si="31"/>
        <v xml:space="preserve"> </v>
      </c>
    </row>
    <row r="655" spans="1:6" x14ac:dyDescent="0.45">
      <c r="A655">
        <v>644</v>
      </c>
      <c r="B655">
        <f t="shared" si="32"/>
        <v>1021</v>
      </c>
      <c r="C655" cm="1">
        <f t="array" ref="C655:D655">_xlfn.XLOOKUP(A655,id,KickstartData!$L$2:$M$4115)</f>
        <v>1021</v>
      </c>
      <c r="D655" t="str">
        <v>successful</v>
      </c>
      <c r="E655">
        <f t="shared" si="30"/>
        <v>1021</v>
      </c>
      <c r="F655" t="str">
        <f t="shared" si="31"/>
        <v xml:space="preserve"> </v>
      </c>
    </row>
    <row r="656" spans="1:6" x14ac:dyDescent="0.45">
      <c r="A656">
        <v>645</v>
      </c>
      <c r="B656">
        <f t="shared" si="32"/>
        <v>237</v>
      </c>
      <c r="C656" cm="1">
        <f t="array" ref="C656:D656">_xlfn.XLOOKUP(A656,id,KickstartData!$L$2:$M$4115)</f>
        <v>237</v>
      </c>
      <c r="D656" t="str">
        <v>successful</v>
      </c>
      <c r="E656">
        <f t="shared" ref="E656:E719" si="33">IF(D656="successful",C656," ")</f>
        <v>237</v>
      </c>
      <c r="F656" t="str">
        <f t="shared" ref="F656:F719" si="34">IF(D656&lt;&gt;"successful",C656," ")</f>
        <v xml:space="preserve"> </v>
      </c>
    </row>
    <row r="657" spans="1:6" x14ac:dyDescent="0.45">
      <c r="A657">
        <v>646</v>
      </c>
      <c r="B657">
        <f t="shared" si="32"/>
        <v>27</v>
      </c>
      <c r="C657" cm="1">
        <f t="array" ref="C657:D657">_xlfn.XLOOKUP(A657,id,KickstartData!$L$2:$M$4115)</f>
        <v>27</v>
      </c>
      <c r="D657" t="str">
        <v>successful</v>
      </c>
      <c r="E657">
        <f t="shared" si="33"/>
        <v>27</v>
      </c>
      <c r="F657" t="str">
        <f t="shared" si="34"/>
        <v xml:space="preserve"> </v>
      </c>
    </row>
    <row r="658" spans="1:6" x14ac:dyDescent="0.45">
      <c r="A658">
        <v>647</v>
      </c>
      <c r="B658">
        <f t="shared" si="32"/>
        <v>17</v>
      </c>
      <c r="C658" cm="1">
        <f t="array" ref="C658:D658">_xlfn.XLOOKUP(A658,id,KickstartData!$L$2:$M$4115)</f>
        <v>17</v>
      </c>
      <c r="D658" t="str">
        <v>successful</v>
      </c>
      <c r="E658">
        <f t="shared" si="33"/>
        <v>17</v>
      </c>
      <c r="F658" t="str">
        <f t="shared" si="34"/>
        <v xml:space="preserve"> </v>
      </c>
    </row>
    <row r="659" spans="1:6" x14ac:dyDescent="0.45">
      <c r="A659">
        <v>648</v>
      </c>
      <c r="B659">
        <f t="shared" si="32"/>
        <v>27</v>
      </c>
      <c r="C659" cm="1">
        <f t="array" ref="C659:D659">_xlfn.XLOOKUP(A659,id,KickstartData!$L$2:$M$4115)</f>
        <v>27</v>
      </c>
      <c r="D659" t="str">
        <v>successful</v>
      </c>
      <c r="E659">
        <f t="shared" si="33"/>
        <v>27</v>
      </c>
      <c r="F659" t="str">
        <f t="shared" si="34"/>
        <v xml:space="preserve"> </v>
      </c>
    </row>
    <row r="660" spans="1:6" x14ac:dyDescent="0.45">
      <c r="A660">
        <v>649</v>
      </c>
      <c r="B660">
        <f t="shared" si="32"/>
        <v>82</v>
      </c>
      <c r="C660" cm="1">
        <f t="array" ref="C660:D660">_xlfn.XLOOKUP(A660,id,KickstartData!$L$2:$M$4115)</f>
        <v>82</v>
      </c>
      <c r="D660" t="str">
        <v>successful</v>
      </c>
      <c r="E660">
        <f t="shared" si="33"/>
        <v>82</v>
      </c>
      <c r="F660" t="str">
        <f t="shared" si="34"/>
        <v xml:space="preserve"> </v>
      </c>
    </row>
    <row r="661" spans="1:6" x14ac:dyDescent="0.45">
      <c r="A661">
        <v>650</v>
      </c>
      <c r="B661">
        <f t="shared" si="32"/>
        <v>48</v>
      </c>
      <c r="C661" cm="1">
        <f t="array" ref="C661:D661">_xlfn.XLOOKUP(A661,id,KickstartData!$L$2:$M$4115)</f>
        <v>48</v>
      </c>
      <c r="D661" t="str">
        <v>successful</v>
      </c>
      <c r="E661">
        <f t="shared" si="33"/>
        <v>48</v>
      </c>
      <c r="F661" t="str">
        <f t="shared" si="34"/>
        <v xml:space="preserve"> </v>
      </c>
    </row>
    <row r="662" spans="1:6" x14ac:dyDescent="0.45">
      <c r="A662">
        <v>651</v>
      </c>
      <c r="B662">
        <f t="shared" si="32"/>
        <v>105</v>
      </c>
      <c r="C662" cm="1">
        <f t="array" ref="C662:D662">_xlfn.XLOOKUP(A662,id,KickstartData!$L$2:$M$4115)</f>
        <v>105</v>
      </c>
      <c r="D662" t="str">
        <v>successful</v>
      </c>
      <c r="E662">
        <f t="shared" si="33"/>
        <v>105</v>
      </c>
      <c r="F662" t="str">
        <f t="shared" si="34"/>
        <v xml:space="preserve"> </v>
      </c>
    </row>
    <row r="663" spans="1:6" x14ac:dyDescent="0.45">
      <c r="A663">
        <v>652</v>
      </c>
      <c r="B663">
        <f t="shared" si="32"/>
        <v>28</v>
      </c>
      <c r="C663" cm="1">
        <f t="array" ref="C663:D663">_xlfn.XLOOKUP(A663,id,KickstartData!$L$2:$M$4115)</f>
        <v>28</v>
      </c>
      <c r="D663" t="str">
        <v>successful</v>
      </c>
      <c r="E663">
        <f t="shared" si="33"/>
        <v>28</v>
      </c>
      <c r="F663" t="str">
        <f t="shared" si="34"/>
        <v xml:space="preserve"> </v>
      </c>
    </row>
    <row r="664" spans="1:6" x14ac:dyDescent="0.45">
      <c r="A664">
        <v>653</v>
      </c>
      <c r="B664">
        <f t="shared" si="32"/>
        <v>1107</v>
      </c>
      <c r="C664" cm="1">
        <f t="array" ref="C664:D664">_xlfn.XLOOKUP(A664,id,KickstartData!$L$2:$M$4115)</f>
        <v>1107</v>
      </c>
      <c r="D664" t="str">
        <v>successful</v>
      </c>
      <c r="E664">
        <f t="shared" si="33"/>
        <v>1107</v>
      </c>
      <c r="F664" t="str">
        <f t="shared" si="34"/>
        <v xml:space="preserve"> </v>
      </c>
    </row>
    <row r="665" spans="1:6" x14ac:dyDescent="0.45">
      <c r="A665">
        <v>654</v>
      </c>
      <c r="B665">
        <f t="shared" si="32"/>
        <v>1013</v>
      </c>
      <c r="C665" cm="1">
        <f t="array" ref="C665:D665">_xlfn.XLOOKUP(A665,id,KickstartData!$L$2:$M$4115)</f>
        <v>1013</v>
      </c>
      <c r="D665" t="str">
        <v>successful</v>
      </c>
      <c r="E665">
        <f t="shared" si="33"/>
        <v>1013</v>
      </c>
      <c r="F665" t="str">
        <f t="shared" si="34"/>
        <v xml:space="preserve"> </v>
      </c>
    </row>
    <row r="666" spans="1:6" x14ac:dyDescent="0.45">
      <c r="A666">
        <v>655</v>
      </c>
      <c r="B666">
        <f t="shared" si="32"/>
        <v>274</v>
      </c>
      <c r="C666" cm="1">
        <f t="array" ref="C666:D666">_xlfn.XLOOKUP(A666,id,KickstartData!$L$2:$M$4115)</f>
        <v>274</v>
      </c>
      <c r="D666" t="str">
        <v>successful</v>
      </c>
      <c r="E666">
        <f t="shared" si="33"/>
        <v>274</v>
      </c>
      <c r="F666" t="str">
        <f t="shared" si="34"/>
        <v xml:space="preserve"> </v>
      </c>
    </row>
    <row r="667" spans="1:6" x14ac:dyDescent="0.45">
      <c r="A667">
        <v>656</v>
      </c>
      <c r="B667">
        <f t="shared" si="32"/>
        <v>87</v>
      </c>
      <c r="C667" cm="1">
        <f t="array" ref="C667:D667">_xlfn.XLOOKUP(A667,id,KickstartData!$L$2:$M$4115)</f>
        <v>87</v>
      </c>
      <c r="D667" t="str">
        <v>successful</v>
      </c>
      <c r="E667">
        <f t="shared" si="33"/>
        <v>87</v>
      </c>
      <c r="F667" t="str">
        <f t="shared" si="34"/>
        <v xml:space="preserve"> </v>
      </c>
    </row>
    <row r="668" spans="1:6" x14ac:dyDescent="0.45">
      <c r="A668">
        <v>657</v>
      </c>
      <c r="B668">
        <f t="shared" si="32"/>
        <v>99</v>
      </c>
      <c r="C668" cm="1">
        <f t="array" ref="C668:D668">_xlfn.XLOOKUP(A668,id,KickstartData!$L$2:$M$4115)</f>
        <v>99</v>
      </c>
      <c r="D668" t="str">
        <v>successful</v>
      </c>
      <c r="E668">
        <f t="shared" si="33"/>
        <v>99</v>
      </c>
      <c r="F668" t="str">
        <f t="shared" si="34"/>
        <v xml:space="preserve"> </v>
      </c>
    </row>
    <row r="669" spans="1:6" x14ac:dyDescent="0.45">
      <c r="A669">
        <v>658</v>
      </c>
      <c r="B669">
        <f t="shared" si="32"/>
        <v>276</v>
      </c>
      <c r="C669" cm="1">
        <f t="array" ref="C669:D669">_xlfn.XLOOKUP(A669,id,KickstartData!$L$2:$M$4115)</f>
        <v>276</v>
      </c>
      <c r="D669" t="str">
        <v>successful</v>
      </c>
      <c r="E669">
        <f t="shared" si="33"/>
        <v>276</v>
      </c>
      <c r="F669" t="str">
        <f t="shared" si="34"/>
        <v xml:space="preserve"> </v>
      </c>
    </row>
    <row r="670" spans="1:6" x14ac:dyDescent="0.45">
      <c r="A670">
        <v>659</v>
      </c>
      <c r="B670">
        <f t="shared" si="32"/>
        <v>21</v>
      </c>
      <c r="C670" cm="1">
        <f t="array" ref="C670:D670">_xlfn.XLOOKUP(A670,id,KickstartData!$L$2:$M$4115)</f>
        <v>21</v>
      </c>
      <c r="D670" t="str">
        <v>successful</v>
      </c>
      <c r="E670">
        <f t="shared" si="33"/>
        <v>21</v>
      </c>
      <c r="F670" t="str">
        <f t="shared" si="34"/>
        <v xml:space="preserve"> </v>
      </c>
    </row>
    <row r="671" spans="1:6" x14ac:dyDescent="0.45">
      <c r="A671">
        <v>660</v>
      </c>
      <c r="B671">
        <f t="shared" si="32"/>
        <v>18</v>
      </c>
      <c r="C671" cm="1">
        <f t="array" ref="C671:D671">_xlfn.XLOOKUP(A671,id,KickstartData!$L$2:$M$4115)</f>
        <v>18</v>
      </c>
      <c r="D671" t="str">
        <v>failed</v>
      </c>
      <c r="E671" t="str">
        <f t="shared" si="33"/>
        <v xml:space="preserve"> </v>
      </c>
      <c r="F671">
        <f t="shared" si="34"/>
        <v>18</v>
      </c>
    </row>
    <row r="672" spans="1:6" x14ac:dyDescent="0.45">
      <c r="A672">
        <v>661</v>
      </c>
      <c r="B672">
        <f t="shared" si="32"/>
        <v>9</v>
      </c>
      <c r="C672" cm="1">
        <f t="array" ref="C672:D672">_xlfn.XLOOKUP(A672,id,KickstartData!$L$2:$M$4115)</f>
        <v>9</v>
      </c>
      <c r="D672" t="str">
        <v>failed</v>
      </c>
      <c r="E672" t="str">
        <f t="shared" si="33"/>
        <v xml:space="preserve"> </v>
      </c>
      <c r="F672">
        <f t="shared" si="34"/>
        <v>9</v>
      </c>
    </row>
    <row r="673" spans="1:6" x14ac:dyDescent="0.45">
      <c r="A673">
        <v>662</v>
      </c>
      <c r="B673">
        <f t="shared" si="32"/>
        <v>4</v>
      </c>
      <c r="C673" cm="1">
        <f t="array" ref="C673:D673">_xlfn.XLOOKUP(A673,id,KickstartData!$L$2:$M$4115)</f>
        <v>4</v>
      </c>
      <c r="D673" t="str">
        <v>failed</v>
      </c>
      <c r="E673" t="str">
        <f t="shared" si="33"/>
        <v xml:space="preserve"> </v>
      </c>
      <c r="F673">
        <f t="shared" si="34"/>
        <v>4</v>
      </c>
    </row>
    <row r="674" spans="1:6" x14ac:dyDescent="0.45">
      <c r="A674">
        <v>663</v>
      </c>
      <c r="B674">
        <f t="shared" si="32"/>
        <v>7</v>
      </c>
      <c r="C674" cm="1">
        <f t="array" ref="C674:D674">_xlfn.XLOOKUP(A674,id,KickstartData!$L$2:$M$4115)</f>
        <v>7</v>
      </c>
      <c r="D674" t="str">
        <v>failed</v>
      </c>
      <c r="E674" t="str">
        <f t="shared" si="33"/>
        <v xml:space="preserve"> </v>
      </c>
      <c r="F674">
        <f t="shared" si="34"/>
        <v>7</v>
      </c>
    </row>
    <row r="675" spans="1:6" x14ac:dyDescent="0.45">
      <c r="A675">
        <v>664</v>
      </c>
      <c r="B675">
        <f t="shared" si="32"/>
        <v>29</v>
      </c>
      <c r="C675" cm="1">
        <f t="array" ref="C675:D675">_xlfn.XLOOKUP(A675,id,KickstartData!$L$2:$M$4115)</f>
        <v>29</v>
      </c>
      <c r="D675" t="str">
        <v>failed</v>
      </c>
      <c r="E675" t="str">
        <f t="shared" si="33"/>
        <v xml:space="preserve"> </v>
      </c>
      <c r="F675">
        <f t="shared" si="34"/>
        <v>29</v>
      </c>
    </row>
    <row r="676" spans="1:6" x14ac:dyDescent="0.45">
      <c r="A676">
        <v>665</v>
      </c>
      <c r="B676">
        <f t="shared" si="32"/>
        <v>12</v>
      </c>
      <c r="C676" cm="1">
        <f t="array" ref="C676:D676">_xlfn.XLOOKUP(A676,id,KickstartData!$L$2:$M$4115)</f>
        <v>12</v>
      </c>
      <c r="D676" t="str">
        <v>failed</v>
      </c>
      <c r="E676" t="str">
        <f t="shared" si="33"/>
        <v xml:space="preserve"> </v>
      </c>
      <c r="F676">
        <f t="shared" si="34"/>
        <v>12</v>
      </c>
    </row>
    <row r="677" spans="1:6" x14ac:dyDescent="0.45">
      <c r="A677">
        <v>666</v>
      </c>
      <c r="B677">
        <f t="shared" si="32"/>
        <v>4</v>
      </c>
      <c r="C677" cm="1">
        <f t="array" ref="C677:D677">_xlfn.XLOOKUP(A677,id,KickstartData!$L$2:$M$4115)</f>
        <v>4</v>
      </c>
      <c r="D677" t="str">
        <v>failed</v>
      </c>
      <c r="E677" t="str">
        <f t="shared" si="33"/>
        <v xml:space="preserve"> </v>
      </c>
      <c r="F677">
        <f t="shared" si="34"/>
        <v>4</v>
      </c>
    </row>
    <row r="678" spans="1:6" x14ac:dyDescent="0.45">
      <c r="A678">
        <v>667</v>
      </c>
      <c r="B678">
        <f t="shared" si="32"/>
        <v>28</v>
      </c>
      <c r="C678" cm="1">
        <f t="array" ref="C678:D678">_xlfn.XLOOKUP(A678,id,KickstartData!$L$2:$M$4115)</f>
        <v>28</v>
      </c>
      <c r="D678" t="str">
        <v>failed</v>
      </c>
      <c r="E678" t="str">
        <f t="shared" si="33"/>
        <v xml:space="preserve"> </v>
      </c>
      <c r="F678">
        <f t="shared" si="34"/>
        <v>28</v>
      </c>
    </row>
    <row r="679" spans="1:6" x14ac:dyDescent="0.45">
      <c r="A679">
        <v>668</v>
      </c>
      <c r="B679">
        <f t="shared" si="32"/>
        <v>25</v>
      </c>
      <c r="C679" cm="1">
        <f t="array" ref="C679:D679">_xlfn.XLOOKUP(A679,id,KickstartData!$L$2:$M$4115)</f>
        <v>25</v>
      </c>
      <c r="D679" t="str">
        <v>failed</v>
      </c>
      <c r="E679" t="str">
        <f t="shared" si="33"/>
        <v xml:space="preserve"> </v>
      </c>
      <c r="F679">
        <f t="shared" si="34"/>
        <v>25</v>
      </c>
    </row>
    <row r="680" spans="1:6" x14ac:dyDescent="0.45">
      <c r="A680">
        <v>669</v>
      </c>
      <c r="B680">
        <f t="shared" si="32"/>
        <v>28</v>
      </c>
      <c r="C680" cm="1">
        <f t="array" ref="C680:D680">_xlfn.XLOOKUP(A680,id,KickstartData!$L$2:$M$4115)</f>
        <v>28</v>
      </c>
      <c r="D680" t="str">
        <v>failed</v>
      </c>
      <c r="E680" t="str">
        <f t="shared" si="33"/>
        <v xml:space="preserve"> </v>
      </c>
      <c r="F680">
        <f t="shared" si="34"/>
        <v>28</v>
      </c>
    </row>
    <row r="681" spans="1:6" x14ac:dyDescent="0.45">
      <c r="A681">
        <v>670</v>
      </c>
      <c r="B681">
        <f t="shared" si="32"/>
        <v>310</v>
      </c>
      <c r="C681" cm="1">
        <f t="array" ref="C681:D681">_xlfn.XLOOKUP(A681,id,KickstartData!$L$2:$M$4115)</f>
        <v>310</v>
      </c>
      <c r="D681" t="str">
        <v>failed</v>
      </c>
      <c r="E681" t="str">
        <f t="shared" si="33"/>
        <v xml:space="preserve"> </v>
      </c>
      <c r="F681">
        <f t="shared" si="34"/>
        <v>310</v>
      </c>
    </row>
    <row r="682" spans="1:6" x14ac:dyDescent="0.45">
      <c r="A682">
        <v>671</v>
      </c>
      <c r="B682">
        <f t="shared" si="32"/>
        <v>15</v>
      </c>
      <c r="C682" cm="1">
        <f t="array" ref="C682:D682">_xlfn.XLOOKUP(A682,id,KickstartData!$L$2:$M$4115)</f>
        <v>15</v>
      </c>
      <c r="D682" t="str">
        <v>failed</v>
      </c>
      <c r="E682" t="str">
        <f t="shared" si="33"/>
        <v xml:space="preserve"> </v>
      </c>
      <c r="F682">
        <f t="shared" si="34"/>
        <v>15</v>
      </c>
    </row>
    <row r="683" spans="1:6" x14ac:dyDescent="0.45">
      <c r="A683">
        <v>672</v>
      </c>
      <c r="B683">
        <f t="shared" si="32"/>
        <v>215</v>
      </c>
      <c r="C683" cm="1">
        <f t="array" ref="C683:D683">_xlfn.XLOOKUP(A683,id,KickstartData!$L$2:$M$4115)</f>
        <v>215</v>
      </c>
      <c r="D683" t="str">
        <v>failed</v>
      </c>
      <c r="E683" t="str">
        <f t="shared" si="33"/>
        <v xml:space="preserve"> </v>
      </c>
      <c r="F683">
        <f t="shared" si="34"/>
        <v>215</v>
      </c>
    </row>
    <row r="684" spans="1:6" x14ac:dyDescent="0.45">
      <c r="A684">
        <v>673</v>
      </c>
      <c r="B684">
        <f t="shared" si="32"/>
        <v>3</v>
      </c>
      <c r="C684" cm="1">
        <f t="array" ref="C684:D684">_xlfn.XLOOKUP(A684,id,KickstartData!$L$2:$M$4115)</f>
        <v>3</v>
      </c>
      <c r="D684" t="str">
        <v>failed</v>
      </c>
      <c r="E684" t="str">
        <f t="shared" si="33"/>
        <v xml:space="preserve"> </v>
      </c>
      <c r="F684">
        <f t="shared" si="34"/>
        <v>3</v>
      </c>
    </row>
    <row r="685" spans="1:6" x14ac:dyDescent="0.45">
      <c r="A685">
        <v>674</v>
      </c>
      <c r="B685">
        <f t="shared" si="32"/>
        <v>2</v>
      </c>
      <c r="C685" cm="1">
        <f t="array" ref="C685:D685">_xlfn.XLOOKUP(A685,id,KickstartData!$L$2:$M$4115)</f>
        <v>2</v>
      </c>
      <c r="D685" t="str">
        <v>failed</v>
      </c>
      <c r="E685" t="str">
        <f t="shared" si="33"/>
        <v xml:space="preserve"> </v>
      </c>
      <c r="F685">
        <f t="shared" si="34"/>
        <v>2</v>
      </c>
    </row>
    <row r="686" spans="1:6" x14ac:dyDescent="0.45">
      <c r="A686">
        <v>675</v>
      </c>
      <c r="B686">
        <f t="shared" si="32"/>
        <v>26</v>
      </c>
      <c r="C686" cm="1">
        <f t="array" ref="C686:D686">_xlfn.XLOOKUP(A686,id,KickstartData!$L$2:$M$4115)</f>
        <v>26</v>
      </c>
      <c r="D686" t="str">
        <v>failed</v>
      </c>
      <c r="E686" t="str">
        <f t="shared" si="33"/>
        <v xml:space="preserve"> </v>
      </c>
      <c r="F686">
        <f t="shared" si="34"/>
        <v>26</v>
      </c>
    </row>
    <row r="687" spans="1:6" x14ac:dyDescent="0.45">
      <c r="A687">
        <v>676</v>
      </c>
      <c r="B687">
        <f t="shared" si="32"/>
        <v>24</v>
      </c>
      <c r="C687" cm="1">
        <f t="array" ref="C687:D687">_xlfn.XLOOKUP(A687,id,KickstartData!$L$2:$M$4115)</f>
        <v>24</v>
      </c>
      <c r="D687" t="str">
        <v>failed</v>
      </c>
      <c r="E687" t="str">
        <f t="shared" si="33"/>
        <v xml:space="preserve"> </v>
      </c>
      <c r="F687">
        <f t="shared" si="34"/>
        <v>24</v>
      </c>
    </row>
    <row r="688" spans="1:6" x14ac:dyDescent="0.45">
      <c r="A688">
        <v>677</v>
      </c>
      <c r="B688">
        <f t="shared" si="32"/>
        <v>96</v>
      </c>
      <c r="C688" cm="1">
        <f t="array" ref="C688:D688">_xlfn.XLOOKUP(A688,id,KickstartData!$L$2:$M$4115)</f>
        <v>96</v>
      </c>
      <c r="D688" t="str">
        <v>failed</v>
      </c>
      <c r="E688" t="str">
        <f t="shared" si="33"/>
        <v xml:space="preserve"> </v>
      </c>
      <c r="F688">
        <f t="shared" si="34"/>
        <v>96</v>
      </c>
    </row>
    <row r="689" spans="1:6" x14ac:dyDescent="0.45">
      <c r="A689">
        <v>678</v>
      </c>
      <c r="B689">
        <f t="shared" si="32"/>
        <v>17</v>
      </c>
      <c r="C689" cm="1">
        <f t="array" ref="C689:D689">_xlfn.XLOOKUP(A689,id,KickstartData!$L$2:$M$4115)</f>
        <v>17</v>
      </c>
      <c r="D689" t="str">
        <v>failed</v>
      </c>
      <c r="E689" t="str">
        <f t="shared" si="33"/>
        <v xml:space="preserve"> </v>
      </c>
      <c r="F689">
        <f t="shared" si="34"/>
        <v>17</v>
      </c>
    </row>
    <row r="690" spans="1:6" x14ac:dyDescent="0.45">
      <c r="A690">
        <v>679</v>
      </c>
      <c r="B690">
        <f t="shared" si="32"/>
        <v>94</v>
      </c>
      <c r="C690" cm="1">
        <f t="array" ref="C690:D690">_xlfn.XLOOKUP(A690,id,KickstartData!$L$2:$M$4115)</f>
        <v>94</v>
      </c>
      <c r="D690" t="str">
        <v>failed</v>
      </c>
      <c r="E690" t="str">
        <f t="shared" si="33"/>
        <v xml:space="preserve"> </v>
      </c>
      <c r="F690">
        <f t="shared" si="34"/>
        <v>94</v>
      </c>
    </row>
    <row r="691" spans="1:6" x14ac:dyDescent="0.45">
      <c r="A691">
        <v>680</v>
      </c>
      <c r="B691">
        <f t="shared" si="32"/>
        <v>129</v>
      </c>
      <c r="C691" cm="1">
        <f t="array" ref="C691:D691">_xlfn.XLOOKUP(A691,id,KickstartData!$L$2:$M$4115)</f>
        <v>129</v>
      </c>
      <c r="D691" t="str">
        <v>failed</v>
      </c>
      <c r="E691" t="str">
        <f t="shared" si="33"/>
        <v xml:space="preserve"> </v>
      </c>
      <c r="F691">
        <f t="shared" si="34"/>
        <v>129</v>
      </c>
    </row>
    <row r="692" spans="1:6" x14ac:dyDescent="0.45">
      <c r="A692">
        <v>681</v>
      </c>
      <c r="B692">
        <f t="shared" si="32"/>
        <v>1</v>
      </c>
      <c r="C692" cm="1">
        <f t="array" ref="C692:D692">_xlfn.XLOOKUP(A692,id,KickstartData!$L$2:$M$4115)</f>
        <v>1</v>
      </c>
      <c r="D692" t="str">
        <v>failed</v>
      </c>
      <c r="E692" t="str">
        <f t="shared" si="33"/>
        <v xml:space="preserve"> </v>
      </c>
      <c r="F692">
        <f t="shared" si="34"/>
        <v>1</v>
      </c>
    </row>
    <row r="693" spans="1:6" x14ac:dyDescent="0.45">
      <c r="A693">
        <v>682</v>
      </c>
      <c r="B693">
        <f t="shared" si="32"/>
        <v>4</v>
      </c>
      <c r="C693" cm="1">
        <f t="array" ref="C693:D693">_xlfn.XLOOKUP(A693,id,KickstartData!$L$2:$M$4115)</f>
        <v>4</v>
      </c>
      <c r="D693" t="str">
        <v>failed</v>
      </c>
      <c r="E693" t="str">
        <f t="shared" si="33"/>
        <v xml:space="preserve"> </v>
      </c>
      <c r="F693">
        <f t="shared" si="34"/>
        <v>4</v>
      </c>
    </row>
    <row r="694" spans="1:6" x14ac:dyDescent="0.45">
      <c r="A694">
        <v>683</v>
      </c>
      <c r="B694">
        <f t="shared" si="32"/>
        <v>3</v>
      </c>
      <c r="C694" cm="1">
        <f t="array" ref="C694:D694">_xlfn.XLOOKUP(A694,id,KickstartData!$L$2:$M$4115)</f>
        <v>3</v>
      </c>
      <c r="D694" t="str">
        <v>failed</v>
      </c>
      <c r="E694" t="str">
        <f t="shared" si="33"/>
        <v xml:space="preserve"> </v>
      </c>
      <c r="F694">
        <f t="shared" si="34"/>
        <v>3</v>
      </c>
    </row>
    <row r="695" spans="1:6" x14ac:dyDescent="0.45">
      <c r="A695">
        <v>684</v>
      </c>
      <c r="B695">
        <f t="shared" si="32"/>
        <v>135</v>
      </c>
      <c r="C695" cm="1">
        <f t="array" ref="C695:D695">_xlfn.XLOOKUP(A695,id,KickstartData!$L$2:$M$4115)</f>
        <v>135</v>
      </c>
      <c r="D695" t="str">
        <v>failed</v>
      </c>
      <c r="E695" t="str">
        <f t="shared" si="33"/>
        <v xml:space="preserve"> </v>
      </c>
      <c r="F695">
        <f t="shared" si="34"/>
        <v>135</v>
      </c>
    </row>
    <row r="696" spans="1:6" x14ac:dyDescent="0.45">
      <c r="A696">
        <v>685</v>
      </c>
      <c r="B696">
        <f t="shared" si="32"/>
        <v>10</v>
      </c>
      <c r="C696" cm="1">
        <f t="array" ref="C696:D696">_xlfn.XLOOKUP(A696,id,KickstartData!$L$2:$M$4115)</f>
        <v>10</v>
      </c>
      <c r="D696" t="str">
        <v>failed</v>
      </c>
      <c r="E696" t="str">
        <f t="shared" si="33"/>
        <v xml:space="preserve"> </v>
      </c>
      <c r="F696">
        <f t="shared" si="34"/>
        <v>10</v>
      </c>
    </row>
    <row r="697" spans="1:6" x14ac:dyDescent="0.45">
      <c r="A697">
        <v>686</v>
      </c>
      <c r="B697">
        <f t="shared" si="32"/>
        <v>0</v>
      </c>
      <c r="C697" cm="1">
        <f t="array" ref="C697:D697">_xlfn.XLOOKUP(A697,id,KickstartData!$L$2:$M$4115)</f>
        <v>0</v>
      </c>
      <c r="D697" t="str">
        <v>failed</v>
      </c>
      <c r="E697" t="str">
        <f t="shared" si="33"/>
        <v xml:space="preserve"> </v>
      </c>
      <c r="F697">
        <f t="shared" si="34"/>
        <v>0</v>
      </c>
    </row>
    <row r="698" spans="1:6" x14ac:dyDescent="0.45">
      <c r="A698">
        <v>687</v>
      </c>
      <c r="B698">
        <f t="shared" si="32"/>
        <v>6</v>
      </c>
      <c r="C698" cm="1">
        <f t="array" ref="C698:D698">_xlfn.XLOOKUP(A698,id,KickstartData!$L$2:$M$4115)</f>
        <v>6</v>
      </c>
      <c r="D698" t="str">
        <v>failed</v>
      </c>
      <c r="E698" t="str">
        <f t="shared" si="33"/>
        <v xml:space="preserve"> </v>
      </c>
      <c r="F698">
        <f t="shared" si="34"/>
        <v>6</v>
      </c>
    </row>
    <row r="699" spans="1:6" x14ac:dyDescent="0.45">
      <c r="A699">
        <v>688</v>
      </c>
      <c r="B699">
        <f t="shared" si="32"/>
        <v>36</v>
      </c>
      <c r="C699" cm="1">
        <f t="array" ref="C699:D699">_xlfn.XLOOKUP(A699,id,KickstartData!$L$2:$M$4115)</f>
        <v>36</v>
      </c>
      <c r="D699" t="str">
        <v>failed</v>
      </c>
      <c r="E699" t="str">
        <f t="shared" si="33"/>
        <v xml:space="preserve"> </v>
      </c>
      <c r="F699">
        <f t="shared" si="34"/>
        <v>36</v>
      </c>
    </row>
    <row r="700" spans="1:6" x14ac:dyDescent="0.45">
      <c r="A700">
        <v>689</v>
      </c>
      <c r="B700">
        <f t="shared" si="32"/>
        <v>336</v>
      </c>
      <c r="C700" cm="1">
        <f t="array" ref="C700:D700">_xlfn.XLOOKUP(A700,id,KickstartData!$L$2:$M$4115)</f>
        <v>336</v>
      </c>
      <c r="D700" t="str">
        <v>failed</v>
      </c>
      <c r="E700" t="str">
        <f t="shared" si="33"/>
        <v xml:space="preserve"> </v>
      </c>
      <c r="F700">
        <f t="shared" si="34"/>
        <v>336</v>
      </c>
    </row>
    <row r="701" spans="1:6" x14ac:dyDescent="0.45">
      <c r="A701">
        <v>690</v>
      </c>
      <c r="B701">
        <f t="shared" si="32"/>
        <v>34</v>
      </c>
      <c r="C701" cm="1">
        <f t="array" ref="C701:D701">_xlfn.XLOOKUP(A701,id,KickstartData!$L$2:$M$4115)</f>
        <v>34</v>
      </c>
      <c r="D701" t="str">
        <v>failed</v>
      </c>
      <c r="E701" t="str">
        <f t="shared" si="33"/>
        <v xml:space="preserve"> </v>
      </c>
      <c r="F701">
        <f t="shared" si="34"/>
        <v>34</v>
      </c>
    </row>
    <row r="702" spans="1:6" x14ac:dyDescent="0.45">
      <c r="A702">
        <v>691</v>
      </c>
      <c r="B702">
        <f t="shared" si="32"/>
        <v>10</v>
      </c>
      <c r="C702" cm="1">
        <f t="array" ref="C702:D702">_xlfn.XLOOKUP(A702,id,KickstartData!$L$2:$M$4115)</f>
        <v>10</v>
      </c>
      <c r="D702" t="str">
        <v>failed</v>
      </c>
      <c r="E702" t="str">
        <f t="shared" si="33"/>
        <v xml:space="preserve"> </v>
      </c>
      <c r="F702">
        <f t="shared" si="34"/>
        <v>10</v>
      </c>
    </row>
    <row r="703" spans="1:6" x14ac:dyDescent="0.45">
      <c r="A703">
        <v>692</v>
      </c>
      <c r="B703">
        <f t="shared" si="32"/>
        <v>201</v>
      </c>
      <c r="C703" cm="1">
        <f t="array" ref="C703:D703">_xlfn.XLOOKUP(A703,id,KickstartData!$L$2:$M$4115)</f>
        <v>201</v>
      </c>
      <c r="D703" t="str">
        <v>failed</v>
      </c>
      <c r="E703" t="str">
        <f t="shared" si="33"/>
        <v xml:space="preserve"> </v>
      </c>
      <c r="F703">
        <f t="shared" si="34"/>
        <v>201</v>
      </c>
    </row>
    <row r="704" spans="1:6" x14ac:dyDescent="0.45">
      <c r="A704">
        <v>693</v>
      </c>
      <c r="B704">
        <f t="shared" si="32"/>
        <v>296</v>
      </c>
      <c r="C704" cm="1">
        <f t="array" ref="C704:D704">_xlfn.XLOOKUP(A704,id,KickstartData!$L$2:$M$4115)</f>
        <v>296</v>
      </c>
      <c r="D704" t="str">
        <v>failed</v>
      </c>
      <c r="E704" t="str">
        <f t="shared" si="33"/>
        <v xml:space="preserve"> </v>
      </c>
      <c r="F704">
        <f t="shared" si="34"/>
        <v>296</v>
      </c>
    </row>
    <row r="705" spans="1:6" x14ac:dyDescent="0.45">
      <c r="A705">
        <v>694</v>
      </c>
      <c r="B705">
        <f t="shared" si="32"/>
        <v>7</v>
      </c>
      <c r="C705" cm="1">
        <f t="array" ref="C705:D705">_xlfn.XLOOKUP(A705,id,KickstartData!$L$2:$M$4115)</f>
        <v>7</v>
      </c>
      <c r="D705" t="str">
        <v>failed</v>
      </c>
      <c r="E705" t="str">
        <f t="shared" si="33"/>
        <v xml:space="preserve"> </v>
      </c>
      <c r="F705">
        <f t="shared" si="34"/>
        <v>7</v>
      </c>
    </row>
    <row r="706" spans="1:6" x14ac:dyDescent="0.45">
      <c r="A706">
        <v>695</v>
      </c>
      <c r="B706">
        <f t="shared" si="32"/>
        <v>7</v>
      </c>
      <c r="C706" cm="1">
        <f t="array" ref="C706:D706">_xlfn.XLOOKUP(A706,id,KickstartData!$L$2:$M$4115)</f>
        <v>7</v>
      </c>
      <c r="D706" t="str">
        <v>failed</v>
      </c>
      <c r="E706" t="str">
        <f t="shared" si="33"/>
        <v xml:space="preserve"> </v>
      </c>
      <c r="F706">
        <f t="shared" si="34"/>
        <v>7</v>
      </c>
    </row>
    <row r="707" spans="1:6" x14ac:dyDescent="0.45">
      <c r="A707">
        <v>696</v>
      </c>
      <c r="B707">
        <f t="shared" si="32"/>
        <v>1</v>
      </c>
      <c r="C707" cm="1">
        <f t="array" ref="C707:D707">_xlfn.XLOOKUP(A707,id,KickstartData!$L$2:$M$4115)</f>
        <v>1</v>
      </c>
      <c r="D707" t="str">
        <v>failed</v>
      </c>
      <c r="E707" t="str">
        <f t="shared" si="33"/>
        <v xml:space="preserve"> </v>
      </c>
      <c r="F707">
        <f t="shared" si="34"/>
        <v>1</v>
      </c>
    </row>
    <row r="708" spans="1:6" x14ac:dyDescent="0.45">
      <c r="A708">
        <v>697</v>
      </c>
      <c r="B708">
        <f t="shared" si="32"/>
        <v>114</v>
      </c>
      <c r="C708" cm="1">
        <f t="array" ref="C708:D708">_xlfn.XLOOKUP(A708,id,KickstartData!$L$2:$M$4115)</f>
        <v>114</v>
      </c>
      <c r="D708" t="str">
        <v>failed</v>
      </c>
      <c r="E708" t="str">
        <f t="shared" si="33"/>
        <v xml:space="preserve"> </v>
      </c>
      <c r="F708">
        <f t="shared" si="34"/>
        <v>114</v>
      </c>
    </row>
    <row r="709" spans="1:6" x14ac:dyDescent="0.45">
      <c r="A709">
        <v>698</v>
      </c>
      <c r="B709">
        <f t="shared" si="32"/>
        <v>29</v>
      </c>
      <c r="C709" cm="1">
        <f t="array" ref="C709:D709">_xlfn.XLOOKUP(A709,id,KickstartData!$L$2:$M$4115)</f>
        <v>29</v>
      </c>
      <c r="D709" t="str">
        <v>failed</v>
      </c>
      <c r="E709" t="str">
        <f t="shared" si="33"/>
        <v xml:space="preserve"> </v>
      </c>
      <c r="F709">
        <f t="shared" si="34"/>
        <v>29</v>
      </c>
    </row>
    <row r="710" spans="1:6" x14ac:dyDescent="0.45">
      <c r="A710">
        <v>699</v>
      </c>
      <c r="B710">
        <f t="shared" si="32"/>
        <v>890</v>
      </c>
      <c r="C710" cm="1">
        <f t="array" ref="C710:D710">_xlfn.XLOOKUP(A710,id,KickstartData!$L$2:$M$4115)</f>
        <v>890</v>
      </c>
      <c r="D710" t="str">
        <v>failed</v>
      </c>
      <c r="E710" t="str">
        <f t="shared" si="33"/>
        <v xml:space="preserve"> </v>
      </c>
      <c r="F710">
        <f t="shared" si="34"/>
        <v>890</v>
      </c>
    </row>
    <row r="711" spans="1:6" x14ac:dyDescent="0.45">
      <c r="A711">
        <v>700</v>
      </c>
      <c r="B711">
        <f t="shared" si="32"/>
        <v>31</v>
      </c>
      <c r="C711" cm="1">
        <f t="array" ref="C711:D711">_xlfn.XLOOKUP(A711,id,KickstartData!$L$2:$M$4115)</f>
        <v>31</v>
      </c>
      <c r="D711" t="str">
        <v>failed</v>
      </c>
      <c r="E711" t="str">
        <f t="shared" si="33"/>
        <v xml:space="preserve"> </v>
      </c>
      <c r="F711">
        <f t="shared" si="34"/>
        <v>31</v>
      </c>
    </row>
    <row r="712" spans="1:6" x14ac:dyDescent="0.45">
      <c r="A712">
        <v>701</v>
      </c>
      <c r="B712">
        <f t="shared" si="32"/>
        <v>21</v>
      </c>
      <c r="C712" cm="1">
        <f t="array" ref="C712:D712">_xlfn.XLOOKUP(A712,id,KickstartData!$L$2:$M$4115)</f>
        <v>21</v>
      </c>
      <c r="D712" t="str">
        <v>failed</v>
      </c>
      <c r="E712" t="str">
        <f t="shared" si="33"/>
        <v xml:space="preserve"> </v>
      </c>
      <c r="F712">
        <f t="shared" si="34"/>
        <v>21</v>
      </c>
    </row>
    <row r="713" spans="1:6" x14ac:dyDescent="0.45">
      <c r="A713">
        <v>702</v>
      </c>
      <c r="B713">
        <f t="shared" si="32"/>
        <v>37</v>
      </c>
      <c r="C713" cm="1">
        <f t="array" ref="C713:D713">_xlfn.XLOOKUP(A713,id,KickstartData!$L$2:$M$4115)</f>
        <v>37</v>
      </c>
      <c r="D713" t="str">
        <v>failed</v>
      </c>
      <c r="E713" t="str">
        <f t="shared" si="33"/>
        <v xml:space="preserve"> </v>
      </c>
      <c r="F713">
        <f t="shared" si="34"/>
        <v>37</v>
      </c>
    </row>
    <row r="714" spans="1:6" x14ac:dyDescent="0.45">
      <c r="A714">
        <v>703</v>
      </c>
      <c r="B714">
        <f t="shared" si="32"/>
        <v>7</v>
      </c>
      <c r="C714" cm="1">
        <f t="array" ref="C714:D714">_xlfn.XLOOKUP(A714,id,KickstartData!$L$2:$M$4115)</f>
        <v>7</v>
      </c>
      <c r="D714" t="str">
        <v>failed</v>
      </c>
      <c r="E714" t="str">
        <f t="shared" si="33"/>
        <v xml:space="preserve"> </v>
      </c>
      <c r="F714">
        <f t="shared" si="34"/>
        <v>7</v>
      </c>
    </row>
    <row r="715" spans="1:6" x14ac:dyDescent="0.45">
      <c r="A715">
        <v>704</v>
      </c>
      <c r="B715">
        <f t="shared" si="32"/>
        <v>4</v>
      </c>
      <c r="C715" cm="1">
        <f t="array" ref="C715:D715">_xlfn.XLOOKUP(A715,id,KickstartData!$L$2:$M$4115)</f>
        <v>4</v>
      </c>
      <c r="D715" t="str">
        <v>failed</v>
      </c>
      <c r="E715" t="str">
        <f t="shared" si="33"/>
        <v xml:space="preserve"> </v>
      </c>
      <c r="F715">
        <f t="shared" si="34"/>
        <v>4</v>
      </c>
    </row>
    <row r="716" spans="1:6" x14ac:dyDescent="0.45">
      <c r="A716">
        <v>705</v>
      </c>
      <c r="B716">
        <f t="shared" ref="B716:B779" si="35">_xlfn.XLOOKUP(A716,id,backers_count)</f>
        <v>5</v>
      </c>
      <c r="C716" cm="1">
        <f t="array" ref="C716:D716">_xlfn.XLOOKUP(A716,id,KickstartData!$L$2:$M$4115)</f>
        <v>5</v>
      </c>
      <c r="D716" t="str">
        <v>failed</v>
      </c>
      <c r="E716" t="str">
        <f t="shared" si="33"/>
        <v xml:space="preserve"> </v>
      </c>
      <c r="F716">
        <f t="shared" si="34"/>
        <v>5</v>
      </c>
    </row>
    <row r="717" spans="1:6" x14ac:dyDescent="0.45">
      <c r="A717">
        <v>706</v>
      </c>
      <c r="B717">
        <f t="shared" si="35"/>
        <v>0</v>
      </c>
      <c r="C717" cm="1">
        <f t="array" ref="C717:D717">_xlfn.XLOOKUP(A717,id,KickstartData!$L$2:$M$4115)</f>
        <v>0</v>
      </c>
      <c r="D717" t="str">
        <v>failed</v>
      </c>
      <c r="E717" t="str">
        <f t="shared" si="33"/>
        <v xml:space="preserve"> </v>
      </c>
      <c r="F717">
        <f t="shared" si="34"/>
        <v>0</v>
      </c>
    </row>
    <row r="718" spans="1:6" x14ac:dyDescent="0.45">
      <c r="A718">
        <v>707</v>
      </c>
      <c r="B718">
        <f t="shared" si="35"/>
        <v>456</v>
      </c>
      <c r="C718" cm="1">
        <f t="array" ref="C718:D718">_xlfn.XLOOKUP(A718,id,KickstartData!$L$2:$M$4115)</f>
        <v>456</v>
      </c>
      <c r="D718" t="str">
        <v>failed</v>
      </c>
      <c r="E718" t="str">
        <f t="shared" si="33"/>
        <v xml:space="preserve"> </v>
      </c>
      <c r="F718">
        <f t="shared" si="34"/>
        <v>456</v>
      </c>
    </row>
    <row r="719" spans="1:6" x14ac:dyDescent="0.45">
      <c r="A719">
        <v>708</v>
      </c>
      <c r="B719">
        <f t="shared" si="35"/>
        <v>369</v>
      </c>
      <c r="C719" cm="1">
        <f t="array" ref="C719:D719">_xlfn.XLOOKUP(A719,id,KickstartData!$L$2:$M$4115)</f>
        <v>369</v>
      </c>
      <c r="D719" t="str">
        <v>failed</v>
      </c>
      <c r="E719" t="str">
        <f t="shared" si="33"/>
        <v xml:space="preserve"> </v>
      </c>
      <c r="F719">
        <f t="shared" si="34"/>
        <v>369</v>
      </c>
    </row>
    <row r="720" spans="1:6" x14ac:dyDescent="0.45">
      <c r="A720">
        <v>709</v>
      </c>
      <c r="B720">
        <f t="shared" si="35"/>
        <v>2</v>
      </c>
      <c r="C720" cm="1">
        <f t="array" ref="C720:D720">_xlfn.XLOOKUP(A720,id,KickstartData!$L$2:$M$4115)</f>
        <v>2</v>
      </c>
      <c r="D720" t="str">
        <v>failed</v>
      </c>
      <c r="E720" t="str">
        <f t="shared" ref="E720:E783" si="36">IF(D720="successful",C720," ")</f>
        <v xml:space="preserve"> </v>
      </c>
      <c r="F720">
        <f t="shared" ref="F720:F783" si="37">IF(D720&lt;&gt;"successful",C720," ")</f>
        <v>2</v>
      </c>
    </row>
    <row r="721" spans="1:6" x14ac:dyDescent="0.45">
      <c r="A721">
        <v>710</v>
      </c>
      <c r="B721">
        <f t="shared" si="35"/>
        <v>0</v>
      </c>
      <c r="C721" cm="1">
        <f t="array" ref="C721:D721">_xlfn.XLOOKUP(A721,id,KickstartData!$L$2:$M$4115)</f>
        <v>0</v>
      </c>
      <c r="D721" t="str">
        <v>failed</v>
      </c>
      <c r="E721" t="str">
        <f t="shared" si="36"/>
        <v xml:space="preserve"> </v>
      </c>
      <c r="F721">
        <f t="shared" si="37"/>
        <v>0</v>
      </c>
    </row>
    <row r="722" spans="1:6" x14ac:dyDescent="0.45">
      <c r="A722">
        <v>711</v>
      </c>
      <c r="B722">
        <f t="shared" si="35"/>
        <v>338</v>
      </c>
      <c r="C722" cm="1">
        <f t="array" ref="C722:D722">_xlfn.XLOOKUP(A722,id,KickstartData!$L$2:$M$4115)</f>
        <v>338</v>
      </c>
      <c r="D722" t="str">
        <v>failed</v>
      </c>
      <c r="E722" t="str">
        <f t="shared" si="36"/>
        <v xml:space="preserve"> </v>
      </c>
      <c r="F722">
        <f t="shared" si="37"/>
        <v>338</v>
      </c>
    </row>
    <row r="723" spans="1:6" x14ac:dyDescent="0.45">
      <c r="A723">
        <v>712</v>
      </c>
      <c r="B723">
        <f t="shared" si="35"/>
        <v>4</v>
      </c>
      <c r="C723" cm="1">
        <f t="array" ref="C723:D723">_xlfn.XLOOKUP(A723,id,KickstartData!$L$2:$M$4115)</f>
        <v>4</v>
      </c>
      <c r="D723" t="str">
        <v>failed</v>
      </c>
      <c r="E723" t="str">
        <f t="shared" si="36"/>
        <v xml:space="preserve"> </v>
      </c>
      <c r="F723">
        <f t="shared" si="37"/>
        <v>4</v>
      </c>
    </row>
    <row r="724" spans="1:6" x14ac:dyDescent="0.45">
      <c r="A724">
        <v>713</v>
      </c>
      <c r="B724">
        <f t="shared" si="35"/>
        <v>1</v>
      </c>
      <c r="C724" cm="1">
        <f t="array" ref="C724:D724">_xlfn.XLOOKUP(A724,id,KickstartData!$L$2:$M$4115)</f>
        <v>1</v>
      </c>
      <c r="D724" t="str">
        <v>failed</v>
      </c>
      <c r="E724" t="str">
        <f t="shared" si="36"/>
        <v xml:space="preserve"> </v>
      </c>
      <c r="F724">
        <f t="shared" si="37"/>
        <v>1</v>
      </c>
    </row>
    <row r="725" spans="1:6" x14ac:dyDescent="0.45">
      <c r="A725">
        <v>714</v>
      </c>
      <c r="B725">
        <f t="shared" si="35"/>
        <v>28</v>
      </c>
      <c r="C725" cm="1">
        <f t="array" ref="C725:D725">_xlfn.XLOOKUP(A725,id,KickstartData!$L$2:$M$4115)</f>
        <v>28</v>
      </c>
      <c r="D725" t="str">
        <v>failed</v>
      </c>
      <c r="E725" t="str">
        <f t="shared" si="36"/>
        <v xml:space="preserve"> </v>
      </c>
      <c r="F725">
        <f t="shared" si="37"/>
        <v>28</v>
      </c>
    </row>
    <row r="726" spans="1:6" x14ac:dyDescent="0.45">
      <c r="A726">
        <v>715</v>
      </c>
      <c r="B726">
        <f t="shared" si="35"/>
        <v>12</v>
      </c>
      <c r="C726" cm="1">
        <f t="array" ref="C726:D726">_xlfn.XLOOKUP(A726,id,KickstartData!$L$2:$M$4115)</f>
        <v>12</v>
      </c>
      <c r="D726" t="str">
        <v>failed</v>
      </c>
      <c r="E726" t="str">
        <f t="shared" si="36"/>
        <v xml:space="preserve"> </v>
      </c>
      <c r="F726">
        <f t="shared" si="37"/>
        <v>12</v>
      </c>
    </row>
    <row r="727" spans="1:6" x14ac:dyDescent="0.45">
      <c r="A727">
        <v>716</v>
      </c>
      <c r="B727">
        <f t="shared" si="35"/>
        <v>16</v>
      </c>
      <c r="C727" cm="1">
        <f t="array" ref="C727:D727">_xlfn.XLOOKUP(A727,id,KickstartData!$L$2:$M$4115)</f>
        <v>16</v>
      </c>
      <c r="D727" t="str">
        <v>failed</v>
      </c>
      <c r="E727" t="str">
        <f t="shared" si="36"/>
        <v xml:space="preserve"> </v>
      </c>
      <c r="F727">
        <f t="shared" si="37"/>
        <v>16</v>
      </c>
    </row>
    <row r="728" spans="1:6" x14ac:dyDescent="0.45">
      <c r="A728">
        <v>717</v>
      </c>
      <c r="B728">
        <f t="shared" si="35"/>
        <v>4</v>
      </c>
      <c r="C728" cm="1">
        <f t="array" ref="C728:D728">_xlfn.XLOOKUP(A728,id,KickstartData!$L$2:$M$4115)</f>
        <v>4</v>
      </c>
      <c r="D728" t="str">
        <v>failed</v>
      </c>
      <c r="E728" t="str">
        <f t="shared" si="36"/>
        <v xml:space="preserve"> </v>
      </c>
      <c r="F728">
        <f t="shared" si="37"/>
        <v>4</v>
      </c>
    </row>
    <row r="729" spans="1:6" x14ac:dyDescent="0.45">
      <c r="A729">
        <v>718</v>
      </c>
      <c r="B729">
        <f t="shared" si="35"/>
        <v>4</v>
      </c>
      <c r="C729" cm="1">
        <f t="array" ref="C729:D729">_xlfn.XLOOKUP(A729,id,KickstartData!$L$2:$M$4115)</f>
        <v>4</v>
      </c>
      <c r="D729" t="str">
        <v>failed</v>
      </c>
      <c r="E729" t="str">
        <f t="shared" si="36"/>
        <v xml:space="preserve"> </v>
      </c>
      <c r="F729">
        <f t="shared" si="37"/>
        <v>4</v>
      </c>
    </row>
    <row r="730" spans="1:6" x14ac:dyDescent="0.45">
      <c r="A730">
        <v>719</v>
      </c>
      <c r="B730">
        <f t="shared" si="35"/>
        <v>10</v>
      </c>
      <c r="C730" cm="1">
        <f t="array" ref="C730:D730">_xlfn.XLOOKUP(A730,id,KickstartData!$L$2:$M$4115)</f>
        <v>10</v>
      </c>
      <c r="D730" t="str">
        <v>failed</v>
      </c>
      <c r="E730" t="str">
        <f t="shared" si="36"/>
        <v xml:space="preserve"> </v>
      </c>
      <c r="F730">
        <f t="shared" si="37"/>
        <v>10</v>
      </c>
    </row>
    <row r="731" spans="1:6" x14ac:dyDescent="0.45">
      <c r="A731">
        <v>720</v>
      </c>
      <c r="B731">
        <f t="shared" si="35"/>
        <v>41</v>
      </c>
      <c r="C731" cm="1">
        <f t="array" ref="C731:D731">_xlfn.XLOOKUP(A731,id,KickstartData!$L$2:$M$4115)</f>
        <v>41</v>
      </c>
      <c r="D731" t="str">
        <v>successful</v>
      </c>
      <c r="E731">
        <f t="shared" si="36"/>
        <v>41</v>
      </c>
      <c r="F731" t="str">
        <f t="shared" si="37"/>
        <v xml:space="preserve"> </v>
      </c>
    </row>
    <row r="732" spans="1:6" x14ac:dyDescent="0.45">
      <c r="A732">
        <v>721</v>
      </c>
      <c r="B732">
        <f t="shared" si="35"/>
        <v>119</v>
      </c>
      <c r="C732" cm="1">
        <f t="array" ref="C732:D732">_xlfn.XLOOKUP(A732,id,KickstartData!$L$2:$M$4115)</f>
        <v>119</v>
      </c>
      <c r="D732" t="str">
        <v>successful</v>
      </c>
      <c r="E732">
        <f t="shared" si="36"/>
        <v>119</v>
      </c>
      <c r="F732" t="str">
        <f t="shared" si="37"/>
        <v xml:space="preserve"> </v>
      </c>
    </row>
    <row r="733" spans="1:6" x14ac:dyDescent="0.45">
      <c r="A733">
        <v>722</v>
      </c>
      <c r="B733">
        <f t="shared" si="35"/>
        <v>153</v>
      </c>
      <c r="C733" cm="1">
        <f t="array" ref="C733:D733">_xlfn.XLOOKUP(A733,id,KickstartData!$L$2:$M$4115)</f>
        <v>153</v>
      </c>
      <c r="D733" t="str">
        <v>successful</v>
      </c>
      <c r="E733">
        <f t="shared" si="36"/>
        <v>153</v>
      </c>
      <c r="F733" t="str">
        <f t="shared" si="37"/>
        <v xml:space="preserve"> </v>
      </c>
    </row>
    <row r="734" spans="1:6" x14ac:dyDescent="0.45">
      <c r="A734">
        <v>723</v>
      </c>
      <c r="B734">
        <f t="shared" si="35"/>
        <v>100</v>
      </c>
      <c r="C734" cm="1">
        <f t="array" ref="C734:D734">_xlfn.XLOOKUP(A734,id,KickstartData!$L$2:$M$4115)</f>
        <v>100</v>
      </c>
      <c r="D734" t="str">
        <v>successful</v>
      </c>
      <c r="E734">
        <f t="shared" si="36"/>
        <v>100</v>
      </c>
      <c r="F734" t="str">
        <f t="shared" si="37"/>
        <v xml:space="preserve"> </v>
      </c>
    </row>
    <row r="735" spans="1:6" x14ac:dyDescent="0.45">
      <c r="A735">
        <v>724</v>
      </c>
      <c r="B735">
        <f t="shared" si="35"/>
        <v>143</v>
      </c>
      <c r="C735" cm="1">
        <f t="array" ref="C735:D735">_xlfn.XLOOKUP(A735,id,KickstartData!$L$2:$M$4115)</f>
        <v>143</v>
      </c>
      <c r="D735" t="str">
        <v>successful</v>
      </c>
      <c r="E735">
        <f t="shared" si="36"/>
        <v>143</v>
      </c>
      <c r="F735" t="str">
        <f t="shared" si="37"/>
        <v xml:space="preserve"> </v>
      </c>
    </row>
    <row r="736" spans="1:6" x14ac:dyDescent="0.45">
      <c r="A736">
        <v>725</v>
      </c>
      <c r="B736">
        <f t="shared" si="35"/>
        <v>140</v>
      </c>
      <c r="C736" cm="1">
        <f t="array" ref="C736:D736">_xlfn.XLOOKUP(A736,id,KickstartData!$L$2:$M$4115)</f>
        <v>140</v>
      </c>
      <c r="D736" t="str">
        <v>successful</v>
      </c>
      <c r="E736">
        <f t="shared" si="36"/>
        <v>140</v>
      </c>
      <c r="F736" t="str">
        <f t="shared" si="37"/>
        <v xml:space="preserve"> </v>
      </c>
    </row>
    <row r="737" spans="1:6" x14ac:dyDescent="0.45">
      <c r="A737">
        <v>726</v>
      </c>
      <c r="B737">
        <f t="shared" si="35"/>
        <v>35</v>
      </c>
      <c r="C737" cm="1">
        <f t="array" ref="C737:D737">_xlfn.XLOOKUP(A737,id,KickstartData!$L$2:$M$4115)</f>
        <v>35</v>
      </c>
      <c r="D737" t="str">
        <v>successful</v>
      </c>
      <c r="E737">
        <f t="shared" si="36"/>
        <v>35</v>
      </c>
      <c r="F737" t="str">
        <f t="shared" si="37"/>
        <v xml:space="preserve"> </v>
      </c>
    </row>
    <row r="738" spans="1:6" x14ac:dyDescent="0.45">
      <c r="A738">
        <v>727</v>
      </c>
      <c r="B738">
        <f t="shared" si="35"/>
        <v>149</v>
      </c>
      <c r="C738" cm="1">
        <f t="array" ref="C738:D738">_xlfn.XLOOKUP(A738,id,KickstartData!$L$2:$M$4115)</f>
        <v>149</v>
      </c>
      <c r="D738" t="str">
        <v>successful</v>
      </c>
      <c r="E738">
        <f t="shared" si="36"/>
        <v>149</v>
      </c>
      <c r="F738" t="str">
        <f t="shared" si="37"/>
        <v xml:space="preserve"> </v>
      </c>
    </row>
    <row r="739" spans="1:6" x14ac:dyDescent="0.45">
      <c r="A739">
        <v>728</v>
      </c>
      <c r="B739">
        <f t="shared" si="35"/>
        <v>130</v>
      </c>
      <c r="C739" cm="1">
        <f t="array" ref="C739:D739">_xlfn.XLOOKUP(A739,id,KickstartData!$L$2:$M$4115)</f>
        <v>130</v>
      </c>
      <c r="D739" t="str">
        <v>successful</v>
      </c>
      <c r="E739">
        <f t="shared" si="36"/>
        <v>130</v>
      </c>
      <c r="F739" t="str">
        <f t="shared" si="37"/>
        <v xml:space="preserve"> </v>
      </c>
    </row>
    <row r="740" spans="1:6" x14ac:dyDescent="0.45">
      <c r="A740">
        <v>729</v>
      </c>
      <c r="B740">
        <f t="shared" si="35"/>
        <v>120</v>
      </c>
      <c r="C740" cm="1">
        <f t="array" ref="C740:D740">_xlfn.XLOOKUP(A740,id,KickstartData!$L$2:$M$4115)</f>
        <v>120</v>
      </c>
      <c r="D740" t="str">
        <v>successful</v>
      </c>
      <c r="E740">
        <f t="shared" si="36"/>
        <v>120</v>
      </c>
      <c r="F740" t="str">
        <f t="shared" si="37"/>
        <v xml:space="preserve"> </v>
      </c>
    </row>
    <row r="741" spans="1:6" x14ac:dyDescent="0.45">
      <c r="A741">
        <v>730</v>
      </c>
      <c r="B741">
        <f t="shared" si="35"/>
        <v>265</v>
      </c>
      <c r="C741" cm="1">
        <f t="array" ref="C741:D741">_xlfn.XLOOKUP(A741,id,KickstartData!$L$2:$M$4115)</f>
        <v>265</v>
      </c>
      <c r="D741" t="str">
        <v>successful</v>
      </c>
      <c r="E741">
        <f t="shared" si="36"/>
        <v>265</v>
      </c>
      <c r="F741" t="str">
        <f t="shared" si="37"/>
        <v xml:space="preserve"> </v>
      </c>
    </row>
    <row r="742" spans="1:6" x14ac:dyDescent="0.45">
      <c r="A742">
        <v>731</v>
      </c>
      <c r="B742">
        <f t="shared" si="35"/>
        <v>71</v>
      </c>
      <c r="C742" cm="1">
        <f t="array" ref="C742:D742">_xlfn.XLOOKUP(A742,id,KickstartData!$L$2:$M$4115)</f>
        <v>71</v>
      </c>
      <c r="D742" t="str">
        <v>successful</v>
      </c>
      <c r="E742">
        <f t="shared" si="36"/>
        <v>71</v>
      </c>
      <c r="F742" t="str">
        <f t="shared" si="37"/>
        <v xml:space="preserve"> </v>
      </c>
    </row>
    <row r="743" spans="1:6" x14ac:dyDescent="0.45">
      <c r="A743">
        <v>732</v>
      </c>
      <c r="B743">
        <f t="shared" si="35"/>
        <v>13</v>
      </c>
      <c r="C743" cm="1">
        <f t="array" ref="C743:D743">_xlfn.XLOOKUP(A743,id,KickstartData!$L$2:$M$4115)</f>
        <v>13</v>
      </c>
      <c r="D743" t="str">
        <v>successful</v>
      </c>
      <c r="E743">
        <f t="shared" si="36"/>
        <v>13</v>
      </c>
      <c r="F743" t="str">
        <f t="shared" si="37"/>
        <v xml:space="preserve"> </v>
      </c>
    </row>
    <row r="744" spans="1:6" x14ac:dyDescent="0.45">
      <c r="A744">
        <v>733</v>
      </c>
      <c r="B744">
        <f t="shared" si="35"/>
        <v>169</v>
      </c>
      <c r="C744" cm="1">
        <f t="array" ref="C744:D744">_xlfn.XLOOKUP(A744,id,KickstartData!$L$2:$M$4115)</f>
        <v>169</v>
      </c>
      <c r="D744" t="str">
        <v>successful</v>
      </c>
      <c r="E744">
        <f t="shared" si="36"/>
        <v>169</v>
      </c>
      <c r="F744" t="str">
        <f t="shared" si="37"/>
        <v xml:space="preserve"> </v>
      </c>
    </row>
    <row r="745" spans="1:6" x14ac:dyDescent="0.45">
      <c r="A745">
        <v>734</v>
      </c>
      <c r="B745">
        <f t="shared" si="35"/>
        <v>57</v>
      </c>
      <c r="C745" cm="1">
        <f t="array" ref="C745:D745">_xlfn.XLOOKUP(A745,id,KickstartData!$L$2:$M$4115)</f>
        <v>57</v>
      </c>
      <c r="D745" t="str">
        <v>successful</v>
      </c>
      <c r="E745">
        <f t="shared" si="36"/>
        <v>57</v>
      </c>
      <c r="F745" t="str">
        <f t="shared" si="37"/>
        <v xml:space="preserve"> </v>
      </c>
    </row>
    <row r="746" spans="1:6" x14ac:dyDescent="0.45">
      <c r="A746">
        <v>735</v>
      </c>
      <c r="B746">
        <f t="shared" si="35"/>
        <v>229</v>
      </c>
      <c r="C746" cm="1">
        <f t="array" ref="C746:D746">_xlfn.XLOOKUP(A746,id,KickstartData!$L$2:$M$4115)</f>
        <v>229</v>
      </c>
      <c r="D746" t="str">
        <v>successful</v>
      </c>
      <c r="E746">
        <f t="shared" si="36"/>
        <v>229</v>
      </c>
      <c r="F746" t="str">
        <f t="shared" si="37"/>
        <v xml:space="preserve"> </v>
      </c>
    </row>
    <row r="747" spans="1:6" x14ac:dyDescent="0.45">
      <c r="A747">
        <v>736</v>
      </c>
      <c r="B747">
        <f t="shared" si="35"/>
        <v>108</v>
      </c>
      <c r="C747" cm="1">
        <f t="array" ref="C747:D747">_xlfn.XLOOKUP(A747,id,KickstartData!$L$2:$M$4115)</f>
        <v>108</v>
      </c>
      <c r="D747" t="str">
        <v>successful</v>
      </c>
      <c r="E747">
        <f t="shared" si="36"/>
        <v>108</v>
      </c>
      <c r="F747" t="str">
        <f t="shared" si="37"/>
        <v xml:space="preserve"> </v>
      </c>
    </row>
    <row r="748" spans="1:6" x14ac:dyDescent="0.45">
      <c r="A748">
        <v>737</v>
      </c>
      <c r="B748">
        <f t="shared" si="35"/>
        <v>108</v>
      </c>
      <c r="C748" cm="1">
        <f t="array" ref="C748:D748">_xlfn.XLOOKUP(A748,id,KickstartData!$L$2:$M$4115)</f>
        <v>108</v>
      </c>
      <c r="D748" t="str">
        <v>successful</v>
      </c>
      <c r="E748">
        <f t="shared" si="36"/>
        <v>108</v>
      </c>
      <c r="F748" t="str">
        <f t="shared" si="37"/>
        <v xml:space="preserve"> </v>
      </c>
    </row>
    <row r="749" spans="1:6" x14ac:dyDescent="0.45">
      <c r="A749">
        <v>738</v>
      </c>
      <c r="B749">
        <f t="shared" si="35"/>
        <v>41</v>
      </c>
      <c r="C749" cm="1">
        <f t="array" ref="C749:D749">_xlfn.XLOOKUP(A749,id,KickstartData!$L$2:$M$4115)</f>
        <v>41</v>
      </c>
      <c r="D749" t="str">
        <v>successful</v>
      </c>
      <c r="E749">
        <f t="shared" si="36"/>
        <v>41</v>
      </c>
      <c r="F749" t="str">
        <f t="shared" si="37"/>
        <v xml:space="preserve"> </v>
      </c>
    </row>
    <row r="750" spans="1:6" x14ac:dyDescent="0.45">
      <c r="A750">
        <v>739</v>
      </c>
      <c r="B750">
        <f t="shared" si="35"/>
        <v>139</v>
      </c>
      <c r="C750" cm="1">
        <f t="array" ref="C750:D750">_xlfn.XLOOKUP(A750,id,KickstartData!$L$2:$M$4115)</f>
        <v>139</v>
      </c>
      <c r="D750" t="str">
        <v>successful</v>
      </c>
      <c r="E750">
        <f t="shared" si="36"/>
        <v>139</v>
      </c>
      <c r="F750" t="str">
        <f t="shared" si="37"/>
        <v xml:space="preserve"> </v>
      </c>
    </row>
    <row r="751" spans="1:6" x14ac:dyDescent="0.45">
      <c r="A751">
        <v>740</v>
      </c>
      <c r="B751">
        <f t="shared" si="35"/>
        <v>19</v>
      </c>
      <c r="C751" cm="1">
        <f t="array" ref="C751:D751">_xlfn.XLOOKUP(A751,id,KickstartData!$L$2:$M$4115)</f>
        <v>19</v>
      </c>
      <c r="D751" t="str">
        <v>successful</v>
      </c>
      <c r="E751">
        <f t="shared" si="36"/>
        <v>19</v>
      </c>
      <c r="F751" t="str">
        <f t="shared" si="37"/>
        <v xml:space="preserve"> </v>
      </c>
    </row>
    <row r="752" spans="1:6" x14ac:dyDescent="0.45">
      <c r="A752">
        <v>741</v>
      </c>
      <c r="B752">
        <f t="shared" si="35"/>
        <v>94</v>
      </c>
      <c r="C752" cm="1">
        <f t="array" ref="C752:D752">_xlfn.XLOOKUP(A752,id,KickstartData!$L$2:$M$4115)</f>
        <v>94</v>
      </c>
      <c r="D752" t="str">
        <v>successful</v>
      </c>
      <c r="E752">
        <f t="shared" si="36"/>
        <v>94</v>
      </c>
      <c r="F752" t="str">
        <f t="shared" si="37"/>
        <v xml:space="preserve"> </v>
      </c>
    </row>
    <row r="753" spans="1:6" x14ac:dyDescent="0.45">
      <c r="A753">
        <v>742</v>
      </c>
      <c r="B753">
        <f t="shared" si="35"/>
        <v>23</v>
      </c>
      <c r="C753" cm="1">
        <f t="array" ref="C753:D753">_xlfn.XLOOKUP(A753,id,KickstartData!$L$2:$M$4115)</f>
        <v>23</v>
      </c>
      <c r="D753" t="str">
        <v>successful</v>
      </c>
      <c r="E753">
        <f t="shared" si="36"/>
        <v>23</v>
      </c>
      <c r="F753" t="str">
        <f t="shared" si="37"/>
        <v xml:space="preserve"> </v>
      </c>
    </row>
    <row r="754" spans="1:6" x14ac:dyDescent="0.45">
      <c r="A754">
        <v>743</v>
      </c>
      <c r="B754">
        <f t="shared" si="35"/>
        <v>15</v>
      </c>
      <c r="C754" cm="1">
        <f t="array" ref="C754:D754">_xlfn.XLOOKUP(A754,id,KickstartData!$L$2:$M$4115)</f>
        <v>15</v>
      </c>
      <c r="D754" t="str">
        <v>successful</v>
      </c>
      <c r="E754">
        <f t="shared" si="36"/>
        <v>15</v>
      </c>
      <c r="F754" t="str">
        <f t="shared" si="37"/>
        <v xml:space="preserve"> </v>
      </c>
    </row>
    <row r="755" spans="1:6" x14ac:dyDescent="0.45">
      <c r="A755">
        <v>744</v>
      </c>
      <c r="B755">
        <f t="shared" si="35"/>
        <v>62</v>
      </c>
      <c r="C755" cm="1">
        <f t="array" ref="C755:D755">_xlfn.XLOOKUP(A755,id,KickstartData!$L$2:$M$4115)</f>
        <v>62</v>
      </c>
      <c r="D755" t="str">
        <v>successful</v>
      </c>
      <c r="E755">
        <f t="shared" si="36"/>
        <v>62</v>
      </c>
      <c r="F755" t="str">
        <f t="shared" si="37"/>
        <v xml:space="preserve"> </v>
      </c>
    </row>
    <row r="756" spans="1:6" x14ac:dyDescent="0.45">
      <c r="A756">
        <v>745</v>
      </c>
      <c r="B756">
        <f t="shared" si="35"/>
        <v>74</v>
      </c>
      <c r="C756" cm="1">
        <f t="array" ref="C756:D756">_xlfn.XLOOKUP(A756,id,KickstartData!$L$2:$M$4115)</f>
        <v>74</v>
      </c>
      <c r="D756" t="str">
        <v>successful</v>
      </c>
      <c r="E756">
        <f t="shared" si="36"/>
        <v>74</v>
      </c>
      <c r="F756" t="str">
        <f t="shared" si="37"/>
        <v xml:space="preserve"> </v>
      </c>
    </row>
    <row r="757" spans="1:6" x14ac:dyDescent="0.45">
      <c r="A757">
        <v>746</v>
      </c>
      <c r="B757">
        <f t="shared" si="35"/>
        <v>97</v>
      </c>
      <c r="C757" cm="1">
        <f t="array" ref="C757:D757">_xlfn.XLOOKUP(A757,id,KickstartData!$L$2:$M$4115)</f>
        <v>97</v>
      </c>
      <c r="D757" t="str">
        <v>successful</v>
      </c>
      <c r="E757">
        <f t="shared" si="36"/>
        <v>97</v>
      </c>
      <c r="F757" t="str">
        <f t="shared" si="37"/>
        <v xml:space="preserve"> </v>
      </c>
    </row>
    <row r="758" spans="1:6" x14ac:dyDescent="0.45">
      <c r="A758">
        <v>747</v>
      </c>
      <c r="B758">
        <f t="shared" si="35"/>
        <v>55</v>
      </c>
      <c r="C758" cm="1">
        <f t="array" ref="C758:D758">_xlfn.XLOOKUP(A758,id,KickstartData!$L$2:$M$4115)</f>
        <v>55</v>
      </c>
      <c r="D758" t="str">
        <v>successful</v>
      </c>
      <c r="E758">
        <f t="shared" si="36"/>
        <v>55</v>
      </c>
      <c r="F758" t="str">
        <f t="shared" si="37"/>
        <v xml:space="preserve"> </v>
      </c>
    </row>
    <row r="759" spans="1:6" x14ac:dyDescent="0.45">
      <c r="A759">
        <v>748</v>
      </c>
      <c r="B759">
        <f t="shared" si="35"/>
        <v>44</v>
      </c>
      <c r="C759" cm="1">
        <f t="array" ref="C759:D759">_xlfn.XLOOKUP(A759,id,KickstartData!$L$2:$M$4115)</f>
        <v>44</v>
      </c>
      <c r="D759" t="str">
        <v>successful</v>
      </c>
      <c r="E759">
        <f t="shared" si="36"/>
        <v>44</v>
      </c>
      <c r="F759" t="str">
        <f t="shared" si="37"/>
        <v xml:space="preserve"> </v>
      </c>
    </row>
    <row r="760" spans="1:6" x14ac:dyDescent="0.45">
      <c r="A760">
        <v>749</v>
      </c>
      <c r="B760">
        <f t="shared" si="35"/>
        <v>110</v>
      </c>
      <c r="C760" cm="1">
        <f t="array" ref="C760:D760">_xlfn.XLOOKUP(A760,id,KickstartData!$L$2:$M$4115)</f>
        <v>110</v>
      </c>
      <c r="D760" t="str">
        <v>successful</v>
      </c>
      <c r="E760">
        <f t="shared" si="36"/>
        <v>110</v>
      </c>
      <c r="F760" t="str">
        <f t="shared" si="37"/>
        <v xml:space="preserve"> </v>
      </c>
    </row>
    <row r="761" spans="1:6" x14ac:dyDescent="0.45">
      <c r="A761">
        <v>750</v>
      </c>
      <c r="B761">
        <f t="shared" si="35"/>
        <v>59</v>
      </c>
      <c r="C761" cm="1">
        <f t="array" ref="C761:D761">_xlfn.XLOOKUP(A761,id,KickstartData!$L$2:$M$4115)</f>
        <v>59</v>
      </c>
      <c r="D761" t="str">
        <v>successful</v>
      </c>
      <c r="E761">
        <f t="shared" si="36"/>
        <v>59</v>
      </c>
      <c r="F761" t="str">
        <f t="shared" si="37"/>
        <v xml:space="preserve"> </v>
      </c>
    </row>
    <row r="762" spans="1:6" x14ac:dyDescent="0.45">
      <c r="A762">
        <v>751</v>
      </c>
      <c r="B762">
        <f t="shared" si="35"/>
        <v>62</v>
      </c>
      <c r="C762" cm="1">
        <f t="array" ref="C762:D762">_xlfn.XLOOKUP(A762,id,KickstartData!$L$2:$M$4115)</f>
        <v>62</v>
      </c>
      <c r="D762" t="str">
        <v>successful</v>
      </c>
      <c r="E762">
        <f t="shared" si="36"/>
        <v>62</v>
      </c>
      <c r="F762" t="str">
        <f t="shared" si="37"/>
        <v xml:space="preserve"> </v>
      </c>
    </row>
    <row r="763" spans="1:6" x14ac:dyDescent="0.45">
      <c r="A763">
        <v>752</v>
      </c>
      <c r="B763">
        <f t="shared" si="35"/>
        <v>105</v>
      </c>
      <c r="C763" cm="1">
        <f t="array" ref="C763:D763">_xlfn.XLOOKUP(A763,id,KickstartData!$L$2:$M$4115)</f>
        <v>105</v>
      </c>
      <c r="D763" t="str">
        <v>successful</v>
      </c>
      <c r="E763">
        <f t="shared" si="36"/>
        <v>105</v>
      </c>
      <c r="F763" t="str">
        <f t="shared" si="37"/>
        <v xml:space="preserve"> </v>
      </c>
    </row>
    <row r="764" spans="1:6" x14ac:dyDescent="0.45">
      <c r="A764">
        <v>753</v>
      </c>
      <c r="B764">
        <f t="shared" si="35"/>
        <v>26</v>
      </c>
      <c r="C764" cm="1">
        <f t="array" ref="C764:D764">_xlfn.XLOOKUP(A764,id,KickstartData!$L$2:$M$4115)</f>
        <v>26</v>
      </c>
      <c r="D764" t="str">
        <v>successful</v>
      </c>
      <c r="E764">
        <f t="shared" si="36"/>
        <v>26</v>
      </c>
      <c r="F764" t="str">
        <f t="shared" si="37"/>
        <v xml:space="preserve"> </v>
      </c>
    </row>
    <row r="765" spans="1:6" x14ac:dyDescent="0.45">
      <c r="A765">
        <v>754</v>
      </c>
      <c r="B765">
        <f t="shared" si="35"/>
        <v>49</v>
      </c>
      <c r="C765" cm="1">
        <f t="array" ref="C765:D765">_xlfn.XLOOKUP(A765,id,KickstartData!$L$2:$M$4115)</f>
        <v>49</v>
      </c>
      <c r="D765" t="str">
        <v>successful</v>
      </c>
      <c r="E765">
        <f t="shared" si="36"/>
        <v>49</v>
      </c>
      <c r="F765" t="str">
        <f t="shared" si="37"/>
        <v xml:space="preserve"> </v>
      </c>
    </row>
    <row r="766" spans="1:6" x14ac:dyDescent="0.45">
      <c r="A766">
        <v>755</v>
      </c>
      <c r="B766">
        <f t="shared" si="35"/>
        <v>68</v>
      </c>
      <c r="C766" cm="1">
        <f t="array" ref="C766:D766">_xlfn.XLOOKUP(A766,id,KickstartData!$L$2:$M$4115)</f>
        <v>68</v>
      </c>
      <c r="D766" t="str">
        <v>successful</v>
      </c>
      <c r="E766">
        <f t="shared" si="36"/>
        <v>68</v>
      </c>
      <c r="F766" t="str">
        <f t="shared" si="37"/>
        <v xml:space="preserve"> </v>
      </c>
    </row>
    <row r="767" spans="1:6" x14ac:dyDescent="0.45">
      <c r="A767">
        <v>756</v>
      </c>
      <c r="B767">
        <f t="shared" si="35"/>
        <v>22</v>
      </c>
      <c r="C767" cm="1">
        <f t="array" ref="C767:D767">_xlfn.XLOOKUP(A767,id,KickstartData!$L$2:$M$4115)</f>
        <v>22</v>
      </c>
      <c r="D767" t="str">
        <v>successful</v>
      </c>
      <c r="E767">
        <f t="shared" si="36"/>
        <v>22</v>
      </c>
      <c r="F767" t="str">
        <f t="shared" si="37"/>
        <v xml:space="preserve"> </v>
      </c>
    </row>
    <row r="768" spans="1:6" x14ac:dyDescent="0.45">
      <c r="A768">
        <v>757</v>
      </c>
      <c r="B768">
        <f t="shared" si="35"/>
        <v>18</v>
      </c>
      <c r="C768" cm="1">
        <f t="array" ref="C768:D768">_xlfn.XLOOKUP(A768,id,KickstartData!$L$2:$M$4115)</f>
        <v>18</v>
      </c>
      <c r="D768" t="str">
        <v>successful</v>
      </c>
      <c r="E768">
        <f t="shared" si="36"/>
        <v>18</v>
      </c>
      <c r="F768" t="str">
        <f t="shared" si="37"/>
        <v xml:space="preserve"> </v>
      </c>
    </row>
    <row r="769" spans="1:6" x14ac:dyDescent="0.45">
      <c r="A769">
        <v>758</v>
      </c>
      <c r="B769">
        <f t="shared" si="35"/>
        <v>19</v>
      </c>
      <c r="C769" cm="1">
        <f t="array" ref="C769:D769">_xlfn.XLOOKUP(A769,id,KickstartData!$L$2:$M$4115)</f>
        <v>19</v>
      </c>
      <c r="D769" t="str">
        <v>successful</v>
      </c>
      <c r="E769">
        <f t="shared" si="36"/>
        <v>19</v>
      </c>
      <c r="F769" t="str">
        <f t="shared" si="37"/>
        <v xml:space="preserve"> </v>
      </c>
    </row>
    <row r="770" spans="1:6" x14ac:dyDescent="0.45">
      <c r="A770">
        <v>759</v>
      </c>
      <c r="B770">
        <f t="shared" si="35"/>
        <v>99</v>
      </c>
      <c r="C770" cm="1">
        <f t="array" ref="C770:D770">_xlfn.XLOOKUP(A770,id,KickstartData!$L$2:$M$4115)</f>
        <v>99</v>
      </c>
      <c r="D770" t="str">
        <v>successful</v>
      </c>
      <c r="E770">
        <f t="shared" si="36"/>
        <v>99</v>
      </c>
      <c r="F770" t="str">
        <f t="shared" si="37"/>
        <v xml:space="preserve"> </v>
      </c>
    </row>
    <row r="771" spans="1:6" x14ac:dyDescent="0.45">
      <c r="A771">
        <v>760</v>
      </c>
      <c r="B771">
        <f t="shared" si="35"/>
        <v>0</v>
      </c>
      <c r="C771" cm="1">
        <f t="array" ref="C771:D771">_xlfn.XLOOKUP(A771,id,KickstartData!$L$2:$M$4115)</f>
        <v>0</v>
      </c>
      <c r="D771" t="str">
        <v>failed</v>
      </c>
      <c r="E771" t="str">
        <f t="shared" si="36"/>
        <v xml:space="preserve"> </v>
      </c>
      <c r="F771">
        <f t="shared" si="37"/>
        <v>0</v>
      </c>
    </row>
    <row r="772" spans="1:6" x14ac:dyDescent="0.45">
      <c r="A772">
        <v>761</v>
      </c>
      <c r="B772">
        <f t="shared" si="35"/>
        <v>6</v>
      </c>
      <c r="C772" cm="1">
        <f t="array" ref="C772:D772">_xlfn.XLOOKUP(A772,id,KickstartData!$L$2:$M$4115)</f>
        <v>6</v>
      </c>
      <c r="D772" t="str">
        <v>failed</v>
      </c>
      <c r="E772" t="str">
        <f t="shared" si="36"/>
        <v xml:space="preserve"> </v>
      </c>
      <c r="F772">
        <f t="shared" si="37"/>
        <v>6</v>
      </c>
    </row>
    <row r="773" spans="1:6" x14ac:dyDescent="0.45">
      <c r="A773">
        <v>762</v>
      </c>
      <c r="B773">
        <f t="shared" si="35"/>
        <v>0</v>
      </c>
      <c r="C773" cm="1">
        <f t="array" ref="C773:D773">_xlfn.XLOOKUP(A773,id,KickstartData!$L$2:$M$4115)</f>
        <v>0</v>
      </c>
      <c r="D773" t="str">
        <v>failed</v>
      </c>
      <c r="E773" t="str">
        <f t="shared" si="36"/>
        <v xml:space="preserve"> </v>
      </c>
      <c r="F773">
        <f t="shared" si="37"/>
        <v>0</v>
      </c>
    </row>
    <row r="774" spans="1:6" x14ac:dyDescent="0.45">
      <c r="A774">
        <v>763</v>
      </c>
      <c r="B774">
        <f t="shared" si="35"/>
        <v>1</v>
      </c>
      <c r="C774" cm="1">
        <f t="array" ref="C774:D774">_xlfn.XLOOKUP(A774,id,KickstartData!$L$2:$M$4115)</f>
        <v>1</v>
      </c>
      <c r="D774" t="str">
        <v>failed</v>
      </c>
      <c r="E774" t="str">
        <f t="shared" si="36"/>
        <v xml:space="preserve"> </v>
      </c>
      <c r="F774">
        <f t="shared" si="37"/>
        <v>1</v>
      </c>
    </row>
    <row r="775" spans="1:6" x14ac:dyDescent="0.45">
      <c r="A775">
        <v>764</v>
      </c>
      <c r="B775">
        <f t="shared" si="35"/>
        <v>0</v>
      </c>
      <c r="C775" cm="1">
        <f t="array" ref="C775:D775">_xlfn.XLOOKUP(A775,id,KickstartData!$L$2:$M$4115)</f>
        <v>0</v>
      </c>
      <c r="D775" t="str">
        <v>failed</v>
      </c>
      <c r="E775" t="str">
        <f t="shared" si="36"/>
        <v xml:space="preserve"> </v>
      </c>
      <c r="F775">
        <f t="shared" si="37"/>
        <v>0</v>
      </c>
    </row>
    <row r="776" spans="1:6" x14ac:dyDescent="0.45">
      <c r="A776">
        <v>765</v>
      </c>
      <c r="B776">
        <f t="shared" si="35"/>
        <v>44</v>
      </c>
      <c r="C776" cm="1">
        <f t="array" ref="C776:D776">_xlfn.XLOOKUP(A776,id,KickstartData!$L$2:$M$4115)</f>
        <v>44</v>
      </c>
      <c r="D776" t="str">
        <v>failed</v>
      </c>
      <c r="E776" t="str">
        <f t="shared" si="36"/>
        <v xml:space="preserve"> </v>
      </c>
      <c r="F776">
        <f t="shared" si="37"/>
        <v>44</v>
      </c>
    </row>
    <row r="777" spans="1:6" x14ac:dyDescent="0.45">
      <c r="A777">
        <v>766</v>
      </c>
      <c r="B777">
        <f t="shared" si="35"/>
        <v>0</v>
      </c>
      <c r="C777" cm="1">
        <f t="array" ref="C777:D777">_xlfn.XLOOKUP(A777,id,KickstartData!$L$2:$M$4115)</f>
        <v>0</v>
      </c>
      <c r="D777" t="str">
        <v>failed</v>
      </c>
      <c r="E777" t="str">
        <f t="shared" si="36"/>
        <v xml:space="preserve"> </v>
      </c>
      <c r="F777">
        <f t="shared" si="37"/>
        <v>0</v>
      </c>
    </row>
    <row r="778" spans="1:6" x14ac:dyDescent="0.45">
      <c r="A778">
        <v>767</v>
      </c>
      <c r="B778">
        <f t="shared" si="35"/>
        <v>3</v>
      </c>
      <c r="C778" cm="1">
        <f t="array" ref="C778:D778">_xlfn.XLOOKUP(A778,id,KickstartData!$L$2:$M$4115)</f>
        <v>3</v>
      </c>
      <c r="D778" t="str">
        <v>failed</v>
      </c>
      <c r="E778" t="str">
        <f t="shared" si="36"/>
        <v xml:space="preserve"> </v>
      </c>
      <c r="F778">
        <f t="shared" si="37"/>
        <v>3</v>
      </c>
    </row>
    <row r="779" spans="1:6" x14ac:dyDescent="0.45">
      <c r="A779">
        <v>768</v>
      </c>
      <c r="B779">
        <f t="shared" si="35"/>
        <v>0</v>
      </c>
      <c r="C779" cm="1">
        <f t="array" ref="C779:D779">_xlfn.XLOOKUP(A779,id,KickstartData!$L$2:$M$4115)</f>
        <v>0</v>
      </c>
      <c r="D779" t="str">
        <v>failed</v>
      </c>
      <c r="E779" t="str">
        <f t="shared" si="36"/>
        <v xml:space="preserve"> </v>
      </c>
      <c r="F779">
        <f t="shared" si="37"/>
        <v>0</v>
      </c>
    </row>
    <row r="780" spans="1:6" x14ac:dyDescent="0.45">
      <c r="A780">
        <v>769</v>
      </c>
      <c r="B780">
        <f t="shared" ref="B780:B843" si="38">_xlfn.XLOOKUP(A780,id,backers_count)</f>
        <v>52</v>
      </c>
      <c r="C780" cm="1">
        <f t="array" ref="C780:D780">_xlfn.XLOOKUP(A780,id,KickstartData!$L$2:$M$4115)</f>
        <v>52</v>
      </c>
      <c r="D780" t="str">
        <v>failed</v>
      </c>
      <c r="E780" t="str">
        <f t="shared" si="36"/>
        <v xml:space="preserve"> </v>
      </c>
      <c r="F780">
        <f t="shared" si="37"/>
        <v>52</v>
      </c>
    </row>
    <row r="781" spans="1:6" x14ac:dyDescent="0.45">
      <c r="A781">
        <v>770</v>
      </c>
      <c r="B781">
        <f t="shared" si="38"/>
        <v>0</v>
      </c>
      <c r="C781" cm="1">
        <f t="array" ref="C781:D781">_xlfn.XLOOKUP(A781,id,KickstartData!$L$2:$M$4115)</f>
        <v>0</v>
      </c>
      <c r="D781" t="str">
        <v>failed</v>
      </c>
      <c r="E781" t="str">
        <f t="shared" si="36"/>
        <v xml:space="preserve"> </v>
      </c>
      <c r="F781">
        <f t="shared" si="37"/>
        <v>0</v>
      </c>
    </row>
    <row r="782" spans="1:6" x14ac:dyDescent="0.45">
      <c r="A782">
        <v>771</v>
      </c>
      <c r="B782">
        <f t="shared" si="38"/>
        <v>1</v>
      </c>
      <c r="C782" cm="1">
        <f t="array" ref="C782:D782">_xlfn.XLOOKUP(A782,id,KickstartData!$L$2:$M$4115)</f>
        <v>1</v>
      </c>
      <c r="D782" t="str">
        <v>failed</v>
      </c>
      <c r="E782" t="str">
        <f t="shared" si="36"/>
        <v xml:space="preserve"> </v>
      </c>
      <c r="F782">
        <f t="shared" si="37"/>
        <v>1</v>
      </c>
    </row>
    <row r="783" spans="1:6" x14ac:dyDescent="0.45">
      <c r="A783">
        <v>772</v>
      </c>
      <c r="B783">
        <f t="shared" si="38"/>
        <v>1</v>
      </c>
      <c r="C783" cm="1">
        <f t="array" ref="C783:D783">_xlfn.XLOOKUP(A783,id,KickstartData!$L$2:$M$4115)</f>
        <v>1</v>
      </c>
      <c r="D783" t="str">
        <v>failed</v>
      </c>
      <c r="E783" t="str">
        <f t="shared" si="36"/>
        <v xml:space="preserve"> </v>
      </c>
      <c r="F783">
        <f t="shared" si="37"/>
        <v>1</v>
      </c>
    </row>
    <row r="784" spans="1:6" x14ac:dyDescent="0.45">
      <c r="A784">
        <v>773</v>
      </c>
      <c r="B784">
        <f t="shared" si="38"/>
        <v>2</v>
      </c>
      <c r="C784" cm="1">
        <f t="array" ref="C784:D784">_xlfn.XLOOKUP(A784,id,KickstartData!$L$2:$M$4115)</f>
        <v>2</v>
      </c>
      <c r="D784" t="str">
        <v>failed</v>
      </c>
      <c r="E784" t="str">
        <f t="shared" ref="E784:E847" si="39">IF(D784="successful",C784," ")</f>
        <v xml:space="preserve"> </v>
      </c>
      <c r="F784">
        <f t="shared" ref="F784:F847" si="40">IF(D784&lt;&gt;"successful",C784," ")</f>
        <v>2</v>
      </c>
    </row>
    <row r="785" spans="1:6" x14ac:dyDescent="0.45">
      <c r="A785">
        <v>774</v>
      </c>
      <c r="B785">
        <f t="shared" si="38"/>
        <v>9</v>
      </c>
      <c r="C785" cm="1">
        <f t="array" ref="C785:D785">_xlfn.XLOOKUP(A785,id,KickstartData!$L$2:$M$4115)</f>
        <v>9</v>
      </c>
      <c r="D785" t="str">
        <v>failed</v>
      </c>
      <c r="E785" t="str">
        <f t="shared" si="39"/>
        <v xml:space="preserve"> </v>
      </c>
      <c r="F785">
        <f t="shared" si="40"/>
        <v>9</v>
      </c>
    </row>
    <row r="786" spans="1:6" x14ac:dyDescent="0.45">
      <c r="A786">
        <v>775</v>
      </c>
      <c r="B786">
        <f t="shared" si="38"/>
        <v>5</v>
      </c>
      <c r="C786" cm="1">
        <f t="array" ref="C786:D786">_xlfn.XLOOKUP(A786,id,KickstartData!$L$2:$M$4115)</f>
        <v>5</v>
      </c>
      <c r="D786" t="str">
        <v>failed</v>
      </c>
      <c r="E786" t="str">
        <f t="shared" si="39"/>
        <v xml:space="preserve"> </v>
      </c>
      <c r="F786">
        <f t="shared" si="40"/>
        <v>5</v>
      </c>
    </row>
    <row r="787" spans="1:6" x14ac:dyDescent="0.45">
      <c r="A787">
        <v>776</v>
      </c>
      <c r="B787">
        <f t="shared" si="38"/>
        <v>57</v>
      </c>
      <c r="C787" cm="1">
        <f t="array" ref="C787:D787">_xlfn.XLOOKUP(A787,id,KickstartData!$L$2:$M$4115)</f>
        <v>57</v>
      </c>
      <c r="D787" t="str">
        <v>failed</v>
      </c>
      <c r="E787" t="str">
        <f t="shared" si="39"/>
        <v xml:space="preserve"> </v>
      </c>
      <c r="F787">
        <f t="shared" si="40"/>
        <v>57</v>
      </c>
    </row>
    <row r="788" spans="1:6" x14ac:dyDescent="0.45">
      <c r="A788">
        <v>777</v>
      </c>
      <c r="B788">
        <f t="shared" si="38"/>
        <v>3</v>
      </c>
      <c r="C788" cm="1">
        <f t="array" ref="C788:D788">_xlfn.XLOOKUP(A788,id,KickstartData!$L$2:$M$4115)</f>
        <v>3</v>
      </c>
      <c r="D788" t="str">
        <v>failed</v>
      </c>
      <c r="E788" t="str">
        <f t="shared" si="39"/>
        <v xml:space="preserve"> </v>
      </c>
      <c r="F788">
        <f t="shared" si="40"/>
        <v>3</v>
      </c>
    </row>
    <row r="789" spans="1:6" x14ac:dyDescent="0.45">
      <c r="A789">
        <v>778</v>
      </c>
      <c r="B789">
        <f t="shared" si="38"/>
        <v>1</v>
      </c>
      <c r="C789" cm="1">
        <f t="array" ref="C789:D789">_xlfn.XLOOKUP(A789,id,KickstartData!$L$2:$M$4115)</f>
        <v>1</v>
      </c>
      <c r="D789" t="str">
        <v>failed</v>
      </c>
      <c r="E789" t="str">
        <f t="shared" si="39"/>
        <v xml:space="preserve"> </v>
      </c>
      <c r="F789">
        <f t="shared" si="40"/>
        <v>1</v>
      </c>
    </row>
    <row r="790" spans="1:6" x14ac:dyDescent="0.45">
      <c r="A790">
        <v>779</v>
      </c>
      <c r="B790">
        <f t="shared" si="38"/>
        <v>6</v>
      </c>
      <c r="C790" cm="1">
        <f t="array" ref="C790:D790">_xlfn.XLOOKUP(A790,id,KickstartData!$L$2:$M$4115)</f>
        <v>6</v>
      </c>
      <c r="D790" t="str">
        <v>failed</v>
      </c>
      <c r="E790" t="str">
        <f t="shared" si="39"/>
        <v xml:space="preserve"> </v>
      </c>
      <c r="F790">
        <f t="shared" si="40"/>
        <v>6</v>
      </c>
    </row>
    <row r="791" spans="1:6" x14ac:dyDescent="0.45">
      <c r="A791">
        <v>780</v>
      </c>
      <c r="B791">
        <f t="shared" si="38"/>
        <v>27</v>
      </c>
      <c r="C791" cm="1">
        <f t="array" ref="C791:D791">_xlfn.XLOOKUP(A791,id,KickstartData!$L$2:$M$4115)</f>
        <v>27</v>
      </c>
      <c r="D791" t="str">
        <v>successful</v>
      </c>
      <c r="E791">
        <f t="shared" si="39"/>
        <v>27</v>
      </c>
      <c r="F791" t="str">
        <f t="shared" si="40"/>
        <v xml:space="preserve"> </v>
      </c>
    </row>
    <row r="792" spans="1:6" x14ac:dyDescent="0.45">
      <c r="A792">
        <v>781</v>
      </c>
      <c r="B792">
        <f t="shared" si="38"/>
        <v>25</v>
      </c>
      <c r="C792" cm="1">
        <f t="array" ref="C792:D792">_xlfn.XLOOKUP(A792,id,KickstartData!$L$2:$M$4115)</f>
        <v>25</v>
      </c>
      <c r="D792" t="str">
        <v>successful</v>
      </c>
      <c r="E792">
        <f t="shared" si="39"/>
        <v>25</v>
      </c>
      <c r="F792" t="str">
        <f t="shared" si="40"/>
        <v xml:space="preserve"> </v>
      </c>
    </row>
    <row r="793" spans="1:6" x14ac:dyDescent="0.45">
      <c r="A793">
        <v>782</v>
      </c>
      <c r="B793">
        <f t="shared" si="38"/>
        <v>14</v>
      </c>
      <c r="C793" cm="1">
        <f t="array" ref="C793:D793">_xlfn.XLOOKUP(A793,id,KickstartData!$L$2:$M$4115)</f>
        <v>14</v>
      </c>
      <c r="D793" t="str">
        <v>successful</v>
      </c>
      <c r="E793">
        <f t="shared" si="39"/>
        <v>14</v>
      </c>
      <c r="F793" t="str">
        <f t="shared" si="40"/>
        <v xml:space="preserve"> </v>
      </c>
    </row>
    <row r="794" spans="1:6" x14ac:dyDescent="0.45">
      <c r="A794">
        <v>783</v>
      </c>
      <c r="B794">
        <f t="shared" si="38"/>
        <v>35</v>
      </c>
      <c r="C794" cm="1">
        <f t="array" ref="C794:D794">_xlfn.XLOOKUP(A794,id,KickstartData!$L$2:$M$4115)</f>
        <v>35</v>
      </c>
      <c r="D794" t="str">
        <v>successful</v>
      </c>
      <c r="E794">
        <f t="shared" si="39"/>
        <v>35</v>
      </c>
      <c r="F794" t="str">
        <f t="shared" si="40"/>
        <v xml:space="preserve"> </v>
      </c>
    </row>
    <row r="795" spans="1:6" x14ac:dyDescent="0.45">
      <c r="A795">
        <v>784</v>
      </c>
      <c r="B795">
        <f t="shared" si="38"/>
        <v>10</v>
      </c>
      <c r="C795" cm="1">
        <f t="array" ref="C795:D795">_xlfn.XLOOKUP(A795,id,KickstartData!$L$2:$M$4115)</f>
        <v>10</v>
      </c>
      <c r="D795" t="str">
        <v>successful</v>
      </c>
      <c r="E795">
        <f t="shared" si="39"/>
        <v>10</v>
      </c>
      <c r="F795" t="str">
        <f t="shared" si="40"/>
        <v xml:space="preserve"> </v>
      </c>
    </row>
    <row r="796" spans="1:6" x14ac:dyDescent="0.45">
      <c r="A796">
        <v>785</v>
      </c>
      <c r="B796">
        <f t="shared" si="38"/>
        <v>29</v>
      </c>
      <c r="C796" cm="1">
        <f t="array" ref="C796:D796">_xlfn.XLOOKUP(A796,id,KickstartData!$L$2:$M$4115)</f>
        <v>29</v>
      </c>
      <c r="D796" t="str">
        <v>successful</v>
      </c>
      <c r="E796">
        <f t="shared" si="39"/>
        <v>29</v>
      </c>
      <c r="F796" t="str">
        <f t="shared" si="40"/>
        <v xml:space="preserve"> </v>
      </c>
    </row>
    <row r="797" spans="1:6" x14ac:dyDescent="0.45">
      <c r="A797">
        <v>786</v>
      </c>
      <c r="B797">
        <f t="shared" si="38"/>
        <v>44</v>
      </c>
      <c r="C797" cm="1">
        <f t="array" ref="C797:D797">_xlfn.XLOOKUP(A797,id,KickstartData!$L$2:$M$4115)</f>
        <v>44</v>
      </c>
      <c r="D797" t="str">
        <v>successful</v>
      </c>
      <c r="E797">
        <f t="shared" si="39"/>
        <v>44</v>
      </c>
      <c r="F797" t="str">
        <f t="shared" si="40"/>
        <v xml:space="preserve"> </v>
      </c>
    </row>
    <row r="798" spans="1:6" x14ac:dyDescent="0.45">
      <c r="A798">
        <v>787</v>
      </c>
      <c r="B798">
        <f t="shared" si="38"/>
        <v>17</v>
      </c>
      <c r="C798" cm="1">
        <f t="array" ref="C798:D798">_xlfn.XLOOKUP(A798,id,KickstartData!$L$2:$M$4115)</f>
        <v>17</v>
      </c>
      <c r="D798" t="str">
        <v>successful</v>
      </c>
      <c r="E798">
        <f t="shared" si="39"/>
        <v>17</v>
      </c>
      <c r="F798" t="str">
        <f t="shared" si="40"/>
        <v xml:space="preserve"> </v>
      </c>
    </row>
    <row r="799" spans="1:6" x14ac:dyDescent="0.45">
      <c r="A799">
        <v>788</v>
      </c>
      <c r="B799">
        <f t="shared" si="38"/>
        <v>34</v>
      </c>
      <c r="C799" cm="1">
        <f t="array" ref="C799:D799">_xlfn.XLOOKUP(A799,id,KickstartData!$L$2:$M$4115)</f>
        <v>34</v>
      </c>
      <c r="D799" t="str">
        <v>successful</v>
      </c>
      <c r="E799">
        <f t="shared" si="39"/>
        <v>34</v>
      </c>
      <c r="F799" t="str">
        <f t="shared" si="40"/>
        <v xml:space="preserve"> </v>
      </c>
    </row>
    <row r="800" spans="1:6" x14ac:dyDescent="0.45">
      <c r="A800">
        <v>789</v>
      </c>
      <c r="B800">
        <f t="shared" si="38"/>
        <v>14</v>
      </c>
      <c r="C800" cm="1">
        <f t="array" ref="C800:D800">_xlfn.XLOOKUP(A800,id,KickstartData!$L$2:$M$4115)</f>
        <v>14</v>
      </c>
      <c r="D800" t="str">
        <v>successful</v>
      </c>
      <c r="E800">
        <f t="shared" si="39"/>
        <v>14</v>
      </c>
      <c r="F800" t="str">
        <f t="shared" si="40"/>
        <v xml:space="preserve"> </v>
      </c>
    </row>
    <row r="801" spans="1:6" x14ac:dyDescent="0.45">
      <c r="A801">
        <v>790</v>
      </c>
      <c r="B801">
        <f t="shared" si="38"/>
        <v>156</v>
      </c>
      <c r="C801" cm="1">
        <f t="array" ref="C801:D801">_xlfn.XLOOKUP(A801,id,KickstartData!$L$2:$M$4115)</f>
        <v>156</v>
      </c>
      <c r="D801" t="str">
        <v>successful</v>
      </c>
      <c r="E801">
        <f t="shared" si="39"/>
        <v>156</v>
      </c>
      <c r="F801" t="str">
        <f t="shared" si="40"/>
        <v xml:space="preserve"> </v>
      </c>
    </row>
    <row r="802" spans="1:6" x14ac:dyDescent="0.45">
      <c r="A802">
        <v>791</v>
      </c>
      <c r="B802">
        <f t="shared" si="38"/>
        <v>128</v>
      </c>
      <c r="C802" cm="1">
        <f t="array" ref="C802:D802">_xlfn.XLOOKUP(A802,id,KickstartData!$L$2:$M$4115)</f>
        <v>128</v>
      </c>
      <c r="D802" t="str">
        <v>successful</v>
      </c>
      <c r="E802">
        <f t="shared" si="39"/>
        <v>128</v>
      </c>
      <c r="F802" t="str">
        <f t="shared" si="40"/>
        <v xml:space="preserve"> </v>
      </c>
    </row>
    <row r="803" spans="1:6" x14ac:dyDescent="0.45">
      <c r="A803">
        <v>792</v>
      </c>
      <c r="B803">
        <f t="shared" si="38"/>
        <v>60</v>
      </c>
      <c r="C803" cm="1">
        <f t="array" ref="C803:D803">_xlfn.XLOOKUP(A803,id,KickstartData!$L$2:$M$4115)</f>
        <v>60</v>
      </c>
      <c r="D803" t="str">
        <v>successful</v>
      </c>
      <c r="E803">
        <f t="shared" si="39"/>
        <v>60</v>
      </c>
      <c r="F803" t="str">
        <f t="shared" si="40"/>
        <v xml:space="preserve"> </v>
      </c>
    </row>
    <row r="804" spans="1:6" x14ac:dyDescent="0.45">
      <c r="A804">
        <v>793</v>
      </c>
      <c r="B804">
        <f t="shared" si="38"/>
        <v>32</v>
      </c>
      <c r="C804" cm="1">
        <f t="array" ref="C804:D804">_xlfn.XLOOKUP(A804,id,KickstartData!$L$2:$M$4115)</f>
        <v>32</v>
      </c>
      <c r="D804" t="str">
        <v>successful</v>
      </c>
      <c r="E804">
        <f t="shared" si="39"/>
        <v>32</v>
      </c>
      <c r="F804" t="str">
        <f t="shared" si="40"/>
        <v xml:space="preserve"> </v>
      </c>
    </row>
    <row r="805" spans="1:6" x14ac:dyDescent="0.45">
      <c r="A805">
        <v>794</v>
      </c>
      <c r="B805">
        <f t="shared" si="38"/>
        <v>53</v>
      </c>
      <c r="C805" cm="1">
        <f t="array" ref="C805:D805">_xlfn.XLOOKUP(A805,id,KickstartData!$L$2:$M$4115)</f>
        <v>53</v>
      </c>
      <c r="D805" t="str">
        <v>successful</v>
      </c>
      <c r="E805">
        <f t="shared" si="39"/>
        <v>53</v>
      </c>
      <c r="F805" t="str">
        <f t="shared" si="40"/>
        <v xml:space="preserve"> </v>
      </c>
    </row>
    <row r="806" spans="1:6" x14ac:dyDescent="0.45">
      <c r="A806">
        <v>795</v>
      </c>
      <c r="B806">
        <f t="shared" si="38"/>
        <v>184</v>
      </c>
      <c r="C806" cm="1">
        <f t="array" ref="C806:D806">_xlfn.XLOOKUP(A806,id,KickstartData!$L$2:$M$4115)</f>
        <v>184</v>
      </c>
      <c r="D806" t="str">
        <v>successful</v>
      </c>
      <c r="E806">
        <f t="shared" si="39"/>
        <v>184</v>
      </c>
      <c r="F806" t="str">
        <f t="shared" si="40"/>
        <v xml:space="preserve"> </v>
      </c>
    </row>
    <row r="807" spans="1:6" x14ac:dyDescent="0.45">
      <c r="A807">
        <v>796</v>
      </c>
      <c r="B807">
        <f t="shared" si="38"/>
        <v>90</v>
      </c>
      <c r="C807" cm="1">
        <f t="array" ref="C807:D807">_xlfn.XLOOKUP(A807,id,KickstartData!$L$2:$M$4115)</f>
        <v>90</v>
      </c>
      <c r="D807" t="str">
        <v>successful</v>
      </c>
      <c r="E807">
        <f t="shared" si="39"/>
        <v>90</v>
      </c>
      <c r="F807" t="str">
        <f t="shared" si="40"/>
        <v xml:space="preserve"> </v>
      </c>
    </row>
    <row r="808" spans="1:6" x14ac:dyDescent="0.45">
      <c r="A808">
        <v>797</v>
      </c>
      <c r="B808">
        <f t="shared" si="38"/>
        <v>71</v>
      </c>
      <c r="C808" cm="1">
        <f t="array" ref="C808:D808">_xlfn.XLOOKUP(A808,id,KickstartData!$L$2:$M$4115)</f>
        <v>71</v>
      </c>
      <c r="D808" t="str">
        <v>successful</v>
      </c>
      <c r="E808">
        <f t="shared" si="39"/>
        <v>71</v>
      </c>
      <c r="F808" t="str">
        <f t="shared" si="40"/>
        <v xml:space="preserve"> </v>
      </c>
    </row>
    <row r="809" spans="1:6" x14ac:dyDescent="0.45">
      <c r="A809">
        <v>798</v>
      </c>
      <c r="B809">
        <f t="shared" si="38"/>
        <v>87</v>
      </c>
      <c r="C809" cm="1">
        <f t="array" ref="C809:D809">_xlfn.XLOOKUP(A809,id,KickstartData!$L$2:$M$4115)</f>
        <v>87</v>
      </c>
      <c r="D809" t="str">
        <v>successful</v>
      </c>
      <c r="E809">
        <f t="shared" si="39"/>
        <v>87</v>
      </c>
      <c r="F809" t="str">
        <f t="shared" si="40"/>
        <v xml:space="preserve"> </v>
      </c>
    </row>
    <row r="810" spans="1:6" x14ac:dyDescent="0.45">
      <c r="A810">
        <v>799</v>
      </c>
      <c r="B810">
        <f t="shared" si="38"/>
        <v>28</v>
      </c>
      <c r="C810" cm="1">
        <f t="array" ref="C810:D810">_xlfn.XLOOKUP(A810,id,KickstartData!$L$2:$M$4115)</f>
        <v>28</v>
      </c>
      <c r="D810" t="str">
        <v>successful</v>
      </c>
      <c r="E810">
        <f t="shared" si="39"/>
        <v>28</v>
      </c>
      <c r="F810" t="str">
        <f t="shared" si="40"/>
        <v xml:space="preserve"> </v>
      </c>
    </row>
    <row r="811" spans="1:6" x14ac:dyDescent="0.45">
      <c r="A811">
        <v>800</v>
      </c>
      <c r="B811">
        <f t="shared" si="38"/>
        <v>56</v>
      </c>
      <c r="C811" cm="1">
        <f t="array" ref="C811:D811">_xlfn.XLOOKUP(A811,id,KickstartData!$L$2:$M$4115)</f>
        <v>56</v>
      </c>
      <c r="D811" t="str">
        <v>successful</v>
      </c>
      <c r="E811">
        <f t="shared" si="39"/>
        <v>56</v>
      </c>
      <c r="F811" t="str">
        <f t="shared" si="40"/>
        <v xml:space="preserve"> </v>
      </c>
    </row>
    <row r="812" spans="1:6" x14ac:dyDescent="0.45">
      <c r="A812">
        <v>801</v>
      </c>
      <c r="B812">
        <f t="shared" si="38"/>
        <v>51</v>
      </c>
      <c r="C812" cm="1">
        <f t="array" ref="C812:D812">_xlfn.XLOOKUP(A812,id,KickstartData!$L$2:$M$4115)</f>
        <v>51</v>
      </c>
      <c r="D812" t="str">
        <v>successful</v>
      </c>
      <c r="E812">
        <f t="shared" si="39"/>
        <v>51</v>
      </c>
      <c r="F812" t="str">
        <f t="shared" si="40"/>
        <v xml:space="preserve"> </v>
      </c>
    </row>
    <row r="813" spans="1:6" x14ac:dyDescent="0.45">
      <c r="A813">
        <v>802</v>
      </c>
      <c r="B813">
        <f t="shared" si="38"/>
        <v>75</v>
      </c>
      <c r="C813" cm="1">
        <f t="array" ref="C813:D813">_xlfn.XLOOKUP(A813,id,KickstartData!$L$2:$M$4115)</f>
        <v>75</v>
      </c>
      <c r="D813" t="str">
        <v>successful</v>
      </c>
      <c r="E813">
        <f t="shared" si="39"/>
        <v>75</v>
      </c>
      <c r="F813" t="str">
        <f t="shared" si="40"/>
        <v xml:space="preserve"> </v>
      </c>
    </row>
    <row r="814" spans="1:6" x14ac:dyDescent="0.45">
      <c r="A814">
        <v>803</v>
      </c>
      <c r="B814">
        <f t="shared" si="38"/>
        <v>38</v>
      </c>
      <c r="C814" cm="1">
        <f t="array" ref="C814:D814">_xlfn.XLOOKUP(A814,id,KickstartData!$L$2:$M$4115)</f>
        <v>38</v>
      </c>
      <c r="D814" t="str">
        <v>successful</v>
      </c>
      <c r="E814">
        <f t="shared" si="39"/>
        <v>38</v>
      </c>
      <c r="F814" t="str">
        <f t="shared" si="40"/>
        <v xml:space="preserve"> </v>
      </c>
    </row>
    <row r="815" spans="1:6" x14ac:dyDescent="0.45">
      <c r="A815">
        <v>804</v>
      </c>
      <c r="B815">
        <f t="shared" si="38"/>
        <v>18</v>
      </c>
      <c r="C815" cm="1">
        <f t="array" ref="C815:D815">_xlfn.XLOOKUP(A815,id,KickstartData!$L$2:$M$4115)</f>
        <v>18</v>
      </c>
      <c r="D815" t="str">
        <v>successful</v>
      </c>
      <c r="E815">
        <f t="shared" si="39"/>
        <v>18</v>
      </c>
      <c r="F815" t="str">
        <f t="shared" si="40"/>
        <v xml:space="preserve"> </v>
      </c>
    </row>
    <row r="816" spans="1:6" x14ac:dyDescent="0.45">
      <c r="A816">
        <v>805</v>
      </c>
      <c r="B816">
        <f t="shared" si="38"/>
        <v>54</v>
      </c>
      <c r="C816" cm="1">
        <f t="array" ref="C816:D816">_xlfn.XLOOKUP(A816,id,KickstartData!$L$2:$M$4115)</f>
        <v>54</v>
      </c>
      <c r="D816" t="str">
        <v>successful</v>
      </c>
      <c r="E816">
        <f t="shared" si="39"/>
        <v>54</v>
      </c>
      <c r="F816" t="str">
        <f t="shared" si="40"/>
        <v xml:space="preserve"> </v>
      </c>
    </row>
    <row r="817" spans="1:6" x14ac:dyDescent="0.45">
      <c r="A817">
        <v>806</v>
      </c>
      <c r="B817">
        <f t="shared" si="38"/>
        <v>71</v>
      </c>
      <c r="C817" cm="1">
        <f t="array" ref="C817:D817">_xlfn.XLOOKUP(A817,id,KickstartData!$L$2:$M$4115)</f>
        <v>71</v>
      </c>
      <c r="D817" t="str">
        <v>successful</v>
      </c>
      <c r="E817">
        <f t="shared" si="39"/>
        <v>71</v>
      </c>
      <c r="F817" t="str">
        <f t="shared" si="40"/>
        <v xml:space="preserve"> </v>
      </c>
    </row>
    <row r="818" spans="1:6" x14ac:dyDescent="0.45">
      <c r="A818">
        <v>807</v>
      </c>
      <c r="B818">
        <f t="shared" si="38"/>
        <v>57</v>
      </c>
      <c r="C818" cm="1">
        <f t="array" ref="C818:D818">_xlfn.XLOOKUP(A818,id,KickstartData!$L$2:$M$4115)</f>
        <v>57</v>
      </c>
      <c r="D818" t="str">
        <v>successful</v>
      </c>
      <c r="E818">
        <f t="shared" si="39"/>
        <v>57</v>
      </c>
      <c r="F818" t="str">
        <f t="shared" si="40"/>
        <v xml:space="preserve"> </v>
      </c>
    </row>
    <row r="819" spans="1:6" x14ac:dyDescent="0.45">
      <c r="A819">
        <v>808</v>
      </c>
      <c r="B819">
        <f t="shared" si="38"/>
        <v>43</v>
      </c>
      <c r="C819" cm="1">
        <f t="array" ref="C819:D819">_xlfn.XLOOKUP(A819,id,KickstartData!$L$2:$M$4115)</f>
        <v>43</v>
      </c>
      <c r="D819" t="str">
        <v>successful</v>
      </c>
      <c r="E819">
        <f t="shared" si="39"/>
        <v>43</v>
      </c>
      <c r="F819" t="str">
        <f t="shared" si="40"/>
        <v xml:space="preserve"> </v>
      </c>
    </row>
    <row r="820" spans="1:6" x14ac:dyDescent="0.45">
      <c r="A820">
        <v>809</v>
      </c>
      <c r="B820">
        <f t="shared" si="38"/>
        <v>52</v>
      </c>
      <c r="C820" cm="1">
        <f t="array" ref="C820:D820">_xlfn.XLOOKUP(A820,id,KickstartData!$L$2:$M$4115)</f>
        <v>52</v>
      </c>
      <c r="D820" t="str">
        <v>successful</v>
      </c>
      <c r="E820">
        <f t="shared" si="39"/>
        <v>52</v>
      </c>
      <c r="F820" t="str">
        <f t="shared" si="40"/>
        <v xml:space="preserve"> </v>
      </c>
    </row>
    <row r="821" spans="1:6" x14ac:dyDescent="0.45">
      <c r="A821">
        <v>810</v>
      </c>
      <c r="B821">
        <f t="shared" si="38"/>
        <v>27</v>
      </c>
      <c r="C821" cm="1">
        <f t="array" ref="C821:D821">_xlfn.XLOOKUP(A821,id,KickstartData!$L$2:$M$4115)</f>
        <v>27</v>
      </c>
      <c r="D821" t="str">
        <v>successful</v>
      </c>
      <c r="E821">
        <f t="shared" si="39"/>
        <v>27</v>
      </c>
      <c r="F821" t="str">
        <f t="shared" si="40"/>
        <v xml:space="preserve"> </v>
      </c>
    </row>
    <row r="822" spans="1:6" x14ac:dyDescent="0.45">
      <c r="A822">
        <v>811</v>
      </c>
      <c r="B822">
        <f t="shared" si="38"/>
        <v>12</v>
      </c>
      <c r="C822" cm="1">
        <f t="array" ref="C822:D822">_xlfn.XLOOKUP(A822,id,KickstartData!$L$2:$M$4115)</f>
        <v>12</v>
      </c>
      <c r="D822" t="str">
        <v>successful</v>
      </c>
      <c r="E822">
        <f t="shared" si="39"/>
        <v>12</v>
      </c>
      <c r="F822" t="str">
        <f t="shared" si="40"/>
        <v xml:space="preserve"> </v>
      </c>
    </row>
    <row r="823" spans="1:6" x14ac:dyDescent="0.45">
      <c r="A823">
        <v>812</v>
      </c>
      <c r="B823">
        <f t="shared" si="38"/>
        <v>33</v>
      </c>
      <c r="C823" cm="1">
        <f t="array" ref="C823:D823">_xlfn.XLOOKUP(A823,id,KickstartData!$L$2:$M$4115)</f>
        <v>33</v>
      </c>
      <c r="D823" t="str">
        <v>successful</v>
      </c>
      <c r="E823">
        <f t="shared" si="39"/>
        <v>33</v>
      </c>
      <c r="F823" t="str">
        <f t="shared" si="40"/>
        <v xml:space="preserve"> </v>
      </c>
    </row>
    <row r="824" spans="1:6" x14ac:dyDescent="0.45">
      <c r="A824">
        <v>813</v>
      </c>
      <c r="B824">
        <f t="shared" si="38"/>
        <v>96</v>
      </c>
      <c r="C824" cm="1">
        <f t="array" ref="C824:D824">_xlfn.XLOOKUP(A824,id,KickstartData!$L$2:$M$4115)</f>
        <v>96</v>
      </c>
      <c r="D824" t="str">
        <v>successful</v>
      </c>
      <c r="E824">
        <f t="shared" si="39"/>
        <v>96</v>
      </c>
      <c r="F824" t="str">
        <f t="shared" si="40"/>
        <v xml:space="preserve"> </v>
      </c>
    </row>
    <row r="825" spans="1:6" x14ac:dyDescent="0.45">
      <c r="A825">
        <v>814</v>
      </c>
      <c r="B825">
        <f t="shared" si="38"/>
        <v>28</v>
      </c>
      <c r="C825" cm="1">
        <f t="array" ref="C825:D825">_xlfn.XLOOKUP(A825,id,KickstartData!$L$2:$M$4115)</f>
        <v>28</v>
      </c>
      <c r="D825" t="str">
        <v>successful</v>
      </c>
      <c r="E825">
        <f t="shared" si="39"/>
        <v>28</v>
      </c>
      <c r="F825" t="str">
        <f t="shared" si="40"/>
        <v xml:space="preserve"> </v>
      </c>
    </row>
    <row r="826" spans="1:6" x14ac:dyDescent="0.45">
      <c r="A826">
        <v>815</v>
      </c>
      <c r="B826">
        <f t="shared" si="38"/>
        <v>43</v>
      </c>
      <c r="C826" cm="1">
        <f t="array" ref="C826:D826">_xlfn.XLOOKUP(A826,id,KickstartData!$L$2:$M$4115)</f>
        <v>43</v>
      </c>
      <c r="D826" t="str">
        <v>successful</v>
      </c>
      <c r="E826">
        <f t="shared" si="39"/>
        <v>43</v>
      </c>
      <c r="F826" t="str">
        <f t="shared" si="40"/>
        <v xml:space="preserve"> </v>
      </c>
    </row>
    <row r="827" spans="1:6" x14ac:dyDescent="0.45">
      <c r="A827">
        <v>816</v>
      </c>
      <c r="B827">
        <f t="shared" si="38"/>
        <v>205</v>
      </c>
      <c r="C827" cm="1">
        <f t="array" ref="C827:D827">_xlfn.XLOOKUP(A827,id,KickstartData!$L$2:$M$4115)</f>
        <v>205</v>
      </c>
      <c r="D827" t="str">
        <v>successful</v>
      </c>
      <c r="E827">
        <f t="shared" si="39"/>
        <v>205</v>
      </c>
      <c r="F827" t="str">
        <f t="shared" si="40"/>
        <v xml:space="preserve"> </v>
      </c>
    </row>
    <row r="828" spans="1:6" x14ac:dyDescent="0.45">
      <c r="A828">
        <v>817</v>
      </c>
      <c r="B828">
        <f t="shared" si="38"/>
        <v>23</v>
      </c>
      <c r="C828" cm="1">
        <f t="array" ref="C828:D828">_xlfn.XLOOKUP(A828,id,KickstartData!$L$2:$M$4115)</f>
        <v>23</v>
      </c>
      <c r="D828" t="str">
        <v>successful</v>
      </c>
      <c r="E828">
        <f t="shared" si="39"/>
        <v>23</v>
      </c>
      <c r="F828" t="str">
        <f t="shared" si="40"/>
        <v xml:space="preserve"> </v>
      </c>
    </row>
    <row r="829" spans="1:6" x14ac:dyDescent="0.45">
      <c r="A829">
        <v>818</v>
      </c>
      <c r="B829">
        <f t="shared" si="38"/>
        <v>19</v>
      </c>
      <c r="C829" cm="1">
        <f t="array" ref="C829:D829">_xlfn.XLOOKUP(A829,id,KickstartData!$L$2:$M$4115)</f>
        <v>19</v>
      </c>
      <c r="D829" t="str">
        <v>successful</v>
      </c>
      <c r="E829">
        <f t="shared" si="39"/>
        <v>19</v>
      </c>
      <c r="F829" t="str">
        <f t="shared" si="40"/>
        <v xml:space="preserve"> </v>
      </c>
    </row>
    <row r="830" spans="1:6" x14ac:dyDescent="0.45">
      <c r="A830">
        <v>819</v>
      </c>
      <c r="B830">
        <f t="shared" si="38"/>
        <v>14</v>
      </c>
      <c r="C830" cm="1">
        <f t="array" ref="C830:D830">_xlfn.XLOOKUP(A830,id,KickstartData!$L$2:$M$4115)</f>
        <v>14</v>
      </c>
      <c r="D830" t="str">
        <v>successful</v>
      </c>
      <c r="E830">
        <f t="shared" si="39"/>
        <v>14</v>
      </c>
      <c r="F830" t="str">
        <f t="shared" si="40"/>
        <v xml:space="preserve"> </v>
      </c>
    </row>
    <row r="831" spans="1:6" x14ac:dyDescent="0.45">
      <c r="A831">
        <v>820</v>
      </c>
      <c r="B831">
        <f t="shared" si="38"/>
        <v>38</v>
      </c>
      <c r="C831" cm="1">
        <f t="array" ref="C831:D831">_xlfn.XLOOKUP(A831,id,KickstartData!$L$2:$M$4115)</f>
        <v>38</v>
      </c>
      <c r="D831" t="str">
        <v>successful</v>
      </c>
      <c r="E831">
        <f t="shared" si="39"/>
        <v>38</v>
      </c>
      <c r="F831" t="str">
        <f t="shared" si="40"/>
        <v xml:space="preserve"> </v>
      </c>
    </row>
    <row r="832" spans="1:6" x14ac:dyDescent="0.45">
      <c r="A832">
        <v>821</v>
      </c>
      <c r="B832">
        <f t="shared" si="38"/>
        <v>78</v>
      </c>
      <c r="C832" cm="1">
        <f t="array" ref="C832:D832">_xlfn.XLOOKUP(A832,id,KickstartData!$L$2:$M$4115)</f>
        <v>78</v>
      </c>
      <c r="D832" t="str">
        <v>successful</v>
      </c>
      <c r="E832">
        <f t="shared" si="39"/>
        <v>78</v>
      </c>
      <c r="F832" t="str">
        <f t="shared" si="40"/>
        <v xml:space="preserve"> </v>
      </c>
    </row>
    <row r="833" spans="1:6" x14ac:dyDescent="0.45">
      <c r="A833">
        <v>822</v>
      </c>
      <c r="B833">
        <f t="shared" si="38"/>
        <v>69</v>
      </c>
      <c r="C833" cm="1">
        <f t="array" ref="C833:D833">_xlfn.XLOOKUP(A833,id,KickstartData!$L$2:$M$4115)</f>
        <v>69</v>
      </c>
      <c r="D833" t="str">
        <v>successful</v>
      </c>
      <c r="E833">
        <f t="shared" si="39"/>
        <v>69</v>
      </c>
      <c r="F833" t="str">
        <f t="shared" si="40"/>
        <v xml:space="preserve"> </v>
      </c>
    </row>
    <row r="834" spans="1:6" x14ac:dyDescent="0.45">
      <c r="A834">
        <v>823</v>
      </c>
      <c r="B834">
        <f t="shared" si="38"/>
        <v>33</v>
      </c>
      <c r="C834" cm="1">
        <f t="array" ref="C834:D834">_xlfn.XLOOKUP(A834,id,KickstartData!$L$2:$M$4115)</f>
        <v>33</v>
      </c>
      <c r="D834" t="str">
        <v>successful</v>
      </c>
      <c r="E834">
        <f t="shared" si="39"/>
        <v>33</v>
      </c>
      <c r="F834" t="str">
        <f t="shared" si="40"/>
        <v xml:space="preserve"> </v>
      </c>
    </row>
    <row r="835" spans="1:6" x14ac:dyDescent="0.45">
      <c r="A835">
        <v>824</v>
      </c>
      <c r="B835">
        <f t="shared" si="38"/>
        <v>54</v>
      </c>
      <c r="C835" cm="1">
        <f t="array" ref="C835:D835">_xlfn.XLOOKUP(A835,id,KickstartData!$L$2:$M$4115)</f>
        <v>54</v>
      </c>
      <c r="D835" t="str">
        <v>successful</v>
      </c>
      <c r="E835">
        <f t="shared" si="39"/>
        <v>54</v>
      </c>
      <c r="F835" t="str">
        <f t="shared" si="40"/>
        <v xml:space="preserve"> </v>
      </c>
    </row>
    <row r="836" spans="1:6" x14ac:dyDescent="0.45">
      <c r="A836">
        <v>825</v>
      </c>
      <c r="B836">
        <f t="shared" si="38"/>
        <v>99</v>
      </c>
      <c r="C836" cm="1">
        <f t="array" ref="C836:D836">_xlfn.XLOOKUP(A836,id,KickstartData!$L$2:$M$4115)</f>
        <v>99</v>
      </c>
      <c r="D836" t="str">
        <v>successful</v>
      </c>
      <c r="E836">
        <f t="shared" si="39"/>
        <v>99</v>
      </c>
      <c r="F836" t="str">
        <f t="shared" si="40"/>
        <v xml:space="preserve"> </v>
      </c>
    </row>
    <row r="837" spans="1:6" x14ac:dyDescent="0.45">
      <c r="A837">
        <v>826</v>
      </c>
      <c r="B837">
        <f t="shared" si="38"/>
        <v>49</v>
      </c>
      <c r="C837" cm="1">
        <f t="array" ref="C837:D837">_xlfn.XLOOKUP(A837,id,KickstartData!$L$2:$M$4115)</f>
        <v>49</v>
      </c>
      <c r="D837" t="str">
        <v>successful</v>
      </c>
      <c r="E837">
        <f t="shared" si="39"/>
        <v>49</v>
      </c>
      <c r="F837" t="str">
        <f t="shared" si="40"/>
        <v xml:space="preserve"> </v>
      </c>
    </row>
    <row r="838" spans="1:6" x14ac:dyDescent="0.45">
      <c r="A838">
        <v>827</v>
      </c>
      <c r="B838">
        <f t="shared" si="38"/>
        <v>11</v>
      </c>
      <c r="C838" cm="1">
        <f t="array" ref="C838:D838">_xlfn.XLOOKUP(A838,id,KickstartData!$L$2:$M$4115)</f>
        <v>11</v>
      </c>
      <c r="D838" t="str">
        <v>successful</v>
      </c>
      <c r="E838">
        <f t="shared" si="39"/>
        <v>11</v>
      </c>
      <c r="F838" t="str">
        <f t="shared" si="40"/>
        <v xml:space="preserve"> </v>
      </c>
    </row>
    <row r="839" spans="1:6" x14ac:dyDescent="0.45">
      <c r="A839">
        <v>828</v>
      </c>
      <c r="B839">
        <f t="shared" si="38"/>
        <v>38</v>
      </c>
      <c r="C839" cm="1">
        <f t="array" ref="C839:D839">_xlfn.XLOOKUP(A839,id,KickstartData!$L$2:$M$4115)</f>
        <v>38</v>
      </c>
      <c r="D839" t="str">
        <v>successful</v>
      </c>
      <c r="E839">
        <f t="shared" si="39"/>
        <v>38</v>
      </c>
      <c r="F839" t="str">
        <f t="shared" si="40"/>
        <v xml:space="preserve"> </v>
      </c>
    </row>
    <row r="840" spans="1:6" x14ac:dyDescent="0.45">
      <c r="A840">
        <v>829</v>
      </c>
      <c r="B840">
        <f t="shared" si="38"/>
        <v>16</v>
      </c>
      <c r="C840" cm="1">
        <f t="array" ref="C840:D840">_xlfn.XLOOKUP(A840,id,KickstartData!$L$2:$M$4115)</f>
        <v>16</v>
      </c>
      <c r="D840" t="str">
        <v>successful</v>
      </c>
      <c r="E840">
        <f t="shared" si="39"/>
        <v>16</v>
      </c>
      <c r="F840" t="str">
        <f t="shared" si="40"/>
        <v xml:space="preserve"> </v>
      </c>
    </row>
    <row r="841" spans="1:6" x14ac:dyDescent="0.45">
      <c r="A841">
        <v>830</v>
      </c>
      <c r="B841">
        <f t="shared" si="38"/>
        <v>32</v>
      </c>
      <c r="C841" cm="1">
        <f t="array" ref="C841:D841">_xlfn.XLOOKUP(A841,id,KickstartData!$L$2:$M$4115)</f>
        <v>32</v>
      </c>
      <c r="D841" t="str">
        <v>successful</v>
      </c>
      <c r="E841">
        <f t="shared" si="39"/>
        <v>32</v>
      </c>
      <c r="F841" t="str">
        <f t="shared" si="40"/>
        <v xml:space="preserve"> </v>
      </c>
    </row>
    <row r="842" spans="1:6" x14ac:dyDescent="0.45">
      <c r="A842">
        <v>831</v>
      </c>
      <c r="B842">
        <f t="shared" si="38"/>
        <v>20</v>
      </c>
      <c r="C842" cm="1">
        <f t="array" ref="C842:D842">_xlfn.XLOOKUP(A842,id,KickstartData!$L$2:$M$4115)</f>
        <v>20</v>
      </c>
      <c r="D842" t="str">
        <v>successful</v>
      </c>
      <c r="E842">
        <f t="shared" si="39"/>
        <v>20</v>
      </c>
      <c r="F842" t="str">
        <f t="shared" si="40"/>
        <v xml:space="preserve"> </v>
      </c>
    </row>
    <row r="843" spans="1:6" x14ac:dyDescent="0.45">
      <c r="A843">
        <v>832</v>
      </c>
      <c r="B843">
        <f t="shared" si="38"/>
        <v>154</v>
      </c>
      <c r="C843" cm="1">
        <f t="array" ref="C843:D843">_xlfn.XLOOKUP(A843,id,KickstartData!$L$2:$M$4115)</f>
        <v>154</v>
      </c>
      <c r="D843" t="str">
        <v>successful</v>
      </c>
      <c r="E843">
        <f t="shared" si="39"/>
        <v>154</v>
      </c>
      <c r="F843" t="str">
        <f t="shared" si="40"/>
        <v xml:space="preserve"> </v>
      </c>
    </row>
    <row r="844" spans="1:6" x14ac:dyDescent="0.45">
      <c r="A844">
        <v>833</v>
      </c>
      <c r="B844">
        <f t="shared" ref="B844:B907" si="41">_xlfn.XLOOKUP(A844,id,backers_count)</f>
        <v>41</v>
      </c>
      <c r="C844" cm="1">
        <f t="array" ref="C844:D844">_xlfn.XLOOKUP(A844,id,KickstartData!$L$2:$M$4115)</f>
        <v>41</v>
      </c>
      <c r="D844" t="str">
        <v>successful</v>
      </c>
      <c r="E844">
        <f t="shared" si="39"/>
        <v>41</v>
      </c>
      <c r="F844" t="str">
        <f t="shared" si="40"/>
        <v xml:space="preserve"> </v>
      </c>
    </row>
    <row r="845" spans="1:6" x14ac:dyDescent="0.45">
      <c r="A845">
        <v>834</v>
      </c>
      <c r="B845">
        <f t="shared" si="41"/>
        <v>75</v>
      </c>
      <c r="C845" cm="1">
        <f t="array" ref="C845:D845">_xlfn.XLOOKUP(A845,id,KickstartData!$L$2:$M$4115)</f>
        <v>75</v>
      </c>
      <c r="D845" t="str">
        <v>successful</v>
      </c>
      <c r="E845">
        <f t="shared" si="39"/>
        <v>75</v>
      </c>
      <c r="F845" t="str">
        <f t="shared" si="40"/>
        <v xml:space="preserve"> </v>
      </c>
    </row>
    <row r="846" spans="1:6" x14ac:dyDescent="0.45">
      <c r="A846">
        <v>835</v>
      </c>
      <c r="B846">
        <f t="shared" si="41"/>
        <v>40</v>
      </c>
      <c r="C846" cm="1">
        <f t="array" ref="C846:D846">_xlfn.XLOOKUP(A846,id,KickstartData!$L$2:$M$4115)</f>
        <v>40</v>
      </c>
      <c r="D846" t="str">
        <v>successful</v>
      </c>
      <c r="E846">
        <f t="shared" si="39"/>
        <v>40</v>
      </c>
      <c r="F846" t="str">
        <f t="shared" si="40"/>
        <v xml:space="preserve"> </v>
      </c>
    </row>
    <row r="847" spans="1:6" x14ac:dyDescent="0.45">
      <c r="A847">
        <v>836</v>
      </c>
      <c r="B847">
        <f t="shared" si="41"/>
        <v>46</v>
      </c>
      <c r="C847" cm="1">
        <f t="array" ref="C847:D847">_xlfn.XLOOKUP(A847,id,KickstartData!$L$2:$M$4115)</f>
        <v>46</v>
      </c>
      <c r="D847" t="str">
        <v>successful</v>
      </c>
      <c r="E847">
        <f t="shared" si="39"/>
        <v>46</v>
      </c>
      <c r="F847" t="str">
        <f t="shared" si="40"/>
        <v xml:space="preserve"> </v>
      </c>
    </row>
    <row r="848" spans="1:6" x14ac:dyDescent="0.45">
      <c r="A848">
        <v>837</v>
      </c>
      <c r="B848">
        <f t="shared" si="41"/>
        <v>62</v>
      </c>
      <c r="C848" cm="1">
        <f t="array" ref="C848:D848">_xlfn.XLOOKUP(A848,id,KickstartData!$L$2:$M$4115)</f>
        <v>62</v>
      </c>
      <c r="D848" t="str">
        <v>successful</v>
      </c>
      <c r="E848">
        <f t="shared" ref="E848:E911" si="42">IF(D848="successful",C848," ")</f>
        <v>62</v>
      </c>
      <c r="F848" t="str">
        <f t="shared" ref="F848:F911" si="43">IF(D848&lt;&gt;"successful",C848," ")</f>
        <v xml:space="preserve"> </v>
      </c>
    </row>
    <row r="849" spans="1:6" x14ac:dyDescent="0.45">
      <c r="A849">
        <v>838</v>
      </c>
      <c r="B849">
        <f t="shared" si="41"/>
        <v>61</v>
      </c>
      <c r="C849" cm="1">
        <f t="array" ref="C849:D849">_xlfn.XLOOKUP(A849,id,KickstartData!$L$2:$M$4115)</f>
        <v>61</v>
      </c>
      <c r="D849" t="str">
        <v>successful</v>
      </c>
      <c r="E849">
        <f t="shared" si="42"/>
        <v>61</v>
      </c>
      <c r="F849" t="str">
        <f t="shared" si="43"/>
        <v xml:space="preserve"> </v>
      </c>
    </row>
    <row r="850" spans="1:6" x14ac:dyDescent="0.45">
      <c r="A850">
        <v>839</v>
      </c>
      <c r="B850">
        <f t="shared" si="41"/>
        <v>96</v>
      </c>
      <c r="C850" cm="1">
        <f t="array" ref="C850:D850">_xlfn.XLOOKUP(A850,id,KickstartData!$L$2:$M$4115)</f>
        <v>96</v>
      </c>
      <c r="D850" t="str">
        <v>successful</v>
      </c>
      <c r="E850">
        <f t="shared" si="42"/>
        <v>96</v>
      </c>
      <c r="F850" t="str">
        <f t="shared" si="43"/>
        <v xml:space="preserve"> </v>
      </c>
    </row>
    <row r="851" spans="1:6" x14ac:dyDescent="0.45">
      <c r="A851">
        <v>840</v>
      </c>
      <c r="B851">
        <f t="shared" si="41"/>
        <v>190</v>
      </c>
      <c r="C851" cm="1">
        <f t="array" ref="C851:D851">_xlfn.XLOOKUP(A851,id,KickstartData!$L$2:$M$4115)</f>
        <v>190</v>
      </c>
      <c r="D851" t="str">
        <v>successful</v>
      </c>
      <c r="E851">
        <f t="shared" si="42"/>
        <v>190</v>
      </c>
      <c r="F851" t="str">
        <f t="shared" si="43"/>
        <v xml:space="preserve"> </v>
      </c>
    </row>
    <row r="852" spans="1:6" x14ac:dyDescent="0.45">
      <c r="A852">
        <v>841</v>
      </c>
      <c r="B852">
        <f t="shared" si="41"/>
        <v>94</v>
      </c>
      <c r="C852" cm="1">
        <f t="array" ref="C852:D852">_xlfn.XLOOKUP(A852,id,KickstartData!$L$2:$M$4115)</f>
        <v>94</v>
      </c>
      <c r="D852" t="str">
        <v>successful</v>
      </c>
      <c r="E852">
        <f t="shared" si="42"/>
        <v>94</v>
      </c>
      <c r="F852" t="str">
        <f t="shared" si="43"/>
        <v xml:space="preserve"> </v>
      </c>
    </row>
    <row r="853" spans="1:6" x14ac:dyDescent="0.45">
      <c r="A853">
        <v>842</v>
      </c>
      <c r="B853">
        <f t="shared" si="41"/>
        <v>39</v>
      </c>
      <c r="C853" cm="1">
        <f t="array" ref="C853:D853">_xlfn.XLOOKUP(A853,id,KickstartData!$L$2:$M$4115)</f>
        <v>39</v>
      </c>
      <c r="D853" t="str">
        <v>successful</v>
      </c>
      <c r="E853">
        <f t="shared" si="42"/>
        <v>39</v>
      </c>
      <c r="F853" t="str">
        <f t="shared" si="43"/>
        <v xml:space="preserve"> </v>
      </c>
    </row>
    <row r="854" spans="1:6" x14ac:dyDescent="0.45">
      <c r="A854">
        <v>843</v>
      </c>
      <c r="B854">
        <f t="shared" si="41"/>
        <v>127</v>
      </c>
      <c r="C854" cm="1">
        <f t="array" ref="C854:D854">_xlfn.XLOOKUP(A854,id,KickstartData!$L$2:$M$4115)</f>
        <v>127</v>
      </c>
      <c r="D854" t="str">
        <v>successful</v>
      </c>
      <c r="E854">
        <f t="shared" si="42"/>
        <v>127</v>
      </c>
      <c r="F854" t="str">
        <f t="shared" si="43"/>
        <v xml:space="preserve"> </v>
      </c>
    </row>
    <row r="855" spans="1:6" x14ac:dyDescent="0.45">
      <c r="A855">
        <v>844</v>
      </c>
      <c r="B855">
        <f t="shared" si="41"/>
        <v>159</v>
      </c>
      <c r="C855" cm="1">
        <f t="array" ref="C855:D855">_xlfn.XLOOKUP(A855,id,KickstartData!$L$2:$M$4115)</f>
        <v>159</v>
      </c>
      <c r="D855" t="str">
        <v>successful</v>
      </c>
      <c r="E855">
        <f t="shared" si="42"/>
        <v>159</v>
      </c>
      <c r="F855" t="str">
        <f t="shared" si="43"/>
        <v xml:space="preserve"> </v>
      </c>
    </row>
    <row r="856" spans="1:6" x14ac:dyDescent="0.45">
      <c r="A856">
        <v>845</v>
      </c>
      <c r="B856">
        <f t="shared" si="41"/>
        <v>177</v>
      </c>
      <c r="C856" cm="1">
        <f t="array" ref="C856:D856">_xlfn.XLOOKUP(A856,id,KickstartData!$L$2:$M$4115)</f>
        <v>177</v>
      </c>
      <c r="D856" t="str">
        <v>successful</v>
      </c>
      <c r="E856">
        <f t="shared" si="42"/>
        <v>177</v>
      </c>
      <c r="F856" t="str">
        <f t="shared" si="43"/>
        <v xml:space="preserve"> </v>
      </c>
    </row>
    <row r="857" spans="1:6" x14ac:dyDescent="0.45">
      <c r="A857">
        <v>846</v>
      </c>
      <c r="B857">
        <f t="shared" si="41"/>
        <v>47</v>
      </c>
      <c r="C857" cm="1">
        <f t="array" ref="C857:D857">_xlfn.XLOOKUP(A857,id,KickstartData!$L$2:$M$4115)</f>
        <v>47</v>
      </c>
      <c r="D857" t="str">
        <v>successful</v>
      </c>
      <c r="E857">
        <f t="shared" si="42"/>
        <v>47</v>
      </c>
      <c r="F857" t="str">
        <f t="shared" si="43"/>
        <v xml:space="preserve"> </v>
      </c>
    </row>
    <row r="858" spans="1:6" x14ac:dyDescent="0.45">
      <c r="A858">
        <v>847</v>
      </c>
      <c r="B858">
        <f t="shared" si="41"/>
        <v>1</v>
      </c>
      <c r="C858" cm="1">
        <f t="array" ref="C858:D858">_xlfn.XLOOKUP(A858,id,KickstartData!$L$2:$M$4115)</f>
        <v>1</v>
      </c>
      <c r="D858" t="str">
        <v>successful</v>
      </c>
      <c r="E858">
        <f t="shared" si="42"/>
        <v>1</v>
      </c>
      <c r="F858" t="str">
        <f t="shared" si="43"/>
        <v xml:space="preserve"> </v>
      </c>
    </row>
    <row r="859" spans="1:6" x14ac:dyDescent="0.45">
      <c r="A859">
        <v>848</v>
      </c>
      <c r="B859">
        <f t="shared" si="41"/>
        <v>16</v>
      </c>
      <c r="C859" cm="1">
        <f t="array" ref="C859:D859">_xlfn.XLOOKUP(A859,id,KickstartData!$L$2:$M$4115)</f>
        <v>16</v>
      </c>
      <c r="D859" t="str">
        <v>successful</v>
      </c>
      <c r="E859">
        <f t="shared" si="42"/>
        <v>16</v>
      </c>
      <c r="F859" t="str">
        <f t="shared" si="43"/>
        <v xml:space="preserve"> </v>
      </c>
    </row>
    <row r="860" spans="1:6" x14ac:dyDescent="0.45">
      <c r="A860">
        <v>849</v>
      </c>
      <c r="B860">
        <f t="shared" si="41"/>
        <v>115</v>
      </c>
      <c r="C860" cm="1">
        <f t="array" ref="C860:D860">_xlfn.XLOOKUP(A860,id,KickstartData!$L$2:$M$4115)</f>
        <v>115</v>
      </c>
      <c r="D860" t="str">
        <v>successful</v>
      </c>
      <c r="E860">
        <f t="shared" si="42"/>
        <v>115</v>
      </c>
      <c r="F860" t="str">
        <f t="shared" si="43"/>
        <v xml:space="preserve"> </v>
      </c>
    </row>
    <row r="861" spans="1:6" x14ac:dyDescent="0.45">
      <c r="A861">
        <v>850</v>
      </c>
      <c r="B861">
        <f t="shared" si="41"/>
        <v>133</v>
      </c>
      <c r="C861" cm="1">
        <f t="array" ref="C861:D861">_xlfn.XLOOKUP(A861,id,KickstartData!$L$2:$M$4115)</f>
        <v>133</v>
      </c>
      <c r="D861" t="str">
        <v>successful</v>
      </c>
      <c r="E861">
        <f t="shared" si="42"/>
        <v>133</v>
      </c>
      <c r="F861" t="str">
        <f t="shared" si="43"/>
        <v xml:space="preserve"> </v>
      </c>
    </row>
    <row r="862" spans="1:6" x14ac:dyDescent="0.45">
      <c r="A862">
        <v>851</v>
      </c>
      <c r="B862">
        <f t="shared" si="41"/>
        <v>70</v>
      </c>
      <c r="C862" cm="1">
        <f t="array" ref="C862:D862">_xlfn.XLOOKUP(A862,id,KickstartData!$L$2:$M$4115)</f>
        <v>70</v>
      </c>
      <c r="D862" t="str">
        <v>successful</v>
      </c>
      <c r="E862">
        <f t="shared" si="42"/>
        <v>70</v>
      </c>
      <c r="F862" t="str">
        <f t="shared" si="43"/>
        <v xml:space="preserve"> </v>
      </c>
    </row>
    <row r="863" spans="1:6" x14ac:dyDescent="0.45">
      <c r="A863">
        <v>852</v>
      </c>
      <c r="B863">
        <f t="shared" si="41"/>
        <v>62</v>
      </c>
      <c r="C863" cm="1">
        <f t="array" ref="C863:D863">_xlfn.XLOOKUP(A863,id,KickstartData!$L$2:$M$4115)</f>
        <v>62</v>
      </c>
      <c r="D863" t="str">
        <v>successful</v>
      </c>
      <c r="E863">
        <f t="shared" si="42"/>
        <v>62</v>
      </c>
      <c r="F863" t="str">
        <f t="shared" si="43"/>
        <v xml:space="preserve"> </v>
      </c>
    </row>
    <row r="864" spans="1:6" x14ac:dyDescent="0.45">
      <c r="A864">
        <v>853</v>
      </c>
      <c r="B864">
        <f t="shared" si="41"/>
        <v>10</v>
      </c>
      <c r="C864" cm="1">
        <f t="array" ref="C864:D864">_xlfn.XLOOKUP(A864,id,KickstartData!$L$2:$M$4115)</f>
        <v>10</v>
      </c>
      <c r="D864" t="str">
        <v>successful</v>
      </c>
      <c r="E864">
        <f t="shared" si="42"/>
        <v>10</v>
      </c>
      <c r="F864" t="str">
        <f t="shared" si="43"/>
        <v xml:space="preserve"> </v>
      </c>
    </row>
    <row r="865" spans="1:6" x14ac:dyDescent="0.45">
      <c r="A865">
        <v>854</v>
      </c>
      <c r="B865">
        <f t="shared" si="41"/>
        <v>499</v>
      </c>
      <c r="C865" cm="1">
        <f t="array" ref="C865:D865">_xlfn.XLOOKUP(A865,id,KickstartData!$L$2:$M$4115)</f>
        <v>499</v>
      </c>
      <c r="D865" t="str">
        <v>successful</v>
      </c>
      <c r="E865">
        <f t="shared" si="42"/>
        <v>499</v>
      </c>
      <c r="F865" t="str">
        <f t="shared" si="43"/>
        <v xml:space="preserve"> </v>
      </c>
    </row>
    <row r="866" spans="1:6" x14ac:dyDescent="0.45">
      <c r="A866">
        <v>855</v>
      </c>
      <c r="B866">
        <f t="shared" si="41"/>
        <v>47</v>
      </c>
      <c r="C866" cm="1">
        <f t="array" ref="C866:D866">_xlfn.XLOOKUP(A866,id,KickstartData!$L$2:$M$4115)</f>
        <v>47</v>
      </c>
      <c r="D866" t="str">
        <v>successful</v>
      </c>
      <c r="E866">
        <f t="shared" si="42"/>
        <v>47</v>
      </c>
      <c r="F866" t="str">
        <f t="shared" si="43"/>
        <v xml:space="preserve"> </v>
      </c>
    </row>
    <row r="867" spans="1:6" x14ac:dyDescent="0.45">
      <c r="A867">
        <v>856</v>
      </c>
      <c r="B867">
        <f t="shared" si="41"/>
        <v>28</v>
      </c>
      <c r="C867" cm="1">
        <f t="array" ref="C867:D867">_xlfn.XLOOKUP(A867,id,KickstartData!$L$2:$M$4115)</f>
        <v>28</v>
      </c>
      <c r="D867" t="str">
        <v>successful</v>
      </c>
      <c r="E867">
        <f t="shared" si="42"/>
        <v>28</v>
      </c>
      <c r="F867" t="str">
        <f t="shared" si="43"/>
        <v xml:space="preserve"> </v>
      </c>
    </row>
    <row r="868" spans="1:6" x14ac:dyDescent="0.45">
      <c r="A868">
        <v>857</v>
      </c>
      <c r="B868">
        <f t="shared" si="41"/>
        <v>24</v>
      </c>
      <c r="C868" cm="1">
        <f t="array" ref="C868:D868">_xlfn.XLOOKUP(A868,id,KickstartData!$L$2:$M$4115)</f>
        <v>24</v>
      </c>
      <c r="D868" t="str">
        <v>successful</v>
      </c>
      <c r="E868">
        <f t="shared" si="42"/>
        <v>24</v>
      </c>
      <c r="F868" t="str">
        <f t="shared" si="43"/>
        <v xml:space="preserve"> </v>
      </c>
    </row>
    <row r="869" spans="1:6" x14ac:dyDescent="0.45">
      <c r="A869">
        <v>858</v>
      </c>
      <c r="B869">
        <f t="shared" si="41"/>
        <v>76</v>
      </c>
      <c r="C869" cm="1">
        <f t="array" ref="C869:D869">_xlfn.XLOOKUP(A869,id,KickstartData!$L$2:$M$4115)</f>
        <v>76</v>
      </c>
      <c r="D869" t="str">
        <v>successful</v>
      </c>
      <c r="E869">
        <f t="shared" si="42"/>
        <v>76</v>
      </c>
      <c r="F869" t="str">
        <f t="shared" si="43"/>
        <v xml:space="preserve"> </v>
      </c>
    </row>
    <row r="870" spans="1:6" x14ac:dyDescent="0.45">
      <c r="A870">
        <v>859</v>
      </c>
      <c r="B870">
        <f t="shared" si="41"/>
        <v>98</v>
      </c>
      <c r="C870" cm="1">
        <f t="array" ref="C870:D870">_xlfn.XLOOKUP(A870,id,KickstartData!$L$2:$M$4115)</f>
        <v>98</v>
      </c>
      <c r="D870" t="str">
        <v>successful</v>
      </c>
      <c r="E870">
        <f t="shared" si="42"/>
        <v>98</v>
      </c>
      <c r="F870" t="str">
        <f t="shared" si="43"/>
        <v xml:space="preserve"> </v>
      </c>
    </row>
    <row r="871" spans="1:6" x14ac:dyDescent="0.45">
      <c r="A871">
        <v>860</v>
      </c>
      <c r="B871">
        <f t="shared" si="41"/>
        <v>48</v>
      </c>
      <c r="C871" cm="1">
        <f t="array" ref="C871:D871">_xlfn.XLOOKUP(A871,id,KickstartData!$L$2:$M$4115)</f>
        <v>48</v>
      </c>
      <c r="D871" t="str">
        <v>failed</v>
      </c>
      <c r="E871" t="str">
        <f t="shared" si="42"/>
        <v xml:space="preserve"> </v>
      </c>
      <c r="F871">
        <f t="shared" si="43"/>
        <v>48</v>
      </c>
    </row>
    <row r="872" spans="1:6" x14ac:dyDescent="0.45">
      <c r="A872">
        <v>861</v>
      </c>
      <c r="B872">
        <f t="shared" si="41"/>
        <v>2</v>
      </c>
      <c r="C872" cm="1">
        <f t="array" ref="C872:D872">_xlfn.XLOOKUP(A872,id,KickstartData!$L$2:$M$4115)</f>
        <v>2</v>
      </c>
      <c r="D872" t="str">
        <v>failed</v>
      </c>
      <c r="E872" t="str">
        <f t="shared" si="42"/>
        <v xml:space="preserve"> </v>
      </c>
      <c r="F872">
        <f t="shared" si="43"/>
        <v>2</v>
      </c>
    </row>
    <row r="873" spans="1:6" x14ac:dyDescent="0.45">
      <c r="A873">
        <v>862</v>
      </c>
      <c r="B873">
        <f t="shared" si="41"/>
        <v>4</v>
      </c>
      <c r="C873" cm="1">
        <f t="array" ref="C873:D873">_xlfn.XLOOKUP(A873,id,KickstartData!$L$2:$M$4115)</f>
        <v>4</v>
      </c>
      <c r="D873" t="str">
        <v>failed</v>
      </c>
      <c r="E873" t="str">
        <f t="shared" si="42"/>
        <v xml:space="preserve"> </v>
      </c>
      <c r="F873">
        <f t="shared" si="43"/>
        <v>4</v>
      </c>
    </row>
    <row r="874" spans="1:6" x14ac:dyDescent="0.45">
      <c r="A874">
        <v>863</v>
      </c>
      <c r="B874">
        <f t="shared" si="41"/>
        <v>5</v>
      </c>
      <c r="C874" cm="1">
        <f t="array" ref="C874:D874">_xlfn.XLOOKUP(A874,id,KickstartData!$L$2:$M$4115)</f>
        <v>5</v>
      </c>
      <c r="D874" t="str">
        <v>failed</v>
      </c>
      <c r="E874" t="str">
        <f t="shared" si="42"/>
        <v xml:space="preserve"> </v>
      </c>
      <c r="F874">
        <f t="shared" si="43"/>
        <v>5</v>
      </c>
    </row>
    <row r="875" spans="1:6" x14ac:dyDescent="0.45">
      <c r="A875">
        <v>864</v>
      </c>
      <c r="B875">
        <f t="shared" si="41"/>
        <v>79</v>
      </c>
      <c r="C875" cm="1">
        <f t="array" ref="C875:D875">_xlfn.XLOOKUP(A875,id,KickstartData!$L$2:$M$4115)</f>
        <v>79</v>
      </c>
      <c r="D875" t="str">
        <v>failed</v>
      </c>
      <c r="E875" t="str">
        <f t="shared" si="42"/>
        <v xml:space="preserve"> </v>
      </c>
      <c r="F875">
        <f t="shared" si="43"/>
        <v>79</v>
      </c>
    </row>
    <row r="876" spans="1:6" x14ac:dyDescent="0.45">
      <c r="A876">
        <v>865</v>
      </c>
      <c r="B876">
        <f t="shared" si="41"/>
        <v>2</v>
      </c>
      <c r="C876" cm="1">
        <f t="array" ref="C876:D876">_xlfn.XLOOKUP(A876,id,KickstartData!$L$2:$M$4115)</f>
        <v>2</v>
      </c>
      <c r="D876" t="str">
        <v>failed</v>
      </c>
      <c r="E876" t="str">
        <f t="shared" si="42"/>
        <v xml:space="preserve"> </v>
      </c>
      <c r="F876">
        <f t="shared" si="43"/>
        <v>2</v>
      </c>
    </row>
    <row r="877" spans="1:6" x14ac:dyDescent="0.45">
      <c r="A877">
        <v>866</v>
      </c>
      <c r="B877">
        <f t="shared" si="41"/>
        <v>11</v>
      </c>
      <c r="C877" cm="1">
        <f t="array" ref="C877:D877">_xlfn.XLOOKUP(A877,id,KickstartData!$L$2:$M$4115)</f>
        <v>11</v>
      </c>
      <c r="D877" t="str">
        <v>failed</v>
      </c>
      <c r="E877" t="str">
        <f t="shared" si="42"/>
        <v xml:space="preserve"> </v>
      </c>
      <c r="F877">
        <f t="shared" si="43"/>
        <v>11</v>
      </c>
    </row>
    <row r="878" spans="1:6" x14ac:dyDescent="0.45">
      <c r="A878">
        <v>867</v>
      </c>
      <c r="B878">
        <f t="shared" si="41"/>
        <v>11</v>
      </c>
      <c r="C878" cm="1">
        <f t="array" ref="C878:D878">_xlfn.XLOOKUP(A878,id,KickstartData!$L$2:$M$4115)</f>
        <v>11</v>
      </c>
      <c r="D878" t="str">
        <v>failed</v>
      </c>
      <c r="E878" t="str">
        <f t="shared" si="42"/>
        <v xml:space="preserve"> </v>
      </c>
      <c r="F878">
        <f t="shared" si="43"/>
        <v>11</v>
      </c>
    </row>
    <row r="879" spans="1:6" x14ac:dyDescent="0.45">
      <c r="A879">
        <v>868</v>
      </c>
      <c r="B879">
        <f t="shared" si="41"/>
        <v>1</v>
      </c>
      <c r="C879" cm="1">
        <f t="array" ref="C879:D879">_xlfn.XLOOKUP(A879,id,KickstartData!$L$2:$M$4115)</f>
        <v>1</v>
      </c>
      <c r="D879" t="str">
        <v>failed</v>
      </c>
      <c r="E879" t="str">
        <f t="shared" si="42"/>
        <v xml:space="preserve"> </v>
      </c>
      <c r="F879">
        <f t="shared" si="43"/>
        <v>1</v>
      </c>
    </row>
    <row r="880" spans="1:6" x14ac:dyDescent="0.45">
      <c r="A880">
        <v>869</v>
      </c>
      <c r="B880">
        <f t="shared" si="41"/>
        <v>3</v>
      </c>
      <c r="C880" cm="1">
        <f t="array" ref="C880:D880">_xlfn.XLOOKUP(A880,id,KickstartData!$L$2:$M$4115)</f>
        <v>3</v>
      </c>
      <c r="D880" t="str">
        <v>failed</v>
      </c>
      <c r="E880" t="str">
        <f t="shared" si="42"/>
        <v xml:space="preserve"> </v>
      </c>
      <c r="F880">
        <f t="shared" si="43"/>
        <v>3</v>
      </c>
    </row>
    <row r="881" spans="1:6" x14ac:dyDescent="0.45">
      <c r="A881">
        <v>870</v>
      </c>
      <c r="B881">
        <f t="shared" si="41"/>
        <v>5</v>
      </c>
      <c r="C881" cm="1">
        <f t="array" ref="C881:D881">_xlfn.XLOOKUP(A881,id,KickstartData!$L$2:$M$4115)</f>
        <v>5</v>
      </c>
      <c r="D881" t="str">
        <v>failed</v>
      </c>
      <c r="E881" t="str">
        <f t="shared" si="42"/>
        <v xml:space="preserve"> </v>
      </c>
      <c r="F881">
        <f t="shared" si="43"/>
        <v>5</v>
      </c>
    </row>
    <row r="882" spans="1:6" x14ac:dyDescent="0.45">
      <c r="A882">
        <v>871</v>
      </c>
      <c r="B882">
        <f t="shared" si="41"/>
        <v>12</v>
      </c>
      <c r="C882" cm="1">
        <f t="array" ref="C882:D882">_xlfn.XLOOKUP(A882,id,KickstartData!$L$2:$M$4115)</f>
        <v>12</v>
      </c>
      <c r="D882" t="str">
        <v>failed</v>
      </c>
      <c r="E882" t="str">
        <f t="shared" si="42"/>
        <v xml:space="preserve"> </v>
      </c>
      <c r="F882">
        <f t="shared" si="43"/>
        <v>12</v>
      </c>
    </row>
    <row r="883" spans="1:6" x14ac:dyDescent="0.45">
      <c r="A883">
        <v>872</v>
      </c>
      <c r="B883">
        <f t="shared" si="41"/>
        <v>2</v>
      </c>
      <c r="C883" cm="1">
        <f t="array" ref="C883:D883">_xlfn.XLOOKUP(A883,id,KickstartData!$L$2:$M$4115)</f>
        <v>2</v>
      </c>
      <c r="D883" t="str">
        <v>failed</v>
      </c>
      <c r="E883" t="str">
        <f t="shared" si="42"/>
        <v xml:space="preserve"> </v>
      </c>
      <c r="F883">
        <f t="shared" si="43"/>
        <v>2</v>
      </c>
    </row>
    <row r="884" spans="1:6" x14ac:dyDescent="0.45">
      <c r="A884">
        <v>873</v>
      </c>
      <c r="B884">
        <f t="shared" si="41"/>
        <v>5</v>
      </c>
      <c r="C884" cm="1">
        <f t="array" ref="C884:D884">_xlfn.XLOOKUP(A884,id,KickstartData!$L$2:$M$4115)</f>
        <v>5</v>
      </c>
      <c r="D884" t="str">
        <v>failed</v>
      </c>
      <c r="E884" t="str">
        <f t="shared" si="42"/>
        <v xml:space="preserve"> </v>
      </c>
      <c r="F884">
        <f t="shared" si="43"/>
        <v>5</v>
      </c>
    </row>
    <row r="885" spans="1:6" x14ac:dyDescent="0.45">
      <c r="A885">
        <v>874</v>
      </c>
      <c r="B885">
        <f t="shared" si="41"/>
        <v>21</v>
      </c>
      <c r="C885" cm="1">
        <f t="array" ref="C885:D885">_xlfn.XLOOKUP(A885,id,KickstartData!$L$2:$M$4115)</f>
        <v>21</v>
      </c>
      <c r="D885" t="str">
        <v>failed</v>
      </c>
      <c r="E885" t="str">
        <f t="shared" si="42"/>
        <v xml:space="preserve"> </v>
      </c>
      <c r="F885">
        <f t="shared" si="43"/>
        <v>21</v>
      </c>
    </row>
    <row r="886" spans="1:6" x14ac:dyDescent="0.45">
      <c r="A886">
        <v>875</v>
      </c>
      <c r="B886">
        <f t="shared" si="41"/>
        <v>0</v>
      </c>
      <c r="C886" cm="1">
        <f t="array" ref="C886:D886">_xlfn.XLOOKUP(A886,id,KickstartData!$L$2:$M$4115)</f>
        <v>0</v>
      </c>
      <c r="D886" t="str">
        <v>failed</v>
      </c>
      <c r="E886" t="str">
        <f t="shared" si="42"/>
        <v xml:space="preserve"> </v>
      </c>
      <c r="F886">
        <f t="shared" si="43"/>
        <v>0</v>
      </c>
    </row>
    <row r="887" spans="1:6" x14ac:dyDescent="0.45">
      <c r="A887">
        <v>876</v>
      </c>
      <c r="B887">
        <f t="shared" si="41"/>
        <v>45</v>
      </c>
      <c r="C887" cm="1">
        <f t="array" ref="C887:D887">_xlfn.XLOOKUP(A887,id,KickstartData!$L$2:$M$4115)</f>
        <v>45</v>
      </c>
      <c r="D887" t="str">
        <v>failed</v>
      </c>
      <c r="E887" t="str">
        <f t="shared" si="42"/>
        <v xml:space="preserve"> </v>
      </c>
      <c r="F887">
        <f t="shared" si="43"/>
        <v>45</v>
      </c>
    </row>
    <row r="888" spans="1:6" x14ac:dyDescent="0.45">
      <c r="A888">
        <v>877</v>
      </c>
      <c r="B888">
        <f t="shared" si="41"/>
        <v>29</v>
      </c>
      <c r="C888" cm="1">
        <f t="array" ref="C888:D888">_xlfn.XLOOKUP(A888,id,KickstartData!$L$2:$M$4115)</f>
        <v>29</v>
      </c>
      <c r="D888" t="str">
        <v>failed</v>
      </c>
      <c r="E888" t="str">
        <f t="shared" si="42"/>
        <v xml:space="preserve"> </v>
      </c>
      <c r="F888">
        <f t="shared" si="43"/>
        <v>29</v>
      </c>
    </row>
    <row r="889" spans="1:6" x14ac:dyDescent="0.45">
      <c r="A889">
        <v>878</v>
      </c>
      <c r="B889">
        <f t="shared" si="41"/>
        <v>2</v>
      </c>
      <c r="C889" cm="1">
        <f t="array" ref="C889:D889">_xlfn.XLOOKUP(A889,id,KickstartData!$L$2:$M$4115)</f>
        <v>2</v>
      </c>
      <c r="D889" t="str">
        <v>failed</v>
      </c>
      <c r="E889" t="str">
        <f t="shared" si="42"/>
        <v xml:space="preserve"> </v>
      </c>
      <c r="F889">
        <f t="shared" si="43"/>
        <v>2</v>
      </c>
    </row>
    <row r="890" spans="1:6" x14ac:dyDescent="0.45">
      <c r="A890">
        <v>879</v>
      </c>
      <c r="B890">
        <f t="shared" si="41"/>
        <v>30</v>
      </c>
      <c r="C890" cm="1">
        <f t="array" ref="C890:D890">_xlfn.XLOOKUP(A890,id,KickstartData!$L$2:$M$4115)</f>
        <v>30</v>
      </c>
      <c r="D890" t="str">
        <v>failed</v>
      </c>
      <c r="E890" t="str">
        <f t="shared" si="42"/>
        <v xml:space="preserve"> </v>
      </c>
      <c r="F890">
        <f t="shared" si="43"/>
        <v>30</v>
      </c>
    </row>
    <row r="891" spans="1:6" x14ac:dyDescent="0.45">
      <c r="A891">
        <v>880</v>
      </c>
      <c r="B891">
        <f t="shared" si="41"/>
        <v>8</v>
      </c>
      <c r="C891" cm="1">
        <f t="array" ref="C891:D891">_xlfn.XLOOKUP(A891,id,KickstartData!$L$2:$M$4115)</f>
        <v>8</v>
      </c>
      <c r="D891" t="str">
        <v>failed</v>
      </c>
      <c r="E891" t="str">
        <f t="shared" si="42"/>
        <v xml:space="preserve"> </v>
      </c>
      <c r="F891">
        <f t="shared" si="43"/>
        <v>8</v>
      </c>
    </row>
    <row r="892" spans="1:6" x14ac:dyDescent="0.45">
      <c r="A892">
        <v>881</v>
      </c>
      <c r="B892">
        <f t="shared" si="41"/>
        <v>1</v>
      </c>
      <c r="C892" cm="1">
        <f t="array" ref="C892:D892">_xlfn.XLOOKUP(A892,id,KickstartData!$L$2:$M$4115)</f>
        <v>1</v>
      </c>
      <c r="D892" t="str">
        <v>failed</v>
      </c>
      <c r="E892" t="str">
        <f t="shared" si="42"/>
        <v xml:space="preserve"> </v>
      </c>
      <c r="F892">
        <f t="shared" si="43"/>
        <v>1</v>
      </c>
    </row>
    <row r="893" spans="1:6" x14ac:dyDescent="0.45">
      <c r="A893">
        <v>882</v>
      </c>
      <c r="B893">
        <f t="shared" si="41"/>
        <v>14</v>
      </c>
      <c r="C893" cm="1">
        <f t="array" ref="C893:D893">_xlfn.XLOOKUP(A893,id,KickstartData!$L$2:$M$4115)</f>
        <v>14</v>
      </c>
      <c r="D893" t="str">
        <v>failed</v>
      </c>
      <c r="E893" t="str">
        <f t="shared" si="42"/>
        <v xml:space="preserve"> </v>
      </c>
      <c r="F893">
        <f t="shared" si="43"/>
        <v>14</v>
      </c>
    </row>
    <row r="894" spans="1:6" x14ac:dyDescent="0.45">
      <c r="A894">
        <v>883</v>
      </c>
      <c r="B894">
        <f t="shared" si="41"/>
        <v>24</v>
      </c>
      <c r="C894" cm="1">
        <f t="array" ref="C894:D894">_xlfn.XLOOKUP(A894,id,KickstartData!$L$2:$M$4115)</f>
        <v>24</v>
      </c>
      <c r="D894" t="str">
        <v>failed</v>
      </c>
      <c r="E894" t="str">
        <f t="shared" si="42"/>
        <v xml:space="preserve"> </v>
      </c>
      <c r="F894">
        <f t="shared" si="43"/>
        <v>24</v>
      </c>
    </row>
    <row r="895" spans="1:6" x14ac:dyDescent="0.45">
      <c r="A895">
        <v>884</v>
      </c>
      <c r="B895">
        <f t="shared" si="41"/>
        <v>2</v>
      </c>
      <c r="C895" cm="1">
        <f t="array" ref="C895:D895">_xlfn.XLOOKUP(A895,id,KickstartData!$L$2:$M$4115)</f>
        <v>2</v>
      </c>
      <c r="D895" t="str">
        <v>failed</v>
      </c>
      <c r="E895" t="str">
        <f t="shared" si="42"/>
        <v xml:space="preserve"> </v>
      </c>
      <c r="F895">
        <f t="shared" si="43"/>
        <v>2</v>
      </c>
    </row>
    <row r="896" spans="1:6" x14ac:dyDescent="0.45">
      <c r="A896">
        <v>885</v>
      </c>
      <c r="B896">
        <f t="shared" si="41"/>
        <v>21</v>
      </c>
      <c r="C896" cm="1">
        <f t="array" ref="C896:D896">_xlfn.XLOOKUP(A896,id,KickstartData!$L$2:$M$4115)</f>
        <v>21</v>
      </c>
      <c r="D896" t="str">
        <v>failed</v>
      </c>
      <c r="E896" t="str">
        <f t="shared" si="42"/>
        <v xml:space="preserve"> </v>
      </c>
      <c r="F896">
        <f t="shared" si="43"/>
        <v>21</v>
      </c>
    </row>
    <row r="897" spans="1:6" x14ac:dyDescent="0.45">
      <c r="A897">
        <v>886</v>
      </c>
      <c r="B897">
        <f t="shared" si="41"/>
        <v>7</v>
      </c>
      <c r="C897" cm="1">
        <f t="array" ref="C897:D897">_xlfn.XLOOKUP(A897,id,KickstartData!$L$2:$M$4115)</f>
        <v>7</v>
      </c>
      <c r="D897" t="str">
        <v>failed</v>
      </c>
      <c r="E897" t="str">
        <f t="shared" si="42"/>
        <v xml:space="preserve"> </v>
      </c>
      <c r="F897">
        <f t="shared" si="43"/>
        <v>7</v>
      </c>
    </row>
    <row r="898" spans="1:6" x14ac:dyDescent="0.45">
      <c r="A898">
        <v>887</v>
      </c>
      <c r="B898">
        <f t="shared" si="41"/>
        <v>0</v>
      </c>
      <c r="C898" cm="1">
        <f t="array" ref="C898:D898">_xlfn.XLOOKUP(A898,id,KickstartData!$L$2:$M$4115)</f>
        <v>0</v>
      </c>
      <c r="D898" t="str">
        <v>failed</v>
      </c>
      <c r="E898" t="str">
        <f t="shared" si="42"/>
        <v xml:space="preserve"> </v>
      </c>
      <c r="F898">
        <f t="shared" si="43"/>
        <v>0</v>
      </c>
    </row>
    <row r="899" spans="1:6" x14ac:dyDescent="0.45">
      <c r="A899">
        <v>888</v>
      </c>
      <c r="B899">
        <f t="shared" si="41"/>
        <v>4</v>
      </c>
      <c r="C899" cm="1">
        <f t="array" ref="C899:D899">_xlfn.XLOOKUP(A899,id,KickstartData!$L$2:$M$4115)</f>
        <v>4</v>
      </c>
      <c r="D899" t="str">
        <v>failed</v>
      </c>
      <c r="E899" t="str">
        <f t="shared" si="42"/>
        <v xml:space="preserve"> </v>
      </c>
      <c r="F899">
        <f t="shared" si="43"/>
        <v>4</v>
      </c>
    </row>
    <row r="900" spans="1:6" x14ac:dyDescent="0.45">
      <c r="A900">
        <v>889</v>
      </c>
      <c r="B900">
        <f t="shared" si="41"/>
        <v>32</v>
      </c>
      <c r="C900" cm="1">
        <f t="array" ref="C900:D900">_xlfn.XLOOKUP(A900,id,KickstartData!$L$2:$M$4115)</f>
        <v>32</v>
      </c>
      <c r="D900" t="str">
        <v>failed</v>
      </c>
      <c r="E900" t="str">
        <f t="shared" si="42"/>
        <v xml:space="preserve"> </v>
      </c>
      <c r="F900">
        <f t="shared" si="43"/>
        <v>32</v>
      </c>
    </row>
    <row r="901" spans="1:6" x14ac:dyDescent="0.45">
      <c r="A901">
        <v>890</v>
      </c>
      <c r="B901">
        <f t="shared" si="41"/>
        <v>4</v>
      </c>
      <c r="C901" cm="1">
        <f t="array" ref="C901:D901">_xlfn.XLOOKUP(A901,id,KickstartData!$L$2:$M$4115)</f>
        <v>4</v>
      </c>
      <c r="D901" t="str">
        <v>failed</v>
      </c>
      <c r="E901" t="str">
        <f t="shared" si="42"/>
        <v xml:space="preserve"> </v>
      </c>
      <c r="F901">
        <f t="shared" si="43"/>
        <v>4</v>
      </c>
    </row>
    <row r="902" spans="1:6" x14ac:dyDescent="0.45">
      <c r="A902">
        <v>891</v>
      </c>
      <c r="B902">
        <f t="shared" si="41"/>
        <v>9</v>
      </c>
      <c r="C902" cm="1">
        <f t="array" ref="C902:D902">_xlfn.XLOOKUP(A902,id,KickstartData!$L$2:$M$4115)</f>
        <v>9</v>
      </c>
      <c r="D902" t="str">
        <v>failed</v>
      </c>
      <c r="E902" t="str">
        <f t="shared" si="42"/>
        <v xml:space="preserve"> </v>
      </c>
      <c r="F902">
        <f t="shared" si="43"/>
        <v>9</v>
      </c>
    </row>
    <row r="903" spans="1:6" x14ac:dyDescent="0.45">
      <c r="A903">
        <v>892</v>
      </c>
      <c r="B903">
        <f t="shared" si="41"/>
        <v>17</v>
      </c>
      <c r="C903" cm="1">
        <f t="array" ref="C903:D903">_xlfn.XLOOKUP(A903,id,KickstartData!$L$2:$M$4115)</f>
        <v>17</v>
      </c>
      <c r="D903" t="str">
        <v>failed</v>
      </c>
      <c r="E903" t="str">
        <f t="shared" si="42"/>
        <v xml:space="preserve"> </v>
      </c>
      <c r="F903">
        <f t="shared" si="43"/>
        <v>17</v>
      </c>
    </row>
    <row r="904" spans="1:6" x14ac:dyDescent="0.45">
      <c r="A904">
        <v>893</v>
      </c>
      <c r="B904">
        <f t="shared" si="41"/>
        <v>5</v>
      </c>
      <c r="C904" cm="1">
        <f t="array" ref="C904:D904">_xlfn.XLOOKUP(A904,id,KickstartData!$L$2:$M$4115)</f>
        <v>5</v>
      </c>
      <c r="D904" t="str">
        <v>failed</v>
      </c>
      <c r="E904" t="str">
        <f t="shared" si="42"/>
        <v xml:space="preserve"> </v>
      </c>
      <c r="F904">
        <f t="shared" si="43"/>
        <v>5</v>
      </c>
    </row>
    <row r="905" spans="1:6" x14ac:dyDescent="0.45">
      <c r="A905">
        <v>894</v>
      </c>
      <c r="B905">
        <f t="shared" si="41"/>
        <v>53</v>
      </c>
      <c r="C905" cm="1">
        <f t="array" ref="C905:D905">_xlfn.XLOOKUP(A905,id,KickstartData!$L$2:$M$4115)</f>
        <v>53</v>
      </c>
      <c r="D905" t="str">
        <v>failed</v>
      </c>
      <c r="E905" t="str">
        <f t="shared" si="42"/>
        <v xml:space="preserve"> </v>
      </c>
      <c r="F905">
        <f t="shared" si="43"/>
        <v>53</v>
      </c>
    </row>
    <row r="906" spans="1:6" x14ac:dyDescent="0.45">
      <c r="A906">
        <v>895</v>
      </c>
      <c r="B906">
        <f t="shared" si="41"/>
        <v>7</v>
      </c>
      <c r="C906" cm="1">
        <f t="array" ref="C906:D906">_xlfn.XLOOKUP(A906,id,KickstartData!$L$2:$M$4115)</f>
        <v>7</v>
      </c>
      <c r="D906" t="str">
        <v>failed</v>
      </c>
      <c r="E906" t="str">
        <f t="shared" si="42"/>
        <v xml:space="preserve"> </v>
      </c>
      <c r="F906">
        <f t="shared" si="43"/>
        <v>7</v>
      </c>
    </row>
    <row r="907" spans="1:6" x14ac:dyDescent="0.45">
      <c r="A907">
        <v>896</v>
      </c>
      <c r="B907">
        <f t="shared" si="41"/>
        <v>72</v>
      </c>
      <c r="C907" cm="1">
        <f t="array" ref="C907:D907">_xlfn.XLOOKUP(A907,id,KickstartData!$L$2:$M$4115)</f>
        <v>72</v>
      </c>
      <c r="D907" t="str">
        <v>failed</v>
      </c>
      <c r="E907" t="str">
        <f t="shared" si="42"/>
        <v xml:space="preserve"> </v>
      </c>
      <c r="F907">
        <f t="shared" si="43"/>
        <v>72</v>
      </c>
    </row>
    <row r="908" spans="1:6" x14ac:dyDescent="0.45">
      <c r="A908">
        <v>897</v>
      </c>
      <c r="B908">
        <f t="shared" ref="B908:B971" si="44">_xlfn.XLOOKUP(A908,id,backers_count)</f>
        <v>0</v>
      </c>
      <c r="C908" cm="1">
        <f t="array" ref="C908:D908">_xlfn.XLOOKUP(A908,id,KickstartData!$L$2:$M$4115)</f>
        <v>0</v>
      </c>
      <c r="D908" t="str">
        <v>failed</v>
      </c>
      <c r="E908" t="str">
        <f t="shared" si="42"/>
        <v xml:space="preserve"> </v>
      </c>
      <c r="F908">
        <f t="shared" si="43"/>
        <v>0</v>
      </c>
    </row>
    <row r="909" spans="1:6" x14ac:dyDescent="0.45">
      <c r="A909">
        <v>898</v>
      </c>
      <c r="B909">
        <f t="shared" si="44"/>
        <v>2</v>
      </c>
      <c r="C909" cm="1">
        <f t="array" ref="C909:D909">_xlfn.XLOOKUP(A909,id,KickstartData!$L$2:$M$4115)</f>
        <v>2</v>
      </c>
      <c r="D909" t="str">
        <v>failed</v>
      </c>
      <c r="E909" t="str">
        <f t="shared" si="42"/>
        <v xml:space="preserve"> </v>
      </c>
      <c r="F909">
        <f t="shared" si="43"/>
        <v>2</v>
      </c>
    </row>
    <row r="910" spans="1:6" x14ac:dyDescent="0.45">
      <c r="A910">
        <v>899</v>
      </c>
      <c r="B910">
        <f t="shared" si="44"/>
        <v>8</v>
      </c>
      <c r="C910" cm="1">
        <f t="array" ref="C910:D910">_xlfn.XLOOKUP(A910,id,KickstartData!$L$2:$M$4115)</f>
        <v>8</v>
      </c>
      <c r="D910" t="str">
        <v>failed</v>
      </c>
      <c r="E910" t="str">
        <f t="shared" si="42"/>
        <v xml:space="preserve"> </v>
      </c>
      <c r="F910">
        <f t="shared" si="43"/>
        <v>8</v>
      </c>
    </row>
    <row r="911" spans="1:6" x14ac:dyDescent="0.45">
      <c r="A911">
        <v>900</v>
      </c>
      <c r="B911">
        <f t="shared" si="44"/>
        <v>2</v>
      </c>
      <c r="C911" cm="1">
        <f t="array" ref="C911:D911">_xlfn.XLOOKUP(A911,id,KickstartData!$L$2:$M$4115)</f>
        <v>2</v>
      </c>
      <c r="D911" t="str">
        <v>failed</v>
      </c>
      <c r="E911" t="str">
        <f t="shared" si="42"/>
        <v xml:space="preserve"> </v>
      </c>
      <c r="F911">
        <f t="shared" si="43"/>
        <v>2</v>
      </c>
    </row>
    <row r="912" spans="1:6" x14ac:dyDescent="0.45">
      <c r="A912">
        <v>901</v>
      </c>
      <c r="B912">
        <f t="shared" si="44"/>
        <v>0</v>
      </c>
      <c r="C912" cm="1">
        <f t="array" ref="C912:D912">_xlfn.XLOOKUP(A912,id,KickstartData!$L$2:$M$4115)</f>
        <v>0</v>
      </c>
      <c r="D912" t="str">
        <v>failed</v>
      </c>
      <c r="E912" t="str">
        <f t="shared" ref="E912:E975" si="45">IF(D912="successful",C912," ")</f>
        <v xml:space="preserve"> </v>
      </c>
      <c r="F912">
        <f t="shared" ref="F912:F975" si="46">IF(D912&lt;&gt;"successful",C912," ")</f>
        <v>0</v>
      </c>
    </row>
    <row r="913" spans="1:6" x14ac:dyDescent="0.45">
      <c r="A913">
        <v>902</v>
      </c>
      <c r="B913">
        <f t="shared" si="44"/>
        <v>3</v>
      </c>
      <c r="C913" cm="1">
        <f t="array" ref="C913:D913">_xlfn.XLOOKUP(A913,id,KickstartData!$L$2:$M$4115)</f>
        <v>3</v>
      </c>
      <c r="D913" t="str">
        <v>failed</v>
      </c>
      <c r="E913" t="str">
        <f t="shared" si="45"/>
        <v xml:space="preserve"> </v>
      </c>
      <c r="F913">
        <f t="shared" si="46"/>
        <v>3</v>
      </c>
    </row>
    <row r="914" spans="1:6" x14ac:dyDescent="0.45">
      <c r="A914">
        <v>903</v>
      </c>
      <c r="B914">
        <f t="shared" si="44"/>
        <v>4</v>
      </c>
      <c r="C914" cm="1">
        <f t="array" ref="C914:D914">_xlfn.XLOOKUP(A914,id,KickstartData!$L$2:$M$4115)</f>
        <v>4</v>
      </c>
      <c r="D914" t="str">
        <v>failed</v>
      </c>
      <c r="E914" t="str">
        <f t="shared" si="45"/>
        <v xml:space="preserve"> </v>
      </c>
      <c r="F914">
        <f t="shared" si="46"/>
        <v>4</v>
      </c>
    </row>
    <row r="915" spans="1:6" x14ac:dyDescent="0.45">
      <c r="A915">
        <v>904</v>
      </c>
      <c r="B915">
        <f t="shared" si="44"/>
        <v>3</v>
      </c>
      <c r="C915" cm="1">
        <f t="array" ref="C915:D915">_xlfn.XLOOKUP(A915,id,KickstartData!$L$2:$M$4115)</f>
        <v>3</v>
      </c>
      <c r="D915" t="str">
        <v>failed</v>
      </c>
      <c r="E915" t="str">
        <f t="shared" si="45"/>
        <v xml:space="preserve"> </v>
      </c>
      <c r="F915">
        <f t="shared" si="46"/>
        <v>3</v>
      </c>
    </row>
    <row r="916" spans="1:6" x14ac:dyDescent="0.45">
      <c r="A916">
        <v>905</v>
      </c>
      <c r="B916">
        <f t="shared" si="44"/>
        <v>6</v>
      </c>
      <c r="C916" cm="1">
        <f t="array" ref="C916:D916">_xlfn.XLOOKUP(A916,id,KickstartData!$L$2:$M$4115)</f>
        <v>6</v>
      </c>
      <c r="D916" t="str">
        <v>failed</v>
      </c>
      <c r="E916" t="str">
        <f t="shared" si="45"/>
        <v xml:space="preserve"> </v>
      </c>
      <c r="F916">
        <f t="shared" si="46"/>
        <v>6</v>
      </c>
    </row>
    <row r="917" spans="1:6" x14ac:dyDescent="0.45">
      <c r="A917">
        <v>906</v>
      </c>
      <c r="B917">
        <f t="shared" si="44"/>
        <v>0</v>
      </c>
      <c r="C917" cm="1">
        <f t="array" ref="C917:D917">_xlfn.XLOOKUP(A917,id,KickstartData!$L$2:$M$4115)</f>
        <v>0</v>
      </c>
      <c r="D917" t="str">
        <v>failed</v>
      </c>
      <c r="E917" t="str">
        <f t="shared" si="45"/>
        <v xml:space="preserve"> </v>
      </c>
      <c r="F917">
        <f t="shared" si="46"/>
        <v>0</v>
      </c>
    </row>
    <row r="918" spans="1:6" x14ac:dyDescent="0.45">
      <c r="A918">
        <v>907</v>
      </c>
      <c r="B918">
        <f t="shared" si="44"/>
        <v>0</v>
      </c>
      <c r="C918" cm="1">
        <f t="array" ref="C918:D918">_xlfn.XLOOKUP(A918,id,KickstartData!$L$2:$M$4115)</f>
        <v>0</v>
      </c>
      <c r="D918" t="str">
        <v>failed</v>
      </c>
      <c r="E918" t="str">
        <f t="shared" si="45"/>
        <v xml:space="preserve"> </v>
      </c>
      <c r="F918">
        <f t="shared" si="46"/>
        <v>0</v>
      </c>
    </row>
    <row r="919" spans="1:6" x14ac:dyDescent="0.45">
      <c r="A919">
        <v>908</v>
      </c>
      <c r="B919">
        <f t="shared" si="44"/>
        <v>0</v>
      </c>
      <c r="C919" cm="1">
        <f t="array" ref="C919:D919">_xlfn.XLOOKUP(A919,id,KickstartData!$L$2:$M$4115)</f>
        <v>0</v>
      </c>
      <c r="D919" t="str">
        <v>failed</v>
      </c>
      <c r="E919" t="str">
        <f t="shared" si="45"/>
        <v xml:space="preserve"> </v>
      </c>
      <c r="F919">
        <f t="shared" si="46"/>
        <v>0</v>
      </c>
    </row>
    <row r="920" spans="1:6" x14ac:dyDescent="0.45">
      <c r="A920">
        <v>909</v>
      </c>
      <c r="B920">
        <f t="shared" si="44"/>
        <v>8</v>
      </c>
      <c r="C920" cm="1">
        <f t="array" ref="C920:D920">_xlfn.XLOOKUP(A920,id,KickstartData!$L$2:$M$4115)</f>
        <v>8</v>
      </c>
      <c r="D920" t="str">
        <v>failed</v>
      </c>
      <c r="E920" t="str">
        <f t="shared" si="45"/>
        <v xml:space="preserve"> </v>
      </c>
      <c r="F920">
        <f t="shared" si="46"/>
        <v>8</v>
      </c>
    </row>
    <row r="921" spans="1:6" x14ac:dyDescent="0.45">
      <c r="A921">
        <v>910</v>
      </c>
      <c r="B921">
        <f t="shared" si="44"/>
        <v>5</v>
      </c>
      <c r="C921" cm="1">
        <f t="array" ref="C921:D921">_xlfn.XLOOKUP(A921,id,KickstartData!$L$2:$M$4115)</f>
        <v>5</v>
      </c>
      <c r="D921" t="str">
        <v>failed</v>
      </c>
      <c r="E921" t="str">
        <f t="shared" si="45"/>
        <v xml:space="preserve"> </v>
      </c>
      <c r="F921">
        <f t="shared" si="46"/>
        <v>5</v>
      </c>
    </row>
    <row r="922" spans="1:6" x14ac:dyDescent="0.45">
      <c r="A922">
        <v>911</v>
      </c>
      <c r="B922">
        <f t="shared" si="44"/>
        <v>0</v>
      </c>
      <c r="C922" cm="1">
        <f t="array" ref="C922:D922">_xlfn.XLOOKUP(A922,id,KickstartData!$L$2:$M$4115)</f>
        <v>0</v>
      </c>
      <c r="D922" t="str">
        <v>failed</v>
      </c>
      <c r="E922" t="str">
        <f t="shared" si="45"/>
        <v xml:space="preserve"> </v>
      </c>
      <c r="F922">
        <f t="shared" si="46"/>
        <v>0</v>
      </c>
    </row>
    <row r="923" spans="1:6" x14ac:dyDescent="0.45">
      <c r="A923">
        <v>912</v>
      </c>
      <c r="B923">
        <f t="shared" si="44"/>
        <v>2</v>
      </c>
      <c r="C923" cm="1">
        <f t="array" ref="C923:D923">_xlfn.XLOOKUP(A923,id,KickstartData!$L$2:$M$4115)</f>
        <v>2</v>
      </c>
      <c r="D923" t="str">
        <v>failed</v>
      </c>
      <c r="E923" t="str">
        <f t="shared" si="45"/>
        <v xml:space="preserve"> </v>
      </c>
      <c r="F923">
        <f t="shared" si="46"/>
        <v>2</v>
      </c>
    </row>
    <row r="924" spans="1:6" x14ac:dyDescent="0.45">
      <c r="A924">
        <v>913</v>
      </c>
      <c r="B924">
        <f t="shared" si="44"/>
        <v>24</v>
      </c>
      <c r="C924" cm="1">
        <f t="array" ref="C924:D924">_xlfn.XLOOKUP(A924,id,KickstartData!$L$2:$M$4115)</f>
        <v>24</v>
      </c>
      <c r="D924" t="str">
        <v>failed</v>
      </c>
      <c r="E924" t="str">
        <f t="shared" si="45"/>
        <v xml:space="preserve"> </v>
      </c>
      <c r="F924">
        <f t="shared" si="46"/>
        <v>24</v>
      </c>
    </row>
    <row r="925" spans="1:6" x14ac:dyDescent="0.45">
      <c r="A925">
        <v>914</v>
      </c>
      <c r="B925">
        <f t="shared" si="44"/>
        <v>0</v>
      </c>
      <c r="C925" cm="1">
        <f t="array" ref="C925:D925">_xlfn.XLOOKUP(A925,id,KickstartData!$L$2:$M$4115)</f>
        <v>0</v>
      </c>
      <c r="D925" t="str">
        <v>failed</v>
      </c>
      <c r="E925" t="str">
        <f t="shared" si="45"/>
        <v xml:space="preserve"> </v>
      </c>
      <c r="F925">
        <f t="shared" si="46"/>
        <v>0</v>
      </c>
    </row>
    <row r="926" spans="1:6" x14ac:dyDescent="0.45">
      <c r="A926">
        <v>915</v>
      </c>
      <c r="B926">
        <f t="shared" si="44"/>
        <v>9</v>
      </c>
      <c r="C926" cm="1">
        <f t="array" ref="C926:D926">_xlfn.XLOOKUP(A926,id,KickstartData!$L$2:$M$4115)</f>
        <v>9</v>
      </c>
      <c r="D926" t="str">
        <v>failed</v>
      </c>
      <c r="E926" t="str">
        <f t="shared" si="45"/>
        <v xml:space="preserve"> </v>
      </c>
      <c r="F926">
        <f t="shared" si="46"/>
        <v>9</v>
      </c>
    </row>
    <row r="927" spans="1:6" x14ac:dyDescent="0.45">
      <c r="A927">
        <v>916</v>
      </c>
      <c r="B927">
        <f t="shared" si="44"/>
        <v>0</v>
      </c>
      <c r="C927" cm="1">
        <f t="array" ref="C927:D927">_xlfn.XLOOKUP(A927,id,KickstartData!$L$2:$M$4115)</f>
        <v>0</v>
      </c>
      <c r="D927" t="str">
        <v>failed</v>
      </c>
      <c r="E927" t="str">
        <f t="shared" si="45"/>
        <v xml:space="preserve"> </v>
      </c>
      <c r="F927">
        <f t="shared" si="46"/>
        <v>0</v>
      </c>
    </row>
    <row r="928" spans="1:6" x14ac:dyDescent="0.45">
      <c r="A928">
        <v>917</v>
      </c>
      <c r="B928">
        <f t="shared" si="44"/>
        <v>1</v>
      </c>
      <c r="C928" cm="1">
        <f t="array" ref="C928:D928">_xlfn.XLOOKUP(A928,id,KickstartData!$L$2:$M$4115)</f>
        <v>1</v>
      </c>
      <c r="D928" t="str">
        <v>failed</v>
      </c>
      <c r="E928" t="str">
        <f t="shared" si="45"/>
        <v xml:space="preserve"> </v>
      </c>
      <c r="F928">
        <f t="shared" si="46"/>
        <v>1</v>
      </c>
    </row>
    <row r="929" spans="1:6" x14ac:dyDescent="0.45">
      <c r="A929">
        <v>918</v>
      </c>
      <c r="B929">
        <f t="shared" si="44"/>
        <v>10</v>
      </c>
      <c r="C929" cm="1">
        <f t="array" ref="C929:D929">_xlfn.XLOOKUP(A929,id,KickstartData!$L$2:$M$4115)</f>
        <v>10</v>
      </c>
      <c r="D929" t="str">
        <v>failed</v>
      </c>
      <c r="E929" t="str">
        <f t="shared" si="45"/>
        <v xml:space="preserve"> </v>
      </c>
      <c r="F929">
        <f t="shared" si="46"/>
        <v>10</v>
      </c>
    </row>
    <row r="930" spans="1:6" x14ac:dyDescent="0.45">
      <c r="A930">
        <v>919</v>
      </c>
      <c r="B930">
        <f t="shared" si="44"/>
        <v>1</v>
      </c>
      <c r="C930" cm="1">
        <f t="array" ref="C930:D930">_xlfn.XLOOKUP(A930,id,KickstartData!$L$2:$M$4115)</f>
        <v>1</v>
      </c>
      <c r="D930" t="str">
        <v>failed</v>
      </c>
      <c r="E930" t="str">
        <f t="shared" si="45"/>
        <v xml:space="preserve"> </v>
      </c>
      <c r="F930">
        <f t="shared" si="46"/>
        <v>1</v>
      </c>
    </row>
    <row r="931" spans="1:6" x14ac:dyDescent="0.45">
      <c r="A931">
        <v>920</v>
      </c>
      <c r="B931">
        <f t="shared" si="44"/>
        <v>0</v>
      </c>
      <c r="C931" cm="1">
        <f t="array" ref="C931:D931">_xlfn.XLOOKUP(A931,id,KickstartData!$L$2:$M$4115)</f>
        <v>0</v>
      </c>
      <c r="D931" t="str">
        <v>failed</v>
      </c>
      <c r="E931" t="str">
        <f t="shared" si="45"/>
        <v xml:space="preserve"> </v>
      </c>
      <c r="F931">
        <f t="shared" si="46"/>
        <v>0</v>
      </c>
    </row>
    <row r="932" spans="1:6" x14ac:dyDescent="0.45">
      <c r="A932">
        <v>921</v>
      </c>
      <c r="B932">
        <f t="shared" si="44"/>
        <v>20</v>
      </c>
      <c r="C932" cm="1">
        <f t="array" ref="C932:D932">_xlfn.XLOOKUP(A932,id,KickstartData!$L$2:$M$4115)</f>
        <v>20</v>
      </c>
      <c r="D932" t="str">
        <v>failed</v>
      </c>
      <c r="E932" t="str">
        <f t="shared" si="45"/>
        <v xml:space="preserve"> </v>
      </c>
      <c r="F932">
        <f t="shared" si="46"/>
        <v>20</v>
      </c>
    </row>
    <row r="933" spans="1:6" x14ac:dyDescent="0.45">
      <c r="A933">
        <v>922</v>
      </c>
      <c r="B933">
        <f t="shared" si="44"/>
        <v>30</v>
      </c>
      <c r="C933" cm="1">
        <f t="array" ref="C933:D933">_xlfn.XLOOKUP(A933,id,KickstartData!$L$2:$M$4115)</f>
        <v>30</v>
      </c>
      <c r="D933" t="str">
        <v>failed</v>
      </c>
      <c r="E933" t="str">
        <f t="shared" si="45"/>
        <v xml:space="preserve"> </v>
      </c>
      <c r="F933">
        <f t="shared" si="46"/>
        <v>30</v>
      </c>
    </row>
    <row r="934" spans="1:6" x14ac:dyDescent="0.45">
      <c r="A934">
        <v>923</v>
      </c>
      <c r="B934">
        <f t="shared" si="44"/>
        <v>6</v>
      </c>
      <c r="C934" cm="1">
        <f t="array" ref="C934:D934">_xlfn.XLOOKUP(A934,id,KickstartData!$L$2:$M$4115)</f>
        <v>6</v>
      </c>
      <c r="D934" t="str">
        <v>failed</v>
      </c>
      <c r="E934" t="str">
        <f t="shared" si="45"/>
        <v xml:space="preserve"> </v>
      </c>
      <c r="F934">
        <f t="shared" si="46"/>
        <v>6</v>
      </c>
    </row>
    <row r="935" spans="1:6" x14ac:dyDescent="0.45">
      <c r="A935">
        <v>924</v>
      </c>
      <c r="B935">
        <f t="shared" si="44"/>
        <v>15</v>
      </c>
      <c r="C935" cm="1">
        <f t="array" ref="C935:D935">_xlfn.XLOOKUP(A935,id,KickstartData!$L$2:$M$4115)</f>
        <v>15</v>
      </c>
      <c r="D935" t="str">
        <v>failed</v>
      </c>
      <c r="E935" t="str">
        <f t="shared" si="45"/>
        <v xml:space="preserve"> </v>
      </c>
      <c r="F935">
        <f t="shared" si="46"/>
        <v>15</v>
      </c>
    </row>
    <row r="936" spans="1:6" x14ac:dyDescent="0.45">
      <c r="A936">
        <v>925</v>
      </c>
      <c r="B936">
        <f t="shared" si="44"/>
        <v>5</v>
      </c>
      <c r="C936" cm="1">
        <f t="array" ref="C936:D936">_xlfn.XLOOKUP(A936,id,KickstartData!$L$2:$M$4115)</f>
        <v>5</v>
      </c>
      <c r="D936" t="str">
        <v>failed</v>
      </c>
      <c r="E936" t="str">
        <f t="shared" si="45"/>
        <v xml:space="preserve"> </v>
      </c>
      <c r="F936">
        <f t="shared" si="46"/>
        <v>5</v>
      </c>
    </row>
    <row r="937" spans="1:6" x14ac:dyDescent="0.45">
      <c r="A937">
        <v>926</v>
      </c>
      <c r="B937">
        <f t="shared" si="44"/>
        <v>0</v>
      </c>
      <c r="C937" cm="1">
        <f t="array" ref="C937:D937">_xlfn.XLOOKUP(A937,id,KickstartData!$L$2:$M$4115)</f>
        <v>0</v>
      </c>
      <c r="D937" t="str">
        <v>failed</v>
      </c>
      <c r="E937" t="str">
        <f t="shared" si="45"/>
        <v xml:space="preserve"> </v>
      </c>
      <c r="F937">
        <f t="shared" si="46"/>
        <v>0</v>
      </c>
    </row>
    <row r="938" spans="1:6" x14ac:dyDescent="0.45">
      <c r="A938">
        <v>927</v>
      </c>
      <c r="B938">
        <f t="shared" si="44"/>
        <v>0</v>
      </c>
      <c r="C938" cm="1">
        <f t="array" ref="C938:D938">_xlfn.XLOOKUP(A938,id,KickstartData!$L$2:$M$4115)</f>
        <v>0</v>
      </c>
      <c r="D938" t="str">
        <v>failed</v>
      </c>
      <c r="E938" t="str">
        <f t="shared" si="45"/>
        <v xml:space="preserve"> </v>
      </c>
      <c r="F938">
        <f t="shared" si="46"/>
        <v>0</v>
      </c>
    </row>
    <row r="939" spans="1:6" x14ac:dyDescent="0.45">
      <c r="A939">
        <v>928</v>
      </c>
      <c r="B939">
        <f t="shared" si="44"/>
        <v>28</v>
      </c>
      <c r="C939" cm="1">
        <f t="array" ref="C939:D939">_xlfn.XLOOKUP(A939,id,KickstartData!$L$2:$M$4115)</f>
        <v>28</v>
      </c>
      <c r="D939" t="str">
        <v>failed</v>
      </c>
      <c r="E939" t="str">
        <f t="shared" si="45"/>
        <v xml:space="preserve"> </v>
      </c>
      <c r="F939">
        <f t="shared" si="46"/>
        <v>28</v>
      </c>
    </row>
    <row r="940" spans="1:6" x14ac:dyDescent="0.45">
      <c r="A940">
        <v>929</v>
      </c>
      <c r="B940">
        <f t="shared" si="44"/>
        <v>0</v>
      </c>
      <c r="C940" cm="1">
        <f t="array" ref="C940:D940">_xlfn.XLOOKUP(A940,id,KickstartData!$L$2:$M$4115)</f>
        <v>0</v>
      </c>
      <c r="D940" t="str">
        <v>failed</v>
      </c>
      <c r="E940" t="str">
        <f t="shared" si="45"/>
        <v xml:space="preserve"> </v>
      </c>
      <c r="F940">
        <f t="shared" si="46"/>
        <v>0</v>
      </c>
    </row>
    <row r="941" spans="1:6" x14ac:dyDescent="0.45">
      <c r="A941">
        <v>930</v>
      </c>
      <c r="B941">
        <f t="shared" si="44"/>
        <v>5</v>
      </c>
      <c r="C941" cm="1">
        <f t="array" ref="C941:D941">_xlfn.XLOOKUP(A941,id,KickstartData!$L$2:$M$4115)</f>
        <v>5</v>
      </c>
      <c r="D941" t="str">
        <v>failed</v>
      </c>
      <c r="E941" t="str">
        <f t="shared" si="45"/>
        <v xml:space="preserve"> </v>
      </c>
      <c r="F941">
        <f t="shared" si="46"/>
        <v>5</v>
      </c>
    </row>
    <row r="942" spans="1:6" x14ac:dyDescent="0.45">
      <c r="A942">
        <v>931</v>
      </c>
      <c r="B942">
        <f t="shared" si="44"/>
        <v>7</v>
      </c>
      <c r="C942" cm="1">
        <f t="array" ref="C942:D942">_xlfn.XLOOKUP(A942,id,KickstartData!$L$2:$M$4115)</f>
        <v>7</v>
      </c>
      <c r="D942" t="str">
        <v>failed</v>
      </c>
      <c r="E942" t="str">
        <f t="shared" si="45"/>
        <v xml:space="preserve"> </v>
      </c>
      <c r="F942">
        <f t="shared" si="46"/>
        <v>7</v>
      </c>
    </row>
    <row r="943" spans="1:6" x14ac:dyDescent="0.45">
      <c r="A943">
        <v>932</v>
      </c>
      <c r="B943">
        <f t="shared" si="44"/>
        <v>30</v>
      </c>
      <c r="C943" cm="1">
        <f t="array" ref="C943:D943">_xlfn.XLOOKUP(A943,id,KickstartData!$L$2:$M$4115)</f>
        <v>30</v>
      </c>
      <c r="D943" t="str">
        <v>failed</v>
      </c>
      <c r="E943" t="str">
        <f t="shared" si="45"/>
        <v xml:space="preserve"> </v>
      </c>
      <c r="F943">
        <f t="shared" si="46"/>
        <v>30</v>
      </c>
    </row>
    <row r="944" spans="1:6" x14ac:dyDescent="0.45">
      <c r="A944">
        <v>933</v>
      </c>
      <c r="B944">
        <f t="shared" si="44"/>
        <v>2</v>
      </c>
      <c r="C944" cm="1">
        <f t="array" ref="C944:D944">_xlfn.XLOOKUP(A944,id,KickstartData!$L$2:$M$4115)</f>
        <v>2</v>
      </c>
      <c r="D944" t="str">
        <v>failed</v>
      </c>
      <c r="E944" t="str">
        <f t="shared" si="45"/>
        <v xml:space="preserve"> </v>
      </c>
      <c r="F944">
        <f t="shared" si="46"/>
        <v>2</v>
      </c>
    </row>
    <row r="945" spans="1:6" x14ac:dyDescent="0.45">
      <c r="A945">
        <v>934</v>
      </c>
      <c r="B945">
        <f t="shared" si="44"/>
        <v>30</v>
      </c>
      <c r="C945" cm="1">
        <f t="array" ref="C945:D945">_xlfn.XLOOKUP(A945,id,KickstartData!$L$2:$M$4115)</f>
        <v>30</v>
      </c>
      <c r="D945" t="str">
        <v>failed</v>
      </c>
      <c r="E945" t="str">
        <f t="shared" si="45"/>
        <v xml:space="preserve"> </v>
      </c>
      <c r="F945">
        <f t="shared" si="46"/>
        <v>30</v>
      </c>
    </row>
    <row r="946" spans="1:6" x14ac:dyDescent="0.45">
      <c r="A946">
        <v>935</v>
      </c>
      <c r="B946">
        <f t="shared" si="44"/>
        <v>2</v>
      </c>
      <c r="C946" cm="1">
        <f t="array" ref="C946:D946">_xlfn.XLOOKUP(A946,id,KickstartData!$L$2:$M$4115)</f>
        <v>2</v>
      </c>
      <c r="D946" t="str">
        <v>failed</v>
      </c>
      <c r="E946" t="str">
        <f t="shared" si="45"/>
        <v xml:space="preserve"> </v>
      </c>
      <c r="F946">
        <f t="shared" si="46"/>
        <v>2</v>
      </c>
    </row>
    <row r="947" spans="1:6" x14ac:dyDescent="0.45">
      <c r="A947">
        <v>936</v>
      </c>
      <c r="B947">
        <f t="shared" si="44"/>
        <v>0</v>
      </c>
      <c r="C947" cm="1">
        <f t="array" ref="C947:D947">_xlfn.XLOOKUP(A947,id,KickstartData!$L$2:$M$4115)</f>
        <v>0</v>
      </c>
      <c r="D947" t="str">
        <v>failed</v>
      </c>
      <c r="E947" t="str">
        <f t="shared" si="45"/>
        <v xml:space="preserve"> </v>
      </c>
      <c r="F947">
        <f t="shared" si="46"/>
        <v>0</v>
      </c>
    </row>
    <row r="948" spans="1:6" x14ac:dyDescent="0.45">
      <c r="A948">
        <v>937</v>
      </c>
      <c r="B948">
        <f t="shared" si="44"/>
        <v>2</v>
      </c>
      <c r="C948" cm="1">
        <f t="array" ref="C948:D948">_xlfn.XLOOKUP(A948,id,KickstartData!$L$2:$M$4115)</f>
        <v>2</v>
      </c>
      <c r="D948" t="str">
        <v>failed</v>
      </c>
      <c r="E948" t="str">
        <f t="shared" si="45"/>
        <v xml:space="preserve"> </v>
      </c>
      <c r="F948">
        <f t="shared" si="46"/>
        <v>2</v>
      </c>
    </row>
    <row r="949" spans="1:6" x14ac:dyDescent="0.45">
      <c r="A949">
        <v>938</v>
      </c>
      <c r="B949">
        <f t="shared" si="44"/>
        <v>1</v>
      </c>
      <c r="C949" cm="1">
        <f t="array" ref="C949:D949">_xlfn.XLOOKUP(A949,id,KickstartData!$L$2:$M$4115)</f>
        <v>1</v>
      </c>
      <c r="D949" t="str">
        <v>failed</v>
      </c>
      <c r="E949" t="str">
        <f t="shared" si="45"/>
        <v xml:space="preserve"> </v>
      </c>
      <c r="F949">
        <f t="shared" si="46"/>
        <v>1</v>
      </c>
    </row>
    <row r="950" spans="1:6" x14ac:dyDescent="0.45">
      <c r="A950">
        <v>939</v>
      </c>
      <c r="B950">
        <f t="shared" si="44"/>
        <v>2</v>
      </c>
      <c r="C950" cm="1">
        <f t="array" ref="C950:D950">_xlfn.XLOOKUP(A950,id,KickstartData!$L$2:$M$4115)</f>
        <v>2</v>
      </c>
      <c r="D950" t="str">
        <v>failed</v>
      </c>
      <c r="E950" t="str">
        <f t="shared" si="45"/>
        <v xml:space="preserve"> </v>
      </c>
      <c r="F950">
        <f t="shared" si="46"/>
        <v>2</v>
      </c>
    </row>
    <row r="951" spans="1:6" x14ac:dyDescent="0.45">
      <c r="A951">
        <v>940</v>
      </c>
      <c r="B951">
        <f t="shared" si="44"/>
        <v>14</v>
      </c>
      <c r="C951" cm="1">
        <f t="array" ref="C951:D951">_xlfn.XLOOKUP(A951,id,KickstartData!$L$2:$M$4115)</f>
        <v>14</v>
      </c>
      <c r="D951" t="str">
        <v>failed</v>
      </c>
      <c r="E951" t="str">
        <f t="shared" si="45"/>
        <v xml:space="preserve"> </v>
      </c>
      <c r="F951">
        <f t="shared" si="46"/>
        <v>14</v>
      </c>
    </row>
    <row r="952" spans="1:6" x14ac:dyDescent="0.45">
      <c r="A952">
        <v>941</v>
      </c>
      <c r="B952">
        <f t="shared" si="44"/>
        <v>31</v>
      </c>
      <c r="C952" cm="1">
        <f t="array" ref="C952:D952">_xlfn.XLOOKUP(A952,id,KickstartData!$L$2:$M$4115)</f>
        <v>31</v>
      </c>
      <c r="D952" t="str">
        <v>failed</v>
      </c>
      <c r="E952" t="str">
        <f t="shared" si="45"/>
        <v xml:space="preserve"> </v>
      </c>
      <c r="F952">
        <f t="shared" si="46"/>
        <v>31</v>
      </c>
    </row>
    <row r="953" spans="1:6" x14ac:dyDescent="0.45">
      <c r="A953">
        <v>942</v>
      </c>
      <c r="B953">
        <f t="shared" si="44"/>
        <v>16</v>
      </c>
      <c r="C953" cm="1">
        <f t="array" ref="C953:D953">_xlfn.XLOOKUP(A953,id,KickstartData!$L$2:$M$4115)</f>
        <v>16</v>
      </c>
      <c r="D953" t="str">
        <v>failed</v>
      </c>
      <c r="E953" t="str">
        <f t="shared" si="45"/>
        <v xml:space="preserve"> </v>
      </c>
      <c r="F953">
        <f t="shared" si="46"/>
        <v>16</v>
      </c>
    </row>
    <row r="954" spans="1:6" x14ac:dyDescent="0.45">
      <c r="A954">
        <v>943</v>
      </c>
      <c r="B954">
        <f t="shared" si="44"/>
        <v>12</v>
      </c>
      <c r="C954" cm="1">
        <f t="array" ref="C954:D954">_xlfn.XLOOKUP(A954,id,KickstartData!$L$2:$M$4115)</f>
        <v>12</v>
      </c>
      <c r="D954" t="str">
        <v>failed</v>
      </c>
      <c r="E954" t="str">
        <f t="shared" si="45"/>
        <v xml:space="preserve"> </v>
      </c>
      <c r="F954">
        <f t="shared" si="46"/>
        <v>12</v>
      </c>
    </row>
    <row r="955" spans="1:6" x14ac:dyDescent="0.45">
      <c r="A955">
        <v>944</v>
      </c>
      <c r="B955">
        <f t="shared" si="44"/>
        <v>96</v>
      </c>
      <c r="C955" cm="1">
        <f t="array" ref="C955:D955">_xlfn.XLOOKUP(A955,id,KickstartData!$L$2:$M$4115)</f>
        <v>96</v>
      </c>
      <c r="D955" t="str">
        <v>failed</v>
      </c>
      <c r="E955" t="str">
        <f t="shared" si="45"/>
        <v xml:space="preserve"> </v>
      </c>
      <c r="F955">
        <f t="shared" si="46"/>
        <v>96</v>
      </c>
    </row>
    <row r="956" spans="1:6" x14ac:dyDescent="0.45">
      <c r="A956">
        <v>945</v>
      </c>
      <c r="B956">
        <f t="shared" si="44"/>
        <v>16</v>
      </c>
      <c r="C956" cm="1">
        <f t="array" ref="C956:D956">_xlfn.XLOOKUP(A956,id,KickstartData!$L$2:$M$4115)</f>
        <v>16</v>
      </c>
      <c r="D956" t="str">
        <v>failed</v>
      </c>
      <c r="E956" t="str">
        <f t="shared" si="45"/>
        <v xml:space="preserve"> </v>
      </c>
      <c r="F956">
        <f t="shared" si="46"/>
        <v>16</v>
      </c>
    </row>
    <row r="957" spans="1:6" x14ac:dyDescent="0.45">
      <c r="A957">
        <v>946</v>
      </c>
      <c r="B957">
        <f t="shared" si="44"/>
        <v>5</v>
      </c>
      <c r="C957" cm="1">
        <f t="array" ref="C957:D957">_xlfn.XLOOKUP(A957,id,KickstartData!$L$2:$M$4115)</f>
        <v>5</v>
      </c>
      <c r="D957" t="str">
        <v>failed</v>
      </c>
      <c r="E957" t="str">
        <f t="shared" si="45"/>
        <v xml:space="preserve"> </v>
      </c>
      <c r="F957">
        <f t="shared" si="46"/>
        <v>5</v>
      </c>
    </row>
    <row r="958" spans="1:6" x14ac:dyDescent="0.45">
      <c r="A958">
        <v>947</v>
      </c>
      <c r="B958">
        <f t="shared" si="44"/>
        <v>0</v>
      </c>
      <c r="C958" cm="1">
        <f t="array" ref="C958:D958">_xlfn.XLOOKUP(A958,id,KickstartData!$L$2:$M$4115)</f>
        <v>0</v>
      </c>
      <c r="D958" t="str">
        <v>failed</v>
      </c>
      <c r="E958" t="str">
        <f t="shared" si="45"/>
        <v xml:space="preserve"> </v>
      </c>
      <c r="F958">
        <f t="shared" si="46"/>
        <v>0</v>
      </c>
    </row>
    <row r="959" spans="1:6" x14ac:dyDescent="0.45">
      <c r="A959">
        <v>948</v>
      </c>
      <c r="B959">
        <f t="shared" si="44"/>
        <v>8</v>
      </c>
      <c r="C959" cm="1">
        <f t="array" ref="C959:D959">_xlfn.XLOOKUP(A959,id,KickstartData!$L$2:$M$4115)</f>
        <v>8</v>
      </c>
      <c r="D959" t="str">
        <v>failed</v>
      </c>
      <c r="E959" t="str">
        <f t="shared" si="45"/>
        <v xml:space="preserve"> </v>
      </c>
      <c r="F959">
        <f t="shared" si="46"/>
        <v>8</v>
      </c>
    </row>
    <row r="960" spans="1:6" x14ac:dyDescent="0.45">
      <c r="A960">
        <v>949</v>
      </c>
      <c r="B960">
        <f t="shared" si="44"/>
        <v>7</v>
      </c>
      <c r="C960" cm="1">
        <f t="array" ref="C960:D960">_xlfn.XLOOKUP(A960,id,KickstartData!$L$2:$M$4115)</f>
        <v>7</v>
      </c>
      <c r="D960" t="str">
        <v>failed</v>
      </c>
      <c r="E960" t="str">
        <f t="shared" si="45"/>
        <v xml:space="preserve"> </v>
      </c>
      <c r="F960">
        <f t="shared" si="46"/>
        <v>7</v>
      </c>
    </row>
    <row r="961" spans="1:6" x14ac:dyDescent="0.45">
      <c r="A961">
        <v>950</v>
      </c>
      <c r="B961">
        <f t="shared" si="44"/>
        <v>24</v>
      </c>
      <c r="C961" cm="1">
        <f t="array" ref="C961:D961">_xlfn.XLOOKUP(A961,id,KickstartData!$L$2:$M$4115)</f>
        <v>24</v>
      </c>
      <c r="D961" t="str">
        <v>failed</v>
      </c>
      <c r="E961" t="str">
        <f t="shared" si="45"/>
        <v xml:space="preserve"> </v>
      </c>
      <c r="F961">
        <f t="shared" si="46"/>
        <v>24</v>
      </c>
    </row>
    <row r="962" spans="1:6" x14ac:dyDescent="0.45">
      <c r="A962">
        <v>951</v>
      </c>
      <c r="B962">
        <f t="shared" si="44"/>
        <v>121</v>
      </c>
      <c r="C962" cm="1">
        <f t="array" ref="C962:D962">_xlfn.XLOOKUP(A962,id,KickstartData!$L$2:$M$4115)</f>
        <v>121</v>
      </c>
      <c r="D962" t="str">
        <v>failed</v>
      </c>
      <c r="E962" t="str">
        <f t="shared" si="45"/>
        <v xml:space="preserve"> </v>
      </c>
      <c r="F962">
        <f t="shared" si="46"/>
        <v>121</v>
      </c>
    </row>
    <row r="963" spans="1:6" x14ac:dyDescent="0.45">
      <c r="A963">
        <v>952</v>
      </c>
      <c r="B963">
        <f t="shared" si="44"/>
        <v>196</v>
      </c>
      <c r="C963" cm="1">
        <f t="array" ref="C963:D963">_xlfn.XLOOKUP(A963,id,KickstartData!$L$2:$M$4115)</f>
        <v>196</v>
      </c>
      <c r="D963" t="str">
        <v>failed</v>
      </c>
      <c r="E963" t="str">
        <f t="shared" si="45"/>
        <v xml:space="preserve"> </v>
      </c>
      <c r="F963">
        <f t="shared" si="46"/>
        <v>196</v>
      </c>
    </row>
    <row r="964" spans="1:6" x14ac:dyDescent="0.45">
      <c r="A964">
        <v>953</v>
      </c>
      <c r="B964">
        <f t="shared" si="44"/>
        <v>5</v>
      </c>
      <c r="C964" cm="1">
        <f t="array" ref="C964:D964">_xlfn.XLOOKUP(A964,id,KickstartData!$L$2:$M$4115)</f>
        <v>5</v>
      </c>
      <c r="D964" t="str">
        <v>failed</v>
      </c>
      <c r="E964" t="str">
        <f t="shared" si="45"/>
        <v xml:space="preserve"> </v>
      </c>
      <c r="F964">
        <f t="shared" si="46"/>
        <v>5</v>
      </c>
    </row>
    <row r="965" spans="1:6" x14ac:dyDescent="0.45">
      <c r="A965">
        <v>954</v>
      </c>
      <c r="B965">
        <f t="shared" si="44"/>
        <v>73</v>
      </c>
      <c r="C965" cm="1">
        <f t="array" ref="C965:D965">_xlfn.XLOOKUP(A965,id,KickstartData!$L$2:$M$4115)</f>
        <v>73</v>
      </c>
      <c r="D965" t="str">
        <v>failed</v>
      </c>
      <c r="E965" t="str">
        <f t="shared" si="45"/>
        <v xml:space="preserve"> </v>
      </c>
      <c r="F965">
        <f t="shared" si="46"/>
        <v>73</v>
      </c>
    </row>
    <row r="966" spans="1:6" x14ac:dyDescent="0.45">
      <c r="A966">
        <v>955</v>
      </c>
      <c r="B966">
        <f t="shared" si="44"/>
        <v>93</v>
      </c>
      <c r="C966" cm="1">
        <f t="array" ref="C966:D966">_xlfn.XLOOKUP(A966,id,KickstartData!$L$2:$M$4115)</f>
        <v>93</v>
      </c>
      <c r="D966" t="str">
        <v>failed</v>
      </c>
      <c r="E966" t="str">
        <f t="shared" si="45"/>
        <v xml:space="preserve"> </v>
      </c>
      <c r="F966">
        <f t="shared" si="46"/>
        <v>93</v>
      </c>
    </row>
    <row r="967" spans="1:6" x14ac:dyDescent="0.45">
      <c r="A967">
        <v>956</v>
      </c>
      <c r="B967">
        <f t="shared" si="44"/>
        <v>17</v>
      </c>
      <c r="C967" cm="1">
        <f t="array" ref="C967:D967">_xlfn.XLOOKUP(A967,id,KickstartData!$L$2:$M$4115)</f>
        <v>17</v>
      </c>
      <c r="D967" t="str">
        <v>failed</v>
      </c>
      <c r="E967" t="str">
        <f t="shared" si="45"/>
        <v xml:space="preserve"> </v>
      </c>
      <c r="F967">
        <f t="shared" si="46"/>
        <v>17</v>
      </c>
    </row>
    <row r="968" spans="1:6" x14ac:dyDescent="0.45">
      <c r="A968">
        <v>957</v>
      </c>
      <c r="B968">
        <f t="shared" si="44"/>
        <v>7</v>
      </c>
      <c r="C968" cm="1">
        <f t="array" ref="C968:D968">_xlfn.XLOOKUP(A968,id,KickstartData!$L$2:$M$4115)</f>
        <v>7</v>
      </c>
      <c r="D968" t="str">
        <v>failed</v>
      </c>
      <c r="E968" t="str">
        <f t="shared" si="45"/>
        <v xml:space="preserve"> </v>
      </c>
      <c r="F968">
        <f t="shared" si="46"/>
        <v>7</v>
      </c>
    </row>
    <row r="969" spans="1:6" x14ac:dyDescent="0.45">
      <c r="A969">
        <v>958</v>
      </c>
      <c r="B969">
        <f t="shared" si="44"/>
        <v>17</v>
      </c>
      <c r="C969" cm="1">
        <f t="array" ref="C969:D969">_xlfn.XLOOKUP(A969,id,KickstartData!$L$2:$M$4115)</f>
        <v>17</v>
      </c>
      <c r="D969" t="str">
        <v>failed</v>
      </c>
      <c r="E969" t="str">
        <f t="shared" si="45"/>
        <v xml:space="preserve"> </v>
      </c>
      <c r="F969">
        <f t="shared" si="46"/>
        <v>17</v>
      </c>
    </row>
    <row r="970" spans="1:6" x14ac:dyDescent="0.45">
      <c r="A970">
        <v>959</v>
      </c>
      <c r="B970">
        <f t="shared" si="44"/>
        <v>171</v>
      </c>
      <c r="C970" cm="1">
        <f t="array" ref="C970:D970">_xlfn.XLOOKUP(A970,id,KickstartData!$L$2:$M$4115)</f>
        <v>171</v>
      </c>
      <c r="D970" t="str">
        <v>failed</v>
      </c>
      <c r="E970" t="str">
        <f t="shared" si="45"/>
        <v xml:space="preserve"> </v>
      </c>
      <c r="F970">
        <f t="shared" si="46"/>
        <v>171</v>
      </c>
    </row>
    <row r="971" spans="1:6" x14ac:dyDescent="0.45">
      <c r="A971">
        <v>960</v>
      </c>
      <c r="B971">
        <f t="shared" si="44"/>
        <v>188</v>
      </c>
      <c r="C971" cm="1">
        <f t="array" ref="C971:D971">_xlfn.XLOOKUP(A971,id,KickstartData!$L$2:$M$4115)</f>
        <v>188</v>
      </c>
      <c r="D971" t="str">
        <v>failed</v>
      </c>
      <c r="E971" t="str">
        <f t="shared" si="45"/>
        <v xml:space="preserve"> </v>
      </c>
      <c r="F971">
        <f t="shared" si="46"/>
        <v>188</v>
      </c>
    </row>
    <row r="972" spans="1:6" x14ac:dyDescent="0.45">
      <c r="A972">
        <v>961</v>
      </c>
      <c r="B972">
        <f t="shared" ref="B972:B1035" si="47">_xlfn.XLOOKUP(A972,id,backers_count)</f>
        <v>110</v>
      </c>
      <c r="C972" cm="1">
        <f t="array" ref="C972:D972">_xlfn.XLOOKUP(A972,id,KickstartData!$L$2:$M$4115)</f>
        <v>110</v>
      </c>
      <c r="D972" t="str">
        <v>failed</v>
      </c>
      <c r="E972" t="str">
        <f t="shared" si="45"/>
        <v xml:space="preserve"> </v>
      </c>
      <c r="F972">
        <f t="shared" si="46"/>
        <v>110</v>
      </c>
    </row>
    <row r="973" spans="1:6" x14ac:dyDescent="0.45">
      <c r="A973">
        <v>962</v>
      </c>
      <c r="B973">
        <f t="shared" si="47"/>
        <v>37</v>
      </c>
      <c r="C973" cm="1">
        <f t="array" ref="C973:D973">_xlfn.XLOOKUP(A973,id,KickstartData!$L$2:$M$4115)</f>
        <v>37</v>
      </c>
      <c r="D973" t="str">
        <v>failed</v>
      </c>
      <c r="E973" t="str">
        <f t="shared" si="45"/>
        <v xml:space="preserve"> </v>
      </c>
      <c r="F973">
        <f t="shared" si="46"/>
        <v>37</v>
      </c>
    </row>
    <row r="974" spans="1:6" x14ac:dyDescent="0.45">
      <c r="A974">
        <v>963</v>
      </c>
      <c r="B974">
        <f t="shared" si="47"/>
        <v>9</v>
      </c>
      <c r="C974" cm="1">
        <f t="array" ref="C974:D974">_xlfn.XLOOKUP(A974,id,KickstartData!$L$2:$M$4115)</f>
        <v>9</v>
      </c>
      <c r="D974" t="str">
        <v>failed</v>
      </c>
      <c r="E974" t="str">
        <f t="shared" si="45"/>
        <v xml:space="preserve"> </v>
      </c>
      <c r="F974">
        <f t="shared" si="46"/>
        <v>9</v>
      </c>
    </row>
    <row r="975" spans="1:6" x14ac:dyDescent="0.45">
      <c r="A975">
        <v>964</v>
      </c>
      <c r="B975">
        <f t="shared" si="47"/>
        <v>29</v>
      </c>
      <c r="C975" cm="1">
        <f t="array" ref="C975:D975">_xlfn.XLOOKUP(A975,id,KickstartData!$L$2:$M$4115)</f>
        <v>29</v>
      </c>
      <c r="D975" t="str">
        <v>failed</v>
      </c>
      <c r="E975" t="str">
        <f t="shared" si="45"/>
        <v xml:space="preserve"> </v>
      </c>
      <c r="F975">
        <f t="shared" si="46"/>
        <v>29</v>
      </c>
    </row>
    <row r="976" spans="1:6" x14ac:dyDescent="0.45">
      <c r="A976">
        <v>965</v>
      </c>
      <c r="B976">
        <f t="shared" si="47"/>
        <v>6</v>
      </c>
      <c r="C976" cm="1">
        <f t="array" ref="C976:D976">_xlfn.XLOOKUP(A976,id,KickstartData!$L$2:$M$4115)</f>
        <v>6</v>
      </c>
      <c r="D976" t="str">
        <v>failed</v>
      </c>
      <c r="E976" t="str">
        <f t="shared" ref="E976:E1039" si="48">IF(D976="successful",C976," ")</f>
        <v xml:space="preserve"> </v>
      </c>
      <c r="F976">
        <f t="shared" ref="F976:F1039" si="49">IF(D976&lt;&gt;"successful",C976," ")</f>
        <v>6</v>
      </c>
    </row>
    <row r="977" spans="1:6" x14ac:dyDescent="0.45">
      <c r="A977">
        <v>966</v>
      </c>
      <c r="B977">
        <f t="shared" si="47"/>
        <v>30</v>
      </c>
      <c r="C977" cm="1">
        <f t="array" ref="C977:D977">_xlfn.XLOOKUP(A977,id,KickstartData!$L$2:$M$4115)</f>
        <v>30</v>
      </c>
      <c r="D977" t="str">
        <v>failed</v>
      </c>
      <c r="E977" t="str">
        <f t="shared" si="48"/>
        <v xml:space="preserve"> </v>
      </c>
      <c r="F977">
        <f t="shared" si="49"/>
        <v>30</v>
      </c>
    </row>
    <row r="978" spans="1:6" x14ac:dyDescent="0.45">
      <c r="A978">
        <v>967</v>
      </c>
      <c r="B978">
        <f t="shared" si="47"/>
        <v>81</v>
      </c>
      <c r="C978" cm="1">
        <f t="array" ref="C978:D978">_xlfn.XLOOKUP(A978,id,KickstartData!$L$2:$M$4115)</f>
        <v>81</v>
      </c>
      <c r="D978" t="str">
        <v>failed</v>
      </c>
      <c r="E978" t="str">
        <f t="shared" si="48"/>
        <v xml:space="preserve"> </v>
      </c>
      <c r="F978">
        <f t="shared" si="49"/>
        <v>81</v>
      </c>
    </row>
    <row r="979" spans="1:6" x14ac:dyDescent="0.45">
      <c r="A979">
        <v>968</v>
      </c>
      <c r="B979">
        <f t="shared" si="47"/>
        <v>4</v>
      </c>
      <c r="C979" cm="1">
        <f t="array" ref="C979:D979">_xlfn.XLOOKUP(A979,id,KickstartData!$L$2:$M$4115)</f>
        <v>4</v>
      </c>
      <c r="D979" t="str">
        <v>failed</v>
      </c>
      <c r="E979" t="str">
        <f t="shared" si="48"/>
        <v xml:space="preserve"> </v>
      </c>
      <c r="F979">
        <f t="shared" si="49"/>
        <v>4</v>
      </c>
    </row>
    <row r="980" spans="1:6" x14ac:dyDescent="0.45">
      <c r="A980">
        <v>969</v>
      </c>
      <c r="B980">
        <f t="shared" si="47"/>
        <v>11</v>
      </c>
      <c r="C980" cm="1">
        <f t="array" ref="C980:D980">_xlfn.XLOOKUP(A980,id,KickstartData!$L$2:$M$4115)</f>
        <v>11</v>
      </c>
      <c r="D980" t="str">
        <v>failed</v>
      </c>
      <c r="E980" t="str">
        <f t="shared" si="48"/>
        <v xml:space="preserve"> </v>
      </c>
      <c r="F980">
        <f t="shared" si="49"/>
        <v>11</v>
      </c>
    </row>
    <row r="981" spans="1:6" x14ac:dyDescent="0.45">
      <c r="A981">
        <v>970</v>
      </c>
      <c r="B981">
        <f t="shared" si="47"/>
        <v>14</v>
      </c>
      <c r="C981" cm="1">
        <f t="array" ref="C981:D981">_xlfn.XLOOKUP(A981,id,KickstartData!$L$2:$M$4115)</f>
        <v>14</v>
      </c>
      <c r="D981" t="str">
        <v>failed</v>
      </c>
      <c r="E981" t="str">
        <f t="shared" si="48"/>
        <v xml:space="preserve"> </v>
      </c>
      <c r="F981">
        <f t="shared" si="49"/>
        <v>14</v>
      </c>
    </row>
    <row r="982" spans="1:6" x14ac:dyDescent="0.45">
      <c r="A982">
        <v>971</v>
      </c>
      <c r="B982">
        <f t="shared" si="47"/>
        <v>5</v>
      </c>
      <c r="C982" cm="1">
        <f t="array" ref="C982:D982">_xlfn.XLOOKUP(A982,id,KickstartData!$L$2:$M$4115)</f>
        <v>5</v>
      </c>
      <c r="D982" t="str">
        <v>failed</v>
      </c>
      <c r="E982" t="str">
        <f t="shared" si="48"/>
        <v xml:space="preserve"> </v>
      </c>
      <c r="F982">
        <f t="shared" si="49"/>
        <v>5</v>
      </c>
    </row>
    <row r="983" spans="1:6" x14ac:dyDescent="0.45">
      <c r="A983">
        <v>972</v>
      </c>
      <c r="B983">
        <f t="shared" si="47"/>
        <v>45</v>
      </c>
      <c r="C983" cm="1">
        <f t="array" ref="C983:D983">_xlfn.XLOOKUP(A983,id,KickstartData!$L$2:$M$4115)</f>
        <v>45</v>
      </c>
      <c r="D983" t="str">
        <v>failed</v>
      </c>
      <c r="E983" t="str">
        <f t="shared" si="48"/>
        <v xml:space="preserve"> </v>
      </c>
      <c r="F983">
        <f t="shared" si="49"/>
        <v>45</v>
      </c>
    </row>
    <row r="984" spans="1:6" x14ac:dyDescent="0.45">
      <c r="A984">
        <v>973</v>
      </c>
      <c r="B984">
        <f t="shared" si="47"/>
        <v>8</v>
      </c>
      <c r="C984" cm="1">
        <f t="array" ref="C984:D984">_xlfn.XLOOKUP(A984,id,KickstartData!$L$2:$M$4115)</f>
        <v>8</v>
      </c>
      <c r="D984" t="str">
        <v>failed</v>
      </c>
      <c r="E984" t="str">
        <f t="shared" si="48"/>
        <v xml:space="preserve"> </v>
      </c>
      <c r="F984">
        <f t="shared" si="49"/>
        <v>8</v>
      </c>
    </row>
    <row r="985" spans="1:6" x14ac:dyDescent="0.45">
      <c r="A985">
        <v>974</v>
      </c>
      <c r="B985">
        <f t="shared" si="47"/>
        <v>3</v>
      </c>
      <c r="C985" cm="1">
        <f t="array" ref="C985:D985">_xlfn.XLOOKUP(A985,id,KickstartData!$L$2:$M$4115)</f>
        <v>3</v>
      </c>
      <c r="D985" t="str">
        <v>failed</v>
      </c>
      <c r="E985" t="str">
        <f t="shared" si="48"/>
        <v xml:space="preserve"> </v>
      </c>
      <c r="F985">
        <f t="shared" si="49"/>
        <v>3</v>
      </c>
    </row>
    <row r="986" spans="1:6" x14ac:dyDescent="0.45">
      <c r="A986">
        <v>975</v>
      </c>
      <c r="B986">
        <f t="shared" si="47"/>
        <v>24</v>
      </c>
      <c r="C986" cm="1">
        <f t="array" ref="C986:D986">_xlfn.XLOOKUP(A986,id,KickstartData!$L$2:$M$4115)</f>
        <v>24</v>
      </c>
      <c r="D986" t="str">
        <v>failed</v>
      </c>
      <c r="E986" t="str">
        <f t="shared" si="48"/>
        <v xml:space="preserve"> </v>
      </c>
      <c r="F986">
        <f t="shared" si="49"/>
        <v>24</v>
      </c>
    </row>
    <row r="987" spans="1:6" x14ac:dyDescent="0.45">
      <c r="A987">
        <v>976</v>
      </c>
      <c r="B987">
        <f t="shared" si="47"/>
        <v>18</v>
      </c>
      <c r="C987" cm="1">
        <f t="array" ref="C987:D987">_xlfn.XLOOKUP(A987,id,KickstartData!$L$2:$M$4115)</f>
        <v>18</v>
      </c>
      <c r="D987" t="str">
        <v>failed</v>
      </c>
      <c r="E987" t="str">
        <f t="shared" si="48"/>
        <v xml:space="preserve"> </v>
      </c>
      <c r="F987">
        <f t="shared" si="49"/>
        <v>18</v>
      </c>
    </row>
    <row r="988" spans="1:6" x14ac:dyDescent="0.45">
      <c r="A988">
        <v>977</v>
      </c>
      <c r="B988">
        <f t="shared" si="47"/>
        <v>12</v>
      </c>
      <c r="C988" cm="1">
        <f t="array" ref="C988:D988">_xlfn.XLOOKUP(A988,id,KickstartData!$L$2:$M$4115)</f>
        <v>12</v>
      </c>
      <c r="D988" t="str">
        <v>failed</v>
      </c>
      <c r="E988" t="str">
        <f t="shared" si="48"/>
        <v xml:space="preserve"> </v>
      </c>
      <c r="F988">
        <f t="shared" si="49"/>
        <v>12</v>
      </c>
    </row>
    <row r="989" spans="1:6" x14ac:dyDescent="0.45">
      <c r="A989">
        <v>978</v>
      </c>
      <c r="B989">
        <f t="shared" si="47"/>
        <v>123</v>
      </c>
      <c r="C989" cm="1">
        <f t="array" ref="C989:D989">_xlfn.XLOOKUP(A989,id,KickstartData!$L$2:$M$4115)</f>
        <v>123</v>
      </c>
      <c r="D989" t="str">
        <v>failed</v>
      </c>
      <c r="E989" t="str">
        <f t="shared" si="48"/>
        <v xml:space="preserve"> </v>
      </c>
      <c r="F989">
        <f t="shared" si="49"/>
        <v>123</v>
      </c>
    </row>
    <row r="990" spans="1:6" x14ac:dyDescent="0.45">
      <c r="A990">
        <v>979</v>
      </c>
      <c r="B990">
        <f t="shared" si="47"/>
        <v>96</v>
      </c>
      <c r="C990" cm="1">
        <f t="array" ref="C990:D990">_xlfn.XLOOKUP(A990,id,KickstartData!$L$2:$M$4115)</f>
        <v>96</v>
      </c>
      <c r="D990" t="str">
        <v>failed</v>
      </c>
      <c r="E990" t="str">
        <f t="shared" si="48"/>
        <v xml:space="preserve"> </v>
      </c>
      <c r="F990">
        <f t="shared" si="49"/>
        <v>96</v>
      </c>
    </row>
    <row r="991" spans="1:6" x14ac:dyDescent="0.45">
      <c r="A991">
        <v>980</v>
      </c>
      <c r="B991">
        <f t="shared" si="47"/>
        <v>31</v>
      </c>
      <c r="C991" cm="1">
        <f t="array" ref="C991:D991">_xlfn.XLOOKUP(A991,id,KickstartData!$L$2:$M$4115)</f>
        <v>31</v>
      </c>
      <c r="D991" t="str">
        <v>failed</v>
      </c>
      <c r="E991" t="str">
        <f t="shared" si="48"/>
        <v xml:space="preserve"> </v>
      </c>
      <c r="F991">
        <f t="shared" si="49"/>
        <v>31</v>
      </c>
    </row>
    <row r="992" spans="1:6" x14ac:dyDescent="0.45">
      <c r="A992">
        <v>981</v>
      </c>
      <c r="B992">
        <f t="shared" si="47"/>
        <v>4</v>
      </c>
      <c r="C992" cm="1">
        <f t="array" ref="C992:D992">_xlfn.XLOOKUP(A992,id,KickstartData!$L$2:$M$4115)</f>
        <v>4</v>
      </c>
      <c r="D992" t="str">
        <v>failed</v>
      </c>
      <c r="E992" t="str">
        <f t="shared" si="48"/>
        <v xml:space="preserve"> </v>
      </c>
      <c r="F992">
        <f t="shared" si="49"/>
        <v>4</v>
      </c>
    </row>
    <row r="993" spans="1:6" x14ac:dyDescent="0.45">
      <c r="A993">
        <v>982</v>
      </c>
      <c r="B993">
        <f t="shared" si="47"/>
        <v>3</v>
      </c>
      <c r="C993" cm="1">
        <f t="array" ref="C993:D993">_xlfn.XLOOKUP(A993,id,KickstartData!$L$2:$M$4115)</f>
        <v>3</v>
      </c>
      <c r="D993" t="str">
        <v>failed</v>
      </c>
      <c r="E993" t="str">
        <f t="shared" si="48"/>
        <v xml:space="preserve"> </v>
      </c>
      <c r="F993">
        <f t="shared" si="49"/>
        <v>3</v>
      </c>
    </row>
    <row r="994" spans="1:6" x14ac:dyDescent="0.45">
      <c r="A994">
        <v>983</v>
      </c>
      <c r="B994">
        <f t="shared" si="47"/>
        <v>179</v>
      </c>
      <c r="C994" cm="1">
        <f t="array" ref="C994:D994">_xlfn.XLOOKUP(A994,id,KickstartData!$L$2:$M$4115)</f>
        <v>179</v>
      </c>
      <c r="D994" t="str">
        <v>failed</v>
      </c>
      <c r="E994" t="str">
        <f t="shared" si="48"/>
        <v xml:space="preserve"> </v>
      </c>
      <c r="F994">
        <f t="shared" si="49"/>
        <v>179</v>
      </c>
    </row>
    <row r="995" spans="1:6" x14ac:dyDescent="0.45">
      <c r="A995">
        <v>984</v>
      </c>
      <c r="B995">
        <f t="shared" si="47"/>
        <v>3</v>
      </c>
      <c r="C995" cm="1">
        <f t="array" ref="C995:D995">_xlfn.XLOOKUP(A995,id,KickstartData!$L$2:$M$4115)</f>
        <v>3</v>
      </c>
      <c r="D995" t="str">
        <v>failed</v>
      </c>
      <c r="E995" t="str">
        <f t="shared" si="48"/>
        <v xml:space="preserve"> </v>
      </c>
      <c r="F995">
        <f t="shared" si="49"/>
        <v>3</v>
      </c>
    </row>
    <row r="996" spans="1:6" x14ac:dyDescent="0.45">
      <c r="A996">
        <v>985</v>
      </c>
      <c r="B996">
        <f t="shared" si="47"/>
        <v>23</v>
      </c>
      <c r="C996" cm="1">
        <f t="array" ref="C996:D996">_xlfn.XLOOKUP(A996,id,KickstartData!$L$2:$M$4115)</f>
        <v>23</v>
      </c>
      <c r="D996" t="str">
        <v>failed</v>
      </c>
      <c r="E996" t="str">
        <f t="shared" si="48"/>
        <v xml:space="preserve"> </v>
      </c>
      <c r="F996">
        <f t="shared" si="49"/>
        <v>23</v>
      </c>
    </row>
    <row r="997" spans="1:6" x14ac:dyDescent="0.45">
      <c r="A997">
        <v>986</v>
      </c>
      <c r="B997">
        <f t="shared" si="47"/>
        <v>23</v>
      </c>
      <c r="C997" cm="1">
        <f t="array" ref="C997:D997">_xlfn.XLOOKUP(A997,id,KickstartData!$L$2:$M$4115)</f>
        <v>23</v>
      </c>
      <c r="D997" t="str">
        <v>failed</v>
      </c>
      <c r="E997" t="str">
        <f t="shared" si="48"/>
        <v xml:space="preserve"> </v>
      </c>
      <c r="F997">
        <f t="shared" si="49"/>
        <v>23</v>
      </c>
    </row>
    <row r="998" spans="1:6" x14ac:dyDescent="0.45">
      <c r="A998">
        <v>987</v>
      </c>
      <c r="B998">
        <f t="shared" si="47"/>
        <v>41</v>
      </c>
      <c r="C998" cm="1">
        <f t="array" ref="C998:D998">_xlfn.XLOOKUP(A998,id,KickstartData!$L$2:$M$4115)</f>
        <v>41</v>
      </c>
      <c r="D998" t="str">
        <v>failed</v>
      </c>
      <c r="E998" t="str">
        <f t="shared" si="48"/>
        <v xml:space="preserve"> </v>
      </c>
      <c r="F998">
        <f t="shared" si="49"/>
        <v>41</v>
      </c>
    </row>
    <row r="999" spans="1:6" x14ac:dyDescent="0.45">
      <c r="A999">
        <v>988</v>
      </c>
      <c r="B999">
        <f t="shared" si="47"/>
        <v>0</v>
      </c>
      <c r="C999" cm="1">
        <f t="array" ref="C999:D999">_xlfn.XLOOKUP(A999,id,KickstartData!$L$2:$M$4115)</f>
        <v>0</v>
      </c>
      <c r="D999" t="str">
        <v>failed</v>
      </c>
      <c r="E999" t="str">
        <f t="shared" si="48"/>
        <v xml:space="preserve"> </v>
      </c>
      <c r="F999">
        <f t="shared" si="49"/>
        <v>0</v>
      </c>
    </row>
    <row r="1000" spans="1:6" x14ac:dyDescent="0.45">
      <c r="A1000">
        <v>989</v>
      </c>
      <c r="B1000">
        <f t="shared" si="47"/>
        <v>32</v>
      </c>
      <c r="C1000" cm="1">
        <f t="array" ref="C1000:D1000">_xlfn.XLOOKUP(A1000,id,KickstartData!$L$2:$M$4115)</f>
        <v>32</v>
      </c>
      <c r="D1000" t="str">
        <v>failed</v>
      </c>
      <c r="E1000" t="str">
        <f t="shared" si="48"/>
        <v xml:space="preserve"> </v>
      </c>
      <c r="F1000">
        <f t="shared" si="49"/>
        <v>32</v>
      </c>
    </row>
    <row r="1001" spans="1:6" x14ac:dyDescent="0.45">
      <c r="A1001">
        <v>990</v>
      </c>
      <c r="B1001">
        <f t="shared" si="47"/>
        <v>2</v>
      </c>
      <c r="C1001" cm="1">
        <f t="array" ref="C1001:D1001">_xlfn.XLOOKUP(A1001,id,KickstartData!$L$2:$M$4115)</f>
        <v>2</v>
      </c>
      <c r="D1001" t="str">
        <v>failed</v>
      </c>
      <c r="E1001" t="str">
        <f t="shared" si="48"/>
        <v xml:space="preserve"> </v>
      </c>
      <c r="F1001">
        <f t="shared" si="49"/>
        <v>2</v>
      </c>
    </row>
    <row r="1002" spans="1:6" x14ac:dyDescent="0.45">
      <c r="A1002">
        <v>991</v>
      </c>
      <c r="B1002">
        <f t="shared" si="47"/>
        <v>7</v>
      </c>
      <c r="C1002" cm="1">
        <f t="array" ref="C1002:D1002">_xlfn.XLOOKUP(A1002,id,KickstartData!$L$2:$M$4115)</f>
        <v>7</v>
      </c>
      <c r="D1002" t="str">
        <v>failed</v>
      </c>
      <c r="E1002" t="str">
        <f t="shared" si="48"/>
        <v xml:space="preserve"> </v>
      </c>
      <c r="F1002">
        <f t="shared" si="49"/>
        <v>7</v>
      </c>
    </row>
    <row r="1003" spans="1:6" x14ac:dyDescent="0.45">
      <c r="A1003">
        <v>992</v>
      </c>
      <c r="B1003">
        <f t="shared" si="47"/>
        <v>4</v>
      </c>
      <c r="C1003" cm="1">
        <f t="array" ref="C1003:D1003">_xlfn.XLOOKUP(A1003,id,KickstartData!$L$2:$M$4115)</f>
        <v>4</v>
      </c>
      <c r="D1003" t="str">
        <v>failed</v>
      </c>
      <c r="E1003" t="str">
        <f t="shared" si="48"/>
        <v xml:space="preserve"> </v>
      </c>
      <c r="F1003">
        <f t="shared" si="49"/>
        <v>4</v>
      </c>
    </row>
    <row r="1004" spans="1:6" x14ac:dyDescent="0.45">
      <c r="A1004">
        <v>993</v>
      </c>
      <c r="B1004">
        <f t="shared" si="47"/>
        <v>196</v>
      </c>
      <c r="C1004" cm="1">
        <f t="array" ref="C1004:D1004">_xlfn.XLOOKUP(A1004,id,KickstartData!$L$2:$M$4115)</f>
        <v>196</v>
      </c>
      <c r="D1004" t="str">
        <v>failed</v>
      </c>
      <c r="E1004" t="str">
        <f t="shared" si="48"/>
        <v xml:space="preserve"> </v>
      </c>
      <c r="F1004">
        <f t="shared" si="49"/>
        <v>196</v>
      </c>
    </row>
    <row r="1005" spans="1:6" x14ac:dyDescent="0.45">
      <c r="A1005">
        <v>994</v>
      </c>
      <c r="B1005">
        <f t="shared" si="47"/>
        <v>11</v>
      </c>
      <c r="C1005" cm="1">
        <f t="array" ref="C1005:D1005">_xlfn.XLOOKUP(A1005,id,KickstartData!$L$2:$M$4115)</f>
        <v>11</v>
      </c>
      <c r="D1005" t="str">
        <v>failed</v>
      </c>
      <c r="E1005" t="str">
        <f t="shared" si="48"/>
        <v xml:space="preserve"> </v>
      </c>
      <c r="F1005">
        <f t="shared" si="49"/>
        <v>11</v>
      </c>
    </row>
    <row r="1006" spans="1:6" x14ac:dyDescent="0.45">
      <c r="A1006">
        <v>995</v>
      </c>
      <c r="B1006">
        <f t="shared" si="47"/>
        <v>9</v>
      </c>
      <c r="C1006" cm="1">
        <f t="array" ref="C1006:D1006">_xlfn.XLOOKUP(A1006,id,KickstartData!$L$2:$M$4115)</f>
        <v>9</v>
      </c>
      <c r="D1006" t="str">
        <v>failed</v>
      </c>
      <c r="E1006" t="str">
        <f t="shared" si="48"/>
        <v xml:space="preserve"> </v>
      </c>
      <c r="F1006">
        <f t="shared" si="49"/>
        <v>9</v>
      </c>
    </row>
    <row r="1007" spans="1:6" x14ac:dyDescent="0.45">
      <c r="A1007">
        <v>996</v>
      </c>
      <c r="B1007">
        <f t="shared" si="47"/>
        <v>5</v>
      </c>
      <c r="C1007" cm="1">
        <f t="array" ref="C1007:D1007">_xlfn.XLOOKUP(A1007,id,KickstartData!$L$2:$M$4115)</f>
        <v>5</v>
      </c>
      <c r="D1007" t="str">
        <v>failed</v>
      </c>
      <c r="E1007" t="str">
        <f t="shared" si="48"/>
        <v xml:space="preserve"> </v>
      </c>
      <c r="F1007">
        <f t="shared" si="49"/>
        <v>5</v>
      </c>
    </row>
    <row r="1008" spans="1:6" x14ac:dyDescent="0.45">
      <c r="A1008">
        <v>997</v>
      </c>
      <c r="B1008">
        <f t="shared" si="47"/>
        <v>8</v>
      </c>
      <c r="C1008" cm="1">
        <f t="array" ref="C1008:D1008">_xlfn.XLOOKUP(A1008,id,KickstartData!$L$2:$M$4115)</f>
        <v>8</v>
      </c>
      <c r="D1008" t="str">
        <v>failed</v>
      </c>
      <c r="E1008" t="str">
        <f t="shared" si="48"/>
        <v xml:space="preserve"> </v>
      </c>
      <c r="F1008">
        <f t="shared" si="49"/>
        <v>8</v>
      </c>
    </row>
    <row r="1009" spans="1:6" x14ac:dyDescent="0.45">
      <c r="A1009">
        <v>998</v>
      </c>
      <c r="B1009">
        <f t="shared" si="47"/>
        <v>229</v>
      </c>
      <c r="C1009" cm="1">
        <f t="array" ref="C1009:D1009">_xlfn.XLOOKUP(A1009,id,KickstartData!$L$2:$M$4115)</f>
        <v>229</v>
      </c>
      <c r="D1009" t="str">
        <v>failed</v>
      </c>
      <c r="E1009" t="str">
        <f t="shared" si="48"/>
        <v xml:space="preserve"> </v>
      </c>
      <c r="F1009">
        <f t="shared" si="49"/>
        <v>229</v>
      </c>
    </row>
    <row r="1010" spans="1:6" x14ac:dyDescent="0.45">
      <c r="A1010">
        <v>999</v>
      </c>
      <c r="B1010">
        <f t="shared" si="47"/>
        <v>40</v>
      </c>
      <c r="C1010" cm="1">
        <f t="array" ref="C1010:D1010">_xlfn.XLOOKUP(A1010,id,KickstartData!$L$2:$M$4115)</f>
        <v>40</v>
      </c>
      <c r="D1010" t="str">
        <v>failed</v>
      </c>
      <c r="E1010" t="str">
        <f t="shared" si="48"/>
        <v xml:space="preserve"> </v>
      </c>
      <c r="F1010">
        <f t="shared" si="49"/>
        <v>40</v>
      </c>
    </row>
    <row r="1011" spans="1:6" x14ac:dyDescent="0.45">
      <c r="A1011">
        <v>1000</v>
      </c>
      <c r="B1011">
        <f t="shared" si="47"/>
        <v>6</v>
      </c>
      <c r="C1011" cm="1">
        <f t="array" ref="C1011:D1011">_xlfn.XLOOKUP(A1011,id,KickstartData!$L$2:$M$4115)</f>
        <v>6</v>
      </c>
      <c r="D1011" t="str">
        <v>canceled</v>
      </c>
      <c r="E1011" t="str">
        <f t="shared" si="48"/>
        <v xml:space="preserve"> </v>
      </c>
      <c r="F1011">
        <f t="shared" si="49"/>
        <v>6</v>
      </c>
    </row>
    <row r="1012" spans="1:6" x14ac:dyDescent="0.45">
      <c r="A1012">
        <v>1001</v>
      </c>
      <c r="B1012">
        <f t="shared" si="47"/>
        <v>4</v>
      </c>
      <c r="C1012" cm="1">
        <f t="array" ref="C1012:D1012">_xlfn.XLOOKUP(A1012,id,KickstartData!$L$2:$M$4115)</f>
        <v>4</v>
      </c>
      <c r="D1012" t="str">
        <v>canceled</v>
      </c>
      <c r="E1012" t="str">
        <f t="shared" si="48"/>
        <v xml:space="preserve"> </v>
      </c>
      <c r="F1012">
        <f t="shared" si="49"/>
        <v>4</v>
      </c>
    </row>
    <row r="1013" spans="1:6" x14ac:dyDescent="0.45">
      <c r="A1013">
        <v>1002</v>
      </c>
      <c r="B1013">
        <f t="shared" si="47"/>
        <v>22</v>
      </c>
      <c r="C1013" cm="1">
        <f t="array" ref="C1013:D1013">_xlfn.XLOOKUP(A1013,id,KickstartData!$L$2:$M$4115)</f>
        <v>22</v>
      </c>
      <c r="D1013" t="str">
        <v>canceled</v>
      </c>
      <c r="E1013" t="str">
        <f t="shared" si="48"/>
        <v xml:space="preserve"> </v>
      </c>
      <c r="F1013">
        <f t="shared" si="49"/>
        <v>22</v>
      </c>
    </row>
    <row r="1014" spans="1:6" x14ac:dyDescent="0.45">
      <c r="A1014">
        <v>1003</v>
      </c>
      <c r="B1014">
        <f t="shared" si="47"/>
        <v>15</v>
      </c>
      <c r="C1014" cm="1">
        <f t="array" ref="C1014:D1014">_xlfn.XLOOKUP(A1014,id,KickstartData!$L$2:$M$4115)</f>
        <v>15</v>
      </c>
      <c r="D1014" t="str">
        <v>canceled</v>
      </c>
      <c r="E1014" t="str">
        <f t="shared" si="48"/>
        <v xml:space="preserve"> </v>
      </c>
      <c r="F1014">
        <f t="shared" si="49"/>
        <v>15</v>
      </c>
    </row>
    <row r="1015" spans="1:6" x14ac:dyDescent="0.45">
      <c r="A1015">
        <v>1004</v>
      </c>
      <c r="B1015">
        <f t="shared" si="47"/>
        <v>95</v>
      </c>
      <c r="C1015" cm="1">
        <f t="array" ref="C1015:D1015">_xlfn.XLOOKUP(A1015,id,KickstartData!$L$2:$M$4115)</f>
        <v>95</v>
      </c>
      <c r="D1015" t="str">
        <v>canceled</v>
      </c>
      <c r="E1015" t="str">
        <f t="shared" si="48"/>
        <v xml:space="preserve"> </v>
      </c>
      <c r="F1015">
        <f t="shared" si="49"/>
        <v>95</v>
      </c>
    </row>
    <row r="1016" spans="1:6" x14ac:dyDescent="0.45">
      <c r="A1016">
        <v>1005</v>
      </c>
      <c r="B1016">
        <f t="shared" si="47"/>
        <v>161</v>
      </c>
      <c r="C1016" cm="1">
        <f t="array" ref="C1016:D1016">_xlfn.XLOOKUP(A1016,id,KickstartData!$L$2:$M$4115)</f>
        <v>161</v>
      </c>
      <c r="D1016" t="str">
        <v>canceled</v>
      </c>
      <c r="E1016" t="str">
        <f t="shared" si="48"/>
        <v xml:space="preserve"> </v>
      </c>
      <c r="F1016">
        <f t="shared" si="49"/>
        <v>161</v>
      </c>
    </row>
    <row r="1017" spans="1:6" x14ac:dyDescent="0.45">
      <c r="A1017">
        <v>1006</v>
      </c>
      <c r="B1017">
        <f t="shared" si="47"/>
        <v>8</v>
      </c>
      <c r="C1017" cm="1">
        <f t="array" ref="C1017:D1017">_xlfn.XLOOKUP(A1017,id,KickstartData!$L$2:$M$4115)</f>
        <v>8</v>
      </c>
      <c r="D1017" t="str">
        <v>canceled</v>
      </c>
      <c r="E1017" t="str">
        <f t="shared" si="48"/>
        <v xml:space="preserve"> </v>
      </c>
      <c r="F1017">
        <f t="shared" si="49"/>
        <v>8</v>
      </c>
    </row>
    <row r="1018" spans="1:6" x14ac:dyDescent="0.45">
      <c r="A1018">
        <v>1007</v>
      </c>
      <c r="B1018">
        <f t="shared" si="47"/>
        <v>76</v>
      </c>
      <c r="C1018" cm="1">
        <f t="array" ref="C1018:D1018">_xlfn.XLOOKUP(A1018,id,KickstartData!$L$2:$M$4115)</f>
        <v>76</v>
      </c>
      <c r="D1018" t="str">
        <v>canceled</v>
      </c>
      <c r="E1018" t="str">
        <f t="shared" si="48"/>
        <v xml:space="preserve"> </v>
      </c>
      <c r="F1018">
        <f t="shared" si="49"/>
        <v>76</v>
      </c>
    </row>
    <row r="1019" spans="1:6" x14ac:dyDescent="0.45">
      <c r="A1019">
        <v>1008</v>
      </c>
      <c r="B1019">
        <f t="shared" si="47"/>
        <v>1</v>
      </c>
      <c r="C1019" cm="1">
        <f t="array" ref="C1019:D1019">_xlfn.XLOOKUP(A1019,id,KickstartData!$L$2:$M$4115)</f>
        <v>1</v>
      </c>
      <c r="D1019" t="str">
        <v>canceled</v>
      </c>
      <c r="E1019" t="str">
        <f t="shared" si="48"/>
        <v xml:space="preserve"> </v>
      </c>
      <c r="F1019">
        <f t="shared" si="49"/>
        <v>1</v>
      </c>
    </row>
    <row r="1020" spans="1:6" x14ac:dyDescent="0.45">
      <c r="A1020">
        <v>1009</v>
      </c>
      <c r="B1020">
        <f t="shared" si="47"/>
        <v>101</v>
      </c>
      <c r="C1020" cm="1">
        <f t="array" ref="C1020:D1020">_xlfn.XLOOKUP(A1020,id,KickstartData!$L$2:$M$4115)</f>
        <v>101</v>
      </c>
      <c r="D1020" t="str">
        <v>canceled</v>
      </c>
      <c r="E1020" t="str">
        <f t="shared" si="48"/>
        <v xml:space="preserve"> </v>
      </c>
      <c r="F1020">
        <f t="shared" si="49"/>
        <v>101</v>
      </c>
    </row>
    <row r="1021" spans="1:6" x14ac:dyDescent="0.45">
      <c r="A1021">
        <v>1010</v>
      </c>
      <c r="B1021">
        <f t="shared" si="47"/>
        <v>4</v>
      </c>
      <c r="C1021" cm="1">
        <f t="array" ref="C1021:D1021">_xlfn.XLOOKUP(A1021,id,KickstartData!$L$2:$M$4115)</f>
        <v>4</v>
      </c>
      <c r="D1021" t="str">
        <v>canceled</v>
      </c>
      <c r="E1021" t="str">
        <f t="shared" si="48"/>
        <v xml:space="preserve"> </v>
      </c>
      <c r="F1021">
        <f t="shared" si="49"/>
        <v>4</v>
      </c>
    </row>
    <row r="1022" spans="1:6" x14ac:dyDescent="0.45">
      <c r="A1022">
        <v>1011</v>
      </c>
      <c r="B1022">
        <f t="shared" si="47"/>
        <v>1</v>
      </c>
      <c r="C1022" cm="1">
        <f t="array" ref="C1022:D1022">_xlfn.XLOOKUP(A1022,id,KickstartData!$L$2:$M$4115)</f>
        <v>1</v>
      </c>
      <c r="D1022" t="str">
        <v>canceled</v>
      </c>
      <c r="E1022" t="str">
        <f t="shared" si="48"/>
        <v xml:space="preserve"> </v>
      </c>
      <c r="F1022">
        <f t="shared" si="49"/>
        <v>1</v>
      </c>
    </row>
    <row r="1023" spans="1:6" x14ac:dyDescent="0.45">
      <c r="A1023">
        <v>1012</v>
      </c>
      <c r="B1023">
        <f t="shared" si="47"/>
        <v>775</v>
      </c>
      <c r="C1023" cm="1">
        <f t="array" ref="C1023:D1023">_xlfn.XLOOKUP(A1023,id,KickstartData!$L$2:$M$4115)</f>
        <v>775</v>
      </c>
      <c r="D1023" t="str">
        <v>canceled</v>
      </c>
      <c r="E1023" t="str">
        <f t="shared" si="48"/>
        <v xml:space="preserve"> </v>
      </c>
      <c r="F1023">
        <f t="shared" si="49"/>
        <v>775</v>
      </c>
    </row>
    <row r="1024" spans="1:6" x14ac:dyDescent="0.45">
      <c r="A1024">
        <v>1013</v>
      </c>
      <c r="B1024">
        <f t="shared" si="47"/>
        <v>90</v>
      </c>
      <c r="C1024" cm="1">
        <f t="array" ref="C1024:D1024">_xlfn.XLOOKUP(A1024,id,KickstartData!$L$2:$M$4115)</f>
        <v>90</v>
      </c>
      <c r="D1024" t="str">
        <v>canceled</v>
      </c>
      <c r="E1024" t="str">
        <f t="shared" si="48"/>
        <v xml:space="preserve"> </v>
      </c>
      <c r="F1024">
        <f t="shared" si="49"/>
        <v>90</v>
      </c>
    </row>
    <row r="1025" spans="1:6" x14ac:dyDescent="0.45">
      <c r="A1025">
        <v>1014</v>
      </c>
      <c r="B1025">
        <f t="shared" si="47"/>
        <v>16</v>
      </c>
      <c r="C1025" cm="1">
        <f t="array" ref="C1025:D1025">_xlfn.XLOOKUP(A1025,id,KickstartData!$L$2:$M$4115)</f>
        <v>16</v>
      </c>
      <c r="D1025" t="str">
        <v>canceled</v>
      </c>
      <c r="E1025" t="str">
        <f t="shared" si="48"/>
        <v xml:space="preserve"> </v>
      </c>
      <c r="F1025">
        <f t="shared" si="49"/>
        <v>16</v>
      </c>
    </row>
    <row r="1026" spans="1:6" x14ac:dyDescent="0.45">
      <c r="A1026">
        <v>1015</v>
      </c>
      <c r="B1026">
        <f t="shared" si="47"/>
        <v>6</v>
      </c>
      <c r="C1026" cm="1">
        <f t="array" ref="C1026:D1026">_xlfn.XLOOKUP(A1026,id,KickstartData!$L$2:$M$4115)</f>
        <v>6</v>
      </c>
      <c r="D1026" t="str">
        <v>canceled</v>
      </c>
      <c r="E1026" t="str">
        <f t="shared" si="48"/>
        <v xml:space="preserve"> </v>
      </c>
      <c r="F1026">
        <f t="shared" si="49"/>
        <v>6</v>
      </c>
    </row>
    <row r="1027" spans="1:6" x14ac:dyDescent="0.45">
      <c r="A1027">
        <v>1016</v>
      </c>
      <c r="B1027">
        <f t="shared" si="47"/>
        <v>38</v>
      </c>
      <c r="C1027" cm="1">
        <f t="array" ref="C1027:D1027">_xlfn.XLOOKUP(A1027,id,KickstartData!$L$2:$M$4115)</f>
        <v>38</v>
      </c>
      <c r="D1027" t="str">
        <v>canceled</v>
      </c>
      <c r="E1027" t="str">
        <f t="shared" si="48"/>
        <v xml:space="preserve"> </v>
      </c>
      <c r="F1027">
        <f t="shared" si="49"/>
        <v>38</v>
      </c>
    </row>
    <row r="1028" spans="1:6" x14ac:dyDescent="0.45">
      <c r="A1028">
        <v>1017</v>
      </c>
      <c r="B1028">
        <f t="shared" si="47"/>
        <v>355</v>
      </c>
      <c r="C1028" cm="1">
        <f t="array" ref="C1028:D1028">_xlfn.XLOOKUP(A1028,id,KickstartData!$L$2:$M$4115)</f>
        <v>355</v>
      </c>
      <c r="D1028" t="str">
        <v>canceled</v>
      </c>
      <c r="E1028" t="str">
        <f t="shared" si="48"/>
        <v xml:space="preserve"> </v>
      </c>
      <c r="F1028">
        <f t="shared" si="49"/>
        <v>355</v>
      </c>
    </row>
    <row r="1029" spans="1:6" x14ac:dyDescent="0.45">
      <c r="A1029">
        <v>1018</v>
      </c>
      <c r="B1029">
        <f t="shared" si="47"/>
        <v>7</v>
      </c>
      <c r="C1029" cm="1">
        <f t="array" ref="C1029:D1029">_xlfn.XLOOKUP(A1029,id,KickstartData!$L$2:$M$4115)</f>
        <v>7</v>
      </c>
      <c r="D1029" t="str">
        <v>canceled</v>
      </c>
      <c r="E1029" t="str">
        <f t="shared" si="48"/>
        <v xml:space="preserve"> </v>
      </c>
      <c r="F1029">
        <f t="shared" si="49"/>
        <v>7</v>
      </c>
    </row>
    <row r="1030" spans="1:6" x14ac:dyDescent="0.45">
      <c r="A1030">
        <v>1019</v>
      </c>
      <c r="B1030">
        <f t="shared" si="47"/>
        <v>400</v>
      </c>
      <c r="C1030" cm="1">
        <f t="array" ref="C1030:D1030">_xlfn.XLOOKUP(A1030,id,KickstartData!$L$2:$M$4115)</f>
        <v>400</v>
      </c>
      <c r="D1030" t="str">
        <v>canceled</v>
      </c>
      <c r="E1030" t="str">
        <f t="shared" si="48"/>
        <v xml:space="preserve"> </v>
      </c>
      <c r="F1030">
        <f t="shared" si="49"/>
        <v>400</v>
      </c>
    </row>
    <row r="1031" spans="1:6" x14ac:dyDescent="0.45">
      <c r="A1031">
        <v>1020</v>
      </c>
      <c r="B1031">
        <f t="shared" si="47"/>
        <v>30</v>
      </c>
      <c r="C1031" cm="1">
        <f t="array" ref="C1031:D1031">_xlfn.XLOOKUP(A1031,id,KickstartData!$L$2:$M$4115)</f>
        <v>30</v>
      </c>
      <c r="D1031" t="str">
        <v>successful</v>
      </c>
      <c r="E1031">
        <f t="shared" si="48"/>
        <v>30</v>
      </c>
      <c r="F1031" t="str">
        <f t="shared" si="49"/>
        <v xml:space="preserve"> </v>
      </c>
    </row>
    <row r="1032" spans="1:6" x14ac:dyDescent="0.45">
      <c r="A1032">
        <v>1021</v>
      </c>
      <c r="B1032">
        <f t="shared" si="47"/>
        <v>478</v>
      </c>
      <c r="C1032" cm="1">
        <f t="array" ref="C1032:D1032">_xlfn.XLOOKUP(A1032,id,KickstartData!$L$2:$M$4115)</f>
        <v>478</v>
      </c>
      <c r="D1032" t="str">
        <v>successful</v>
      </c>
      <c r="E1032">
        <f t="shared" si="48"/>
        <v>478</v>
      </c>
      <c r="F1032" t="str">
        <f t="shared" si="49"/>
        <v xml:space="preserve"> </v>
      </c>
    </row>
    <row r="1033" spans="1:6" x14ac:dyDescent="0.45">
      <c r="A1033">
        <v>1022</v>
      </c>
      <c r="B1033">
        <f t="shared" si="47"/>
        <v>74</v>
      </c>
      <c r="C1033" cm="1">
        <f t="array" ref="C1033:D1033">_xlfn.XLOOKUP(A1033,id,KickstartData!$L$2:$M$4115)</f>
        <v>74</v>
      </c>
      <c r="D1033" t="str">
        <v>successful</v>
      </c>
      <c r="E1033">
        <f t="shared" si="48"/>
        <v>74</v>
      </c>
      <c r="F1033" t="str">
        <f t="shared" si="49"/>
        <v xml:space="preserve"> </v>
      </c>
    </row>
    <row r="1034" spans="1:6" x14ac:dyDescent="0.45">
      <c r="A1034">
        <v>1023</v>
      </c>
      <c r="B1034">
        <f t="shared" si="47"/>
        <v>131</v>
      </c>
      <c r="C1034" cm="1">
        <f t="array" ref="C1034:D1034">_xlfn.XLOOKUP(A1034,id,KickstartData!$L$2:$M$4115)</f>
        <v>131</v>
      </c>
      <c r="D1034" t="str">
        <v>successful</v>
      </c>
      <c r="E1034">
        <f t="shared" si="48"/>
        <v>131</v>
      </c>
      <c r="F1034" t="str">
        <f t="shared" si="49"/>
        <v xml:space="preserve"> </v>
      </c>
    </row>
    <row r="1035" spans="1:6" x14ac:dyDescent="0.45">
      <c r="A1035">
        <v>1024</v>
      </c>
      <c r="B1035">
        <f t="shared" si="47"/>
        <v>61</v>
      </c>
      <c r="C1035" cm="1">
        <f t="array" ref="C1035:D1035">_xlfn.XLOOKUP(A1035,id,KickstartData!$L$2:$M$4115)</f>
        <v>61</v>
      </c>
      <c r="D1035" t="str">
        <v>successful</v>
      </c>
      <c r="E1035">
        <f t="shared" si="48"/>
        <v>61</v>
      </c>
      <c r="F1035" t="str">
        <f t="shared" si="49"/>
        <v xml:space="preserve"> </v>
      </c>
    </row>
    <row r="1036" spans="1:6" x14ac:dyDescent="0.45">
      <c r="A1036">
        <v>1025</v>
      </c>
      <c r="B1036">
        <f t="shared" ref="B1036:B1099" si="50">_xlfn.XLOOKUP(A1036,id,backers_count)</f>
        <v>1071</v>
      </c>
      <c r="C1036" cm="1">
        <f t="array" ref="C1036:D1036">_xlfn.XLOOKUP(A1036,id,KickstartData!$L$2:$M$4115)</f>
        <v>1071</v>
      </c>
      <c r="D1036" t="str">
        <v>successful</v>
      </c>
      <c r="E1036">
        <f t="shared" si="48"/>
        <v>1071</v>
      </c>
      <c r="F1036" t="str">
        <f t="shared" si="49"/>
        <v xml:space="preserve"> </v>
      </c>
    </row>
    <row r="1037" spans="1:6" x14ac:dyDescent="0.45">
      <c r="A1037">
        <v>1026</v>
      </c>
      <c r="B1037">
        <f t="shared" si="50"/>
        <v>122</v>
      </c>
      <c r="C1037" cm="1">
        <f t="array" ref="C1037:D1037">_xlfn.XLOOKUP(A1037,id,KickstartData!$L$2:$M$4115)</f>
        <v>122</v>
      </c>
      <c r="D1037" t="str">
        <v>successful</v>
      </c>
      <c r="E1037">
        <f t="shared" si="48"/>
        <v>122</v>
      </c>
      <c r="F1037" t="str">
        <f t="shared" si="49"/>
        <v xml:space="preserve"> </v>
      </c>
    </row>
    <row r="1038" spans="1:6" x14ac:dyDescent="0.45">
      <c r="A1038">
        <v>1027</v>
      </c>
      <c r="B1038">
        <f t="shared" si="50"/>
        <v>111</v>
      </c>
      <c r="C1038" cm="1">
        <f t="array" ref="C1038:D1038">_xlfn.XLOOKUP(A1038,id,KickstartData!$L$2:$M$4115)</f>
        <v>111</v>
      </c>
      <c r="D1038" t="str">
        <v>successful</v>
      </c>
      <c r="E1038">
        <f t="shared" si="48"/>
        <v>111</v>
      </c>
      <c r="F1038" t="str">
        <f t="shared" si="49"/>
        <v xml:space="preserve"> </v>
      </c>
    </row>
    <row r="1039" spans="1:6" x14ac:dyDescent="0.45">
      <c r="A1039">
        <v>1028</v>
      </c>
      <c r="B1039">
        <f t="shared" si="50"/>
        <v>255</v>
      </c>
      <c r="C1039" cm="1">
        <f t="array" ref="C1039:D1039">_xlfn.XLOOKUP(A1039,id,KickstartData!$L$2:$M$4115)</f>
        <v>255</v>
      </c>
      <c r="D1039" t="str">
        <v>successful</v>
      </c>
      <c r="E1039">
        <f t="shared" si="48"/>
        <v>255</v>
      </c>
      <c r="F1039" t="str">
        <f t="shared" si="49"/>
        <v xml:space="preserve"> </v>
      </c>
    </row>
    <row r="1040" spans="1:6" x14ac:dyDescent="0.45">
      <c r="A1040">
        <v>1029</v>
      </c>
      <c r="B1040">
        <f t="shared" si="50"/>
        <v>141</v>
      </c>
      <c r="C1040" cm="1">
        <f t="array" ref="C1040:D1040">_xlfn.XLOOKUP(A1040,id,KickstartData!$L$2:$M$4115)</f>
        <v>141</v>
      </c>
      <c r="D1040" t="str">
        <v>successful</v>
      </c>
      <c r="E1040">
        <f t="shared" ref="E1040:E1103" si="51">IF(D1040="successful",C1040," ")</f>
        <v>141</v>
      </c>
      <c r="F1040" t="str">
        <f t="shared" ref="F1040:F1103" si="52">IF(D1040&lt;&gt;"successful",C1040," ")</f>
        <v xml:space="preserve"> </v>
      </c>
    </row>
    <row r="1041" spans="1:6" x14ac:dyDescent="0.45">
      <c r="A1041">
        <v>1030</v>
      </c>
      <c r="B1041">
        <f t="shared" si="50"/>
        <v>159</v>
      </c>
      <c r="C1041" cm="1">
        <f t="array" ref="C1041:D1041">_xlfn.XLOOKUP(A1041,id,KickstartData!$L$2:$M$4115)</f>
        <v>159</v>
      </c>
      <c r="D1041" t="str">
        <v>successful</v>
      </c>
      <c r="E1041">
        <f t="shared" si="51"/>
        <v>159</v>
      </c>
      <c r="F1041" t="str">
        <f t="shared" si="52"/>
        <v xml:space="preserve"> </v>
      </c>
    </row>
    <row r="1042" spans="1:6" x14ac:dyDescent="0.45">
      <c r="A1042">
        <v>1031</v>
      </c>
      <c r="B1042">
        <f t="shared" si="50"/>
        <v>99</v>
      </c>
      <c r="C1042" cm="1">
        <f t="array" ref="C1042:D1042">_xlfn.XLOOKUP(A1042,id,KickstartData!$L$2:$M$4115)</f>
        <v>99</v>
      </c>
      <c r="D1042" t="str">
        <v>successful</v>
      </c>
      <c r="E1042">
        <f t="shared" si="51"/>
        <v>99</v>
      </c>
      <c r="F1042" t="str">
        <f t="shared" si="52"/>
        <v xml:space="preserve"> </v>
      </c>
    </row>
    <row r="1043" spans="1:6" x14ac:dyDescent="0.45">
      <c r="A1043">
        <v>1032</v>
      </c>
      <c r="B1043">
        <f t="shared" si="50"/>
        <v>96</v>
      </c>
      <c r="C1043" cm="1">
        <f t="array" ref="C1043:D1043">_xlfn.XLOOKUP(A1043,id,KickstartData!$L$2:$M$4115)</f>
        <v>96</v>
      </c>
      <c r="D1043" t="str">
        <v>successful</v>
      </c>
      <c r="E1043">
        <f t="shared" si="51"/>
        <v>96</v>
      </c>
      <c r="F1043" t="str">
        <f t="shared" si="52"/>
        <v xml:space="preserve"> </v>
      </c>
    </row>
    <row r="1044" spans="1:6" x14ac:dyDescent="0.45">
      <c r="A1044">
        <v>1033</v>
      </c>
      <c r="B1044">
        <f t="shared" si="50"/>
        <v>27</v>
      </c>
      <c r="C1044" cm="1">
        <f t="array" ref="C1044:D1044">_xlfn.XLOOKUP(A1044,id,KickstartData!$L$2:$M$4115)</f>
        <v>27</v>
      </c>
      <c r="D1044" t="str">
        <v>successful</v>
      </c>
      <c r="E1044">
        <f t="shared" si="51"/>
        <v>27</v>
      </c>
      <c r="F1044" t="str">
        <f t="shared" si="52"/>
        <v xml:space="preserve"> </v>
      </c>
    </row>
    <row r="1045" spans="1:6" x14ac:dyDescent="0.45">
      <c r="A1045">
        <v>1034</v>
      </c>
      <c r="B1045">
        <f t="shared" si="50"/>
        <v>166</v>
      </c>
      <c r="C1045" cm="1">
        <f t="array" ref="C1045:D1045">_xlfn.XLOOKUP(A1045,id,KickstartData!$L$2:$M$4115)</f>
        <v>166</v>
      </c>
      <c r="D1045" t="str">
        <v>successful</v>
      </c>
      <c r="E1045">
        <f t="shared" si="51"/>
        <v>166</v>
      </c>
      <c r="F1045" t="str">
        <f t="shared" si="52"/>
        <v xml:space="preserve"> </v>
      </c>
    </row>
    <row r="1046" spans="1:6" x14ac:dyDescent="0.45">
      <c r="A1046">
        <v>1035</v>
      </c>
      <c r="B1046">
        <f t="shared" si="50"/>
        <v>76</v>
      </c>
      <c r="C1046" cm="1">
        <f t="array" ref="C1046:D1046">_xlfn.XLOOKUP(A1046,id,KickstartData!$L$2:$M$4115)</f>
        <v>76</v>
      </c>
      <c r="D1046" t="str">
        <v>successful</v>
      </c>
      <c r="E1046">
        <f t="shared" si="51"/>
        <v>76</v>
      </c>
      <c r="F1046" t="str">
        <f t="shared" si="52"/>
        <v xml:space="preserve"> </v>
      </c>
    </row>
    <row r="1047" spans="1:6" x14ac:dyDescent="0.45">
      <c r="A1047">
        <v>1036</v>
      </c>
      <c r="B1047">
        <f t="shared" si="50"/>
        <v>211</v>
      </c>
      <c r="C1047" cm="1">
        <f t="array" ref="C1047:D1047">_xlfn.XLOOKUP(A1047,id,KickstartData!$L$2:$M$4115)</f>
        <v>211</v>
      </c>
      <c r="D1047" t="str">
        <v>successful</v>
      </c>
      <c r="E1047">
        <f t="shared" si="51"/>
        <v>211</v>
      </c>
      <c r="F1047" t="str">
        <f t="shared" si="52"/>
        <v xml:space="preserve"> </v>
      </c>
    </row>
    <row r="1048" spans="1:6" x14ac:dyDescent="0.45">
      <c r="A1048">
        <v>1037</v>
      </c>
      <c r="B1048">
        <f t="shared" si="50"/>
        <v>21</v>
      </c>
      <c r="C1048" cm="1">
        <f t="array" ref="C1048:D1048">_xlfn.XLOOKUP(A1048,id,KickstartData!$L$2:$M$4115)</f>
        <v>21</v>
      </c>
      <c r="D1048" t="str">
        <v>successful</v>
      </c>
      <c r="E1048">
        <f t="shared" si="51"/>
        <v>21</v>
      </c>
      <c r="F1048" t="str">
        <f t="shared" si="52"/>
        <v xml:space="preserve"> </v>
      </c>
    </row>
    <row r="1049" spans="1:6" x14ac:dyDescent="0.45">
      <c r="A1049">
        <v>1038</v>
      </c>
      <c r="B1049">
        <f t="shared" si="50"/>
        <v>61</v>
      </c>
      <c r="C1049" cm="1">
        <f t="array" ref="C1049:D1049">_xlfn.XLOOKUP(A1049,id,KickstartData!$L$2:$M$4115)</f>
        <v>61</v>
      </c>
      <c r="D1049" t="str">
        <v>successful</v>
      </c>
      <c r="E1049">
        <f t="shared" si="51"/>
        <v>61</v>
      </c>
      <c r="F1049" t="str">
        <f t="shared" si="52"/>
        <v xml:space="preserve"> </v>
      </c>
    </row>
    <row r="1050" spans="1:6" x14ac:dyDescent="0.45">
      <c r="A1050">
        <v>1039</v>
      </c>
      <c r="B1050">
        <f t="shared" si="50"/>
        <v>30</v>
      </c>
      <c r="C1050" cm="1">
        <f t="array" ref="C1050:D1050">_xlfn.XLOOKUP(A1050,id,KickstartData!$L$2:$M$4115)</f>
        <v>30</v>
      </c>
      <c r="D1050" t="str">
        <v>successful</v>
      </c>
      <c r="E1050">
        <f t="shared" si="51"/>
        <v>30</v>
      </c>
      <c r="F1050" t="str">
        <f t="shared" si="52"/>
        <v xml:space="preserve"> </v>
      </c>
    </row>
    <row r="1051" spans="1:6" x14ac:dyDescent="0.45">
      <c r="A1051">
        <v>1040</v>
      </c>
      <c r="B1051">
        <f t="shared" si="50"/>
        <v>1</v>
      </c>
      <c r="C1051" cm="1">
        <f t="array" ref="C1051:D1051">_xlfn.XLOOKUP(A1051,id,KickstartData!$L$2:$M$4115)</f>
        <v>1</v>
      </c>
      <c r="D1051" t="str">
        <v>canceled</v>
      </c>
      <c r="E1051" t="str">
        <f t="shared" si="51"/>
        <v xml:space="preserve"> </v>
      </c>
      <c r="F1051">
        <f t="shared" si="52"/>
        <v>1</v>
      </c>
    </row>
    <row r="1052" spans="1:6" x14ac:dyDescent="0.45">
      <c r="A1052">
        <v>1041</v>
      </c>
      <c r="B1052">
        <f t="shared" si="50"/>
        <v>0</v>
      </c>
      <c r="C1052" cm="1">
        <f t="array" ref="C1052:D1052">_xlfn.XLOOKUP(A1052,id,KickstartData!$L$2:$M$4115)</f>
        <v>0</v>
      </c>
      <c r="D1052" t="str">
        <v>canceled</v>
      </c>
      <c r="E1052" t="str">
        <f t="shared" si="51"/>
        <v xml:space="preserve"> </v>
      </c>
      <c r="F1052">
        <f t="shared" si="52"/>
        <v>0</v>
      </c>
    </row>
    <row r="1053" spans="1:6" x14ac:dyDescent="0.45">
      <c r="A1053">
        <v>1042</v>
      </c>
      <c r="B1053">
        <f t="shared" si="50"/>
        <v>1</v>
      </c>
      <c r="C1053" cm="1">
        <f t="array" ref="C1053:D1053">_xlfn.XLOOKUP(A1053,id,KickstartData!$L$2:$M$4115)</f>
        <v>1</v>
      </c>
      <c r="D1053" t="str">
        <v>canceled</v>
      </c>
      <c r="E1053" t="str">
        <f t="shared" si="51"/>
        <v xml:space="preserve"> </v>
      </c>
      <c r="F1053">
        <f t="shared" si="52"/>
        <v>1</v>
      </c>
    </row>
    <row r="1054" spans="1:6" x14ac:dyDescent="0.45">
      <c r="A1054">
        <v>1043</v>
      </c>
      <c r="B1054">
        <f t="shared" si="50"/>
        <v>292</v>
      </c>
      <c r="C1054" cm="1">
        <f t="array" ref="C1054:D1054">_xlfn.XLOOKUP(A1054,id,KickstartData!$L$2:$M$4115)</f>
        <v>292</v>
      </c>
      <c r="D1054" t="str">
        <v>canceled</v>
      </c>
      <c r="E1054" t="str">
        <f t="shared" si="51"/>
        <v xml:space="preserve"> </v>
      </c>
      <c r="F1054">
        <f t="shared" si="52"/>
        <v>292</v>
      </c>
    </row>
    <row r="1055" spans="1:6" x14ac:dyDescent="0.45">
      <c r="A1055">
        <v>1044</v>
      </c>
      <c r="B1055">
        <f t="shared" si="50"/>
        <v>2</v>
      </c>
      <c r="C1055" cm="1">
        <f t="array" ref="C1055:D1055">_xlfn.XLOOKUP(A1055,id,KickstartData!$L$2:$M$4115)</f>
        <v>2</v>
      </c>
      <c r="D1055" t="str">
        <v>canceled</v>
      </c>
      <c r="E1055" t="str">
        <f t="shared" si="51"/>
        <v xml:space="preserve"> </v>
      </c>
      <c r="F1055">
        <f t="shared" si="52"/>
        <v>2</v>
      </c>
    </row>
    <row r="1056" spans="1:6" x14ac:dyDescent="0.45">
      <c r="A1056">
        <v>1045</v>
      </c>
      <c r="B1056">
        <f t="shared" si="50"/>
        <v>8</v>
      </c>
      <c r="C1056" cm="1">
        <f t="array" ref="C1056:D1056">_xlfn.XLOOKUP(A1056,id,KickstartData!$L$2:$M$4115)</f>
        <v>8</v>
      </c>
      <c r="D1056" t="str">
        <v>canceled</v>
      </c>
      <c r="E1056" t="str">
        <f t="shared" si="51"/>
        <v xml:space="preserve"> </v>
      </c>
      <c r="F1056">
        <f t="shared" si="52"/>
        <v>8</v>
      </c>
    </row>
    <row r="1057" spans="1:6" x14ac:dyDescent="0.45">
      <c r="A1057">
        <v>1046</v>
      </c>
      <c r="B1057">
        <f t="shared" si="50"/>
        <v>0</v>
      </c>
      <c r="C1057" cm="1">
        <f t="array" ref="C1057:D1057">_xlfn.XLOOKUP(A1057,id,KickstartData!$L$2:$M$4115)</f>
        <v>0</v>
      </c>
      <c r="D1057" t="str">
        <v>canceled</v>
      </c>
      <c r="E1057" t="str">
        <f t="shared" si="51"/>
        <v xml:space="preserve"> </v>
      </c>
      <c r="F1057">
        <f t="shared" si="52"/>
        <v>0</v>
      </c>
    </row>
    <row r="1058" spans="1:6" x14ac:dyDescent="0.45">
      <c r="A1058">
        <v>1047</v>
      </c>
      <c r="B1058">
        <f t="shared" si="50"/>
        <v>1</v>
      </c>
      <c r="C1058" cm="1">
        <f t="array" ref="C1058:D1058">_xlfn.XLOOKUP(A1058,id,KickstartData!$L$2:$M$4115)</f>
        <v>1</v>
      </c>
      <c r="D1058" t="str">
        <v>canceled</v>
      </c>
      <c r="E1058" t="str">
        <f t="shared" si="51"/>
        <v xml:space="preserve"> </v>
      </c>
      <c r="F1058">
        <f t="shared" si="52"/>
        <v>1</v>
      </c>
    </row>
    <row r="1059" spans="1:6" x14ac:dyDescent="0.45">
      <c r="A1059">
        <v>1048</v>
      </c>
      <c r="B1059">
        <f t="shared" si="50"/>
        <v>4</v>
      </c>
      <c r="C1059" cm="1">
        <f t="array" ref="C1059:D1059">_xlfn.XLOOKUP(A1059,id,KickstartData!$L$2:$M$4115)</f>
        <v>4</v>
      </c>
      <c r="D1059" t="str">
        <v>canceled</v>
      </c>
      <c r="E1059" t="str">
        <f t="shared" si="51"/>
        <v xml:space="preserve"> </v>
      </c>
      <c r="F1059">
        <f t="shared" si="52"/>
        <v>4</v>
      </c>
    </row>
    <row r="1060" spans="1:6" x14ac:dyDescent="0.45">
      <c r="A1060">
        <v>1049</v>
      </c>
      <c r="B1060">
        <f t="shared" si="50"/>
        <v>0</v>
      </c>
      <c r="C1060" cm="1">
        <f t="array" ref="C1060:D1060">_xlfn.XLOOKUP(A1060,id,KickstartData!$L$2:$M$4115)</f>
        <v>0</v>
      </c>
      <c r="D1060" t="str">
        <v>canceled</v>
      </c>
      <c r="E1060" t="str">
        <f t="shared" si="51"/>
        <v xml:space="preserve"> </v>
      </c>
      <c r="F1060">
        <f t="shared" si="52"/>
        <v>0</v>
      </c>
    </row>
    <row r="1061" spans="1:6" x14ac:dyDescent="0.45">
      <c r="A1061">
        <v>1050</v>
      </c>
      <c r="B1061">
        <f t="shared" si="50"/>
        <v>0</v>
      </c>
      <c r="C1061" cm="1">
        <f t="array" ref="C1061:D1061">_xlfn.XLOOKUP(A1061,id,KickstartData!$L$2:$M$4115)</f>
        <v>0</v>
      </c>
      <c r="D1061" t="str">
        <v>canceled</v>
      </c>
      <c r="E1061" t="str">
        <f t="shared" si="51"/>
        <v xml:space="preserve"> </v>
      </c>
      <c r="F1061">
        <f t="shared" si="52"/>
        <v>0</v>
      </c>
    </row>
    <row r="1062" spans="1:6" x14ac:dyDescent="0.45">
      <c r="A1062">
        <v>1051</v>
      </c>
      <c r="B1062">
        <f t="shared" si="50"/>
        <v>0</v>
      </c>
      <c r="C1062" cm="1">
        <f t="array" ref="C1062:D1062">_xlfn.XLOOKUP(A1062,id,KickstartData!$L$2:$M$4115)</f>
        <v>0</v>
      </c>
      <c r="D1062" t="str">
        <v>canceled</v>
      </c>
      <c r="E1062" t="str">
        <f t="shared" si="51"/>
        <v xml:space="preserve"> </v>
      </c>
      <c r="F1062">
        <f t="shared" si="52"/>
        <v>0</v>
      </c>
    </row>
    <row r="1063" spans="1:6" x14ac:dyDescent="0.45">
      <c r="A1063">
        <v>1052</v>
      </c>
      <c r="B1063">
        <f t="shared" si="50"/>
        <v>0</v>
      </c>
      <c r="C1063" cm="1">
        <f t="array" ref="C1063:D1063">_xlfn.XLOOKUP(A1063,id,KickstartData!$L$2:$M$4115)</f>
        <v>0</v>
      </c>
      <c r="D1063" t="str">
        <v>canceled</v>
      </c>
      <c r="E1063" t="str">
        <f t="shared" si="51"/>
        <v xml:space="preserve"> </v>
      </c>
      <c r="F1063">
        <f t="shared" si="52"/>
        <v>0</v>
      </c>
    </row>
    <row r="1064" spans="1:6" x14ac:dyDescent="0.45">
      <c r="A1064">
        <v>1053</v>
      </c>
      <c r="B1064">
        <f t="shared" si="50"/>
        <v>1</v>
      </c>
      <c r="C1064" cm="1">
        <f t="array" ref="C1064:D1064">_xlfn.XLOOKUP(A1064,id,KickstartData!$L$2:$M$4115)</f>
        <v>1</v>
      </c>
      <c r="D1064" t="str">
        <v>canceled</v>
      </c>
      <c r="E1064" t="str">
        <f t="shared" si="51"/>
        <v xml:space="preserve"> </v>
      </c>
      <c r="F1064">
        <f t="shared" si="52"/>
        <v>1</v>
      </c>
    </row>
    <row r="1065" spans="1:6" x14ac:dyDescent="0.45">
      <c r="A1065">
        <v>1054</v>
      </c>
      <c r="B1065">
        <f t="shared" si="50"/>
        <v>0</v>
      </c>
      <c r="C1065" cm="1">
        <f t="array" ref="C1065:D1065">_xlfn.XLOOKUP(A1065,id,KickstartData!$L$2:$M$4115)</f>
        <v>0</v>
      </c>
      <c r="D1065" t="str">
        <v>canceled</v>
      </c>
      <c r="E1065" t="str">
        <f t="shared" si="51"/>
        <v xml:space="preserve"> </v>
      </c>
      <c r="F1065">
        <f t="shared" si="52"/>
        <v>0</v>
      </c>
    </row>
    <row r="1066" spans="1:6" x14ac:dyDescent="0.45">
      <c r="A1066">
        <v>1055</v>
      </c>
      <c r="B1066">
        <f t="shared" si="50"/>
        <v>0</v>
      </c>
      <c r="C1066" cm="1">
        <f t="array" ref="C1066:D1066">_xlfn.XLOOKUP(A1066,id,KickstartData!$L$2:$M$4115)</f>
        <v>0</v>
      </c>
      <c r="D1066" t="str">
        <v>canceled</v>
      </c>
      <c r="E1066" t="str">
        <f t="shared" si="51"/>
        <v xml:space="preserve"> </v>
      </c>
      <c r="F1066">
        <f t="shared" si="52"/>
        <v>0</v>
      </c>
    </row>
    <row r="1067" spans="1:6" x14ac:dyDescent="0.45">
      <c r="A1067">
        <v>1056</v>
      </c>
      <c r="B1067">
        <f t="shared" si="50"/>
        <v>0</v>
      </c>
      <c r="C1067" cm="1">
        <f t="array" ref="C1067:D1067">_xlfn.XLOOKUP(A1067,id,KickstartData!$L$2:$M$4115)</f>
        <v>0</v>
      </c>
      <c r="D1067" t="str">
        <v>canceled</v>
      </c>
      <c r="E1067" t="str">
        <f t="shared" si="51"/>
        <v xml:space="preserve"> </v>
      </c>
      <c r="F1067">
        <f t="shared" si="52"/>
        <v>0</v>
      </c>
    </row>
    <row r="1068" spans="1:6" x14ac:dyDescent="0.45">
      <c r="A1068">
        <v>1057</v>
      </c>
      <c r="B1068">
        <f t="shared" si="50"/>
        <v>0</v>
      </c>
      <c r="C1068" cm="1">
        <f t="array" ref="C1068:D1068">_xlfn.XLOOKUP(A1068,id,KickstartData!$L$2:$M$4115)</f>
        <v>0</v>
      </c>
      <c r="D1068" t="str">
        <v>canceled</v>
      </c>
      <c r="E1068" t="str">
        <f t="shared" si="51"/>
        <v xml:space="preserve"> </v>
      </c>
      <c r="F1068">
        <f t="shared" si="52"/>
        <v>0</v>
      </c>
    </row>
    <row r="1069" spans="1:6" x14ac:dyDescent="0.45">
      <c r="A1069">
        <v>1058</v>
      </c>
      <c r="B1069">
        <f t="shared" si="50"/>
        <v>0</v>
      </c>
      <c r="C1069" cm="1">
        <f t="array" ref="C1069:D1069">_xlfn.XLOOKUP(A1069,id,KickstartData!$L$2:$M$4115)</f>
        <v>0</v>
      </c>
      <c r="D1069" t="str">
        <v>canceled</v>
      </c>
      <c r="E1069" t="str">
        <f t="shared" si="51"/>
        <v xml:space="preserve"> </v>
      </c>
      <c r="F1069">
        <f t="shared" si="52"/>
        <v>0</v>
      </c>
    </row>
    <row r="1070" spans="1:6" x14ac:dyDescent="0.45">
      <c r="A1070">
        <v>1059</v>
      </c>
      <c r="B1070">
        <f t="shared" si="50"/>
        <v>0</v>
      </c>
      <c r="C1070" cm="1">
        <f t="array" ref="C1070:D1070">_xlfn.XLOOKUP(A1070,id,KickstartData!$L$2:$M$4115)</f>
        <v>0</v>
      </c>
      <c r="D1070" t="str">
        <v>canceled</v>
      </c>
      <c r="E1070" t="str">
        <f t="shared" si="51"/>
        <v xml:space="preserve"> </v>
      </c>
      <c r="F1070">
        <f t="shared" si="52"/>
        <v>0</v>
      </c>
    </row>
    <row r="1071" spans="1:6" x14ac:dyDescent="0.45">
      <c r="A1071">
        <v>1060</v>
      </c>
      <c r="B1071">
        <f t="shared" si="50"/>
        <v>1</v>
      </c>
      <c r="C1071" cm="1">
        <f t="array" ref="C1071:D1071">_xlfn.XLOOKUP(A1071,id,KickstartData!$L$2:$M$4115)</f>
        <v>1</v>
      </c>
      <c r="D1071" t="str">
        <v>canceled</v>
      </c>
      <c r="E1071" t="str">
        <f t="shared" si="51"/>
        <v xml:space="preserve"> </v>
      </c>
      <c r="F1071">
        <f t="shared" si="52"/>
        <v>1</v>
      </c>
    </row>
    <row r="1072" spans="1:6" x14ac:dyDescent="0.45">
      <c r="A1072">
        <v>1061</v>
      </c>
      <c r="B1072">
        <f t="shared" si="50"/>
        <v>0</v>
      </c>
      <c r="C1072" cm="1">
        <f t="array" ref="C1072:D1072">_xlfn.XLOOKUP(A1072,id,KickstartData!$L$2:$M$4115)</f>
        <v>0</v>
      </c>
      <c r="D1072" t="str">
        <v>canceled</v>
      </c>
      <c r="E1072" t="str">
        <f t="shared" si="51"/>
        <v xml:space="preserve"> </v>
      </c>
      <c r="F1072">
        <f t="shared" si="52"/>
        <v>0</v>
      </c>
    </row>
    <row r="1073" spans="1:6" x14ac:dyDescent="0.45">
      <c r="A1073">
        <v>1062</v>
      </c>
      <c r="B1073">
        <f t="shared" si="50"/>
        <v>4</v>
      </c>
      <c r="C1073" cm="1">
        <f t="array" ref="C1073:D1073">_xlfn.XLOOKUP(A1073,id,KickstartData!$L$2:$M$4115)</f>
        <v>4</v>
      </c>
      <c r="D1073" t="str">
        <v>canceled</v>
      </c>
      <c r="E1073" t="str">
        <f t="shared" si="51"/>
        <v xml:space="preserve"> </v>
      </c>
      <c r="F1073">
        <f t="shared" si="52"/>
        <v>4</v>
      </c>
    </row>
    <row r="1074" spans="1:6" x14ac:dyDescent="0.45">
      <c r="A1074">
        <v>1063</v>
      </c>
      <c r="B1074">
        <f t="shared" si="50"/>
        <v>0</v>
      </c>
      <c r="C1074" cm="1">
        <f t="array" ref="C1074:D1074">_xlfn.XLOOKUP(A1074,id,KickstartData!$L$2:$M$4115)</f>
        <v>0</v>
      </c>
      <c r="D1074" t="str">
        <v>canceled</v>
      </c>
      <c r="E1074" t="str">
        <f t="shared" si="51"/>
        <v xml:space="preserve"> </v>
      </c>
      <c r="F1074">
        <f t="shared" si="52"/>
        <v>0</v>
      </c>
    </row>
    <row r="1075" spans="1:6" x14ac:dyDescent="0.45">
      <c r="A1075">
        <v>1064</v>
      </c>
      <c r="B1075">
        <f t="shared" si="50"/>
        <v>123</v>
      </c>
      <c r="C1075" cm="1">
        <f t="array" ref="C1075:D1075">_xlfn.XLOOKUP(A1075,id,KickstartData!$L$2:$M$4115)</f>
        <v>123</v>
      </c>
      <c r="D1075" t="str">
        <v>failed</v>
      </c>
      <c r="E1075" t="str">
        <f t="shared" si="51"/>
        <v xml:space="preserve"> </v>
      </c>
      <c r="F1075">
        <f t="shared" si="52"/>
        <v>123</v>
      </c>
    </row>
    <row r="1076" spans="1:6" x14ac:dyDescent="0.45">
      <c r="A1076">
        <v>1065</v>
      </c>
      <c r="B1076">
        <f t="shared" si="50"/>
        <v>5</v>
      </c>
      <c r="C1076" cm="1">
        <f t="array" ref="C1076:D1076">_xlfn.XLOOKUP(A1076,id,KickstartData!$L$2:$M$4115)</f>
        <v>5</v>
      </c>
      <c r="D1076" t="str">
        <v>failed</v>
      </c>
      <c r="E1076" t="str">
        <f t="shared" si="51"/>
        <v xml:space="preserve"> </v>
      </c>
      <c r="F1076">
        <f t="shared" si="52"/>
        <v>5</v>
      </c>
    </row>
    <row r="1077" spans="1:6" x14ac:dyDescent="0.45">
      <c r="A1077">
        <v>1066</v>
      </c>
      <c r="B1077">
        <f t="shared" si="50"/>
        <v>148</v>
      </c>
      <c r="C1077" cm="1">
        <f t="array" ref="C1077:D1077">_xlfn.XLOOKUP(A1077,id,KickstartData!$L$2:$M$4115)</f>
        <v>148</v>
      </c>
      <c r="D1077" t="str">
        <v>failed</v>
      </c>
      <c r="E1077" t="str">
        <f t="shared" si="51"/>
        <v xml:space="preserve"> </v>
      </c>
      <c r="F1077">
        <f t="shared" si="52"/>
        <v>148</v>
      </c>
    </row>
    <row r="1078" spans="1:6" x14ac:dyDescent="0.45">
      <c r="A1078">
        <v>1067</v>
      </c>
      <c r="B1078">
        <f t="shared" si="50"/>
        <v>10</v>
      </c>
      <c r="C1078" cm="1">
        <f t="array" ref="C1078:D1078">_xlfn.XLOOKUP(A1078,id,KickstartData!$L$2:$M$4115)</f>
        <v>10</v>
      </c>
      <c r="D1078" t="str">
        <v>failed</v>
      </c>
      <c r="E1078" t="str">
        <f t="shared" si="51"/>
        <v xml:space="preserve"> </v>
      </c>
      <c r="F1078">
        <f t="shared" si="52"/>
        <v>10</v>
      </c>
    </row>
    <row r="1079" spans="1:6" x14ac:dyDescent="0.45">
      <c r="A1079">
        <v>1068</v>
      </c>
      <c r="B1079">
        <f t="shared" si="50"/>
        <v>4</v>
      </c>
      <c r="C1079" cm="1">
        <f t="array" ref="C1079:D1079">_xlfn.XLOOKUP(A1079,id,KickstartData!$L$2:$M$4115)</f>
        <v>4</v>
      </c>
      <c r="D1079" t="str">
        <v>failed</v>
      </c>
      <c r="E1079" t="str">
        <f t="shared" si="51"/>
        <v xml:space="preserve"> </v>
      </c>
      <c r="F1079">
        <f t="shared" si="52"/>
        <v>4</v>
      </c>
    </row>
    <row r="1080" spans="1:6" x14ac:dyDescent="0.45">
      <c r="A1080">
        <v>1069</v>
      </c>
      <c r="B1080">
        <f t="shared" si="50"/>
        <v>21</v>
      </c>
      <c r="C1080" cm="1">
        <f t="array" ref="C1080:D1080">_xlfn.XLOOKUP(A1080,id,KickstartData!$L$2:$M$4115)</f>
        <v>21</v>
      </c>
      <c r="D1080" t="str">
        <v>failed</v>
      </c>
      <c r="E1080" t="str">
        <f t="shared" si="51"/>
        <v xml:space="preserve"> </v>
      </c>
      <c r="F1080">
        <f t="shared" si="52"/>
        <v>21</v>
      </c>
    </row>
    <row r="1081" spans="1:6" x14ac:dyDescent="0.45">
      <c r="A1081">
        <v>1070</v>
      </c>
      <c r="B1081">
        <f t="shared" si="50"/>
        <v>2</v>
      </c>
      <c r="C1081" cm="1">
        <f t="array" ref="C1081:D1081">_xlfn.XLOOKUP(A1081,id,KickstartData!$L$2:$M$4115)</f>
        <v>2</v>
      </c>
      <c r="D1081" t="str">
        <v>failed</v>
      </c>
      <c r="E1081" t="str">
        <f t="shared" si="51"/>
        <v xml:space="preserve"> </v>
      </c>
      <c r="F1081">
        <f t="shared" si="52"/>
        <v>2</v>
      </c>
    </row>
    <row r="1082" spans="1:6" x14ac:dyDescent="0.45">
      <c r="A1082">
        <v>1071</v>
      </c>
      <c r="B1082">
        <f t="shared" si="50"/>
        <v>0</v>
      </c>
      <c r="C1082" cm="1">
        <f t="array" ref="C1082:D1082">_xlfn.XLOOKUP(A1082,id,KickstartData!$L$2:$M$4115)</f>
        <v>0</v>
      </c>
      <c r="D1082" t="str">
        <v>failed</v>
      </c>
      <c r="E1082" t="str">
        <f t="shared" si="51"/>
        <v xml:space="preserve"> </v>
      </c>
      <c r="F1082">
        <f t="shared" si="52"/>
        <v>0</v>
      </c>
    </row>
    <row r="1083" spans="1:6" x14ac:dyDescent="0.45">
      <c r="A1083">
        <v>1072</v>
      </c>
      <c r="B1083">
        <f t="shared" si="50"/>
        <v>4</v>
      </c>
      <c r="C1083" cm="1">
        <f t="array" ref="C1083:D1083">_xlfn.XLOOKUP(A1083,id,KickstartData!$L$2:$M$4115)</f>
        <v>4</v>
      </c>
      <c r="D1083" t="str">
        <v>failed</v>
      </c>
      <c r="E1083" t="str">
        <f t="shared" si="51"/>
        <v xml:space="preserve"> </v>
      </c>
      <c r="F1083">
        <f t="shared" si="52"/>
        <v>4</v>
      </c>
    </row>
    <row r="1084" spans="1:6" x14ac:dyDescent="0.45">
      <c r="A1084">
        <v>1073</v>
      </c>
      <c r="B1084">
        <f t="shared" si="50"/>
        <v>1</v>
      </c>
      <c r="C1084" cm="1">
        <f t="array" ref="C1084:D1084">_xlfn.XLOOKUP(A1084,id,KickstartData!$L$2:$M$4115)</f>
        <v>1</v>
      </c>
      <c r="D1084" t="str">
        <v>failed</v>
      </c>
      <c r="E1084" t="str">
        <f t="shared" si="51"/>
        <v xml:space="preserve"> </v>
      </c>
      <c r="F1084">
        <f t="shared" si="52"/>
        <v>1</v>
      </c>
    </row>
    <row r="1085" spans="1:6" x14ac:dyDescent="0.45">
      <c r="A1085">
        <v>1074</v>
      </c>
      <c r="B1085">
        <f t="shared" si="50"/>
        <v>30</v>
      </c>
      <c r="C1085" cm="1">
        <f t="array" ref="C1085:D1085">_xlfn.XLOOKUP(A1085,id,KickstartData!$L$2:$M$4115)</f>
        <v>30</v>
      </c>
      <c r="D1085" t="str">
        <v>failed</v>
      </c>
      <c r="E1085" t="str">
        <f t="shared" si="51"/>
        <v xml:space="preserve"> </v>
      </c>
      <c r="F1085">
        <f t="shared" si="52"/>
        <v>30</v>
      </c>
    </row>
    <row r="1086" spans="1:6" x14ac:dyDescent="0.45">
      <c r="A1086">
        <v>1075</v>
      </c>
      <c r="B1086">
        <f t="shared" si="50"/>
        <v>3</v>
      </c>
      <c r="C1086" cm="1">
        <f t="array" ref="C1086:D1086">_xlfn.XLOOKUP(A1086,id,KickstartData!$L$2:$M$4115)</f>
        <v>3</v>
      </c>
      <c r="D1086" t="str">
        <v>failed</v>
      </c>
      <c r="E1086" t="str">
        <f t="shared" si="51"/>
        <v xml:space="preserve"> </v>
      </c>
      <c r="F1086">
        <f t="shared" si="52"/>
        <v>3</v>
      </c>
    </row>
    <row r="1087" spans="1:6" x14ac:dyDescent="0.45">
      <c r="A1087">
        <v>1076</v>
      </c>
      <c r="B1087">
        <f t="shared" si="50"/>
        <v>975</v>
      </c>
      <c r="C1087" cm="1">
        <f t="array" ref="C1087:D1087">_xlfn.XLOOKUP(A1087,id,KickstartData!$L$2:$M$4115)</f>
        <v>975</v>
      </c>
      <c r="D1087" t="str">
        <v>failed</v>
      </c>
      <c r="E1087" t="str">
        <f t="shared" si="51"/>
        <v xml:space="preserve"> </v>
      </c>
      <c r="F1087">
        <f t="shared" si="52"/>
        <v>975</v>
      </c>
    </row>
    <row r="1088" spans="1:6" x14ac:dyDescent="0.45">
      <c r="A1088">
        <v>1077</v>
      </c>
      <c r="B1088">
        <f t="shared" si="50"/>
        <v>167</v>
      </c>
      <c r="C1088" cm="1">
        <f t="array" ref="C1088:D1088">_xlfn.XLOOKUP(A1088,id,KickstartData!$L$2:$M$4115)</f>
        <v>167</v>
      </c>
      <c r="D1088" t="str">
        <v>failed</v>
      </c>
      <c r="E1088" t="str">
        <f t="shared" si="51"/>
        <v xml:space="preserve"> </v>
      </c>
      <c r="F1088">
        <f t="shared" si="52"/>
        <v>167</v>
      </c>
    </row>
    <row r="1089" spans="1:6" x14ac:dyDescent="0.45">
      <c r="A1089">
        <v>1078</v>
      </c>
      <c r="B1089">
        <f t="shared" si="50"/>
        <v>5</v>
      </c>
      <c r="C1089" cm="1">
        <f t="array" ref="C1089:D1089">_xlfn.XLOOKUP(A1089,id,KickstartData!$L$2:$M$4115)</f>
        <v>5</v>
      </c>
      <c r="D1089" t="str">
        <v>failed</v>
      </c>
      <c r="E1089" t="str">
        <f t="shared" si="51"/>
        <v xml:space="preserve"> </v>
      </c>
      <c r="F1089">
        <f t="shared" si="52"/>
        <v>5</v>
      </c>
    </row>
    <row r="1090" spans="1:6" x14ac:dyDescent="0.45">
      <c r="A1090">
        <v>1079</v>
      </c>
      <c r="B1090">
        <f t="shared" si="50"/>
        <v>18</v>
      </c>
      <c r="C1090" cm="1">
        <f t="array" ref="C1090:D1090">_xlfn.XLOOKUP(A1090,id,KickstartData!$L$2:$M$4115)</f>
        <v>18</v>
      </c>
      <c r="D1090" t="str">
        <v>failed</v>
      </c>
      <c r="E1090" t="str">
        <f t="shared" si="51"/>
        <v xml:space="preserve"> </v>
      </c>
      <c r="F1090">
        <f t="shared" si="52"/>
        <v>18</v>
      </c>
    </row>
    <row r="1091" spans="1:6" x14ac:dyDescent="0.45">
      <c r="A1091">
        <v>1080</v>
      </c>
      <c r="B1091">
        <f t="shared" si="50"/>
        <v>98</v>
      </c>
      <c r="C1091" cm="1">
        <f t="array" ref="C1091:D1091">_xlfn.XLOOKUP(A1091,id,KickstartData!$L$2:$M$4115)</f>
        <v>98</v>
      </c>
      <c r="D1091" t="str">
        <v>failed</v>
      </c>
      <c r="E1091" t="str">
        <f t="shared" si="51"/>
        <v xml:space="preserve"> </v>
      </c>
      <c r="F1091">
        <f t="shared" si="52"/>
        <v>98</v>
      </c>
    </row>
    <row r="1092" spans="1:6" x14ac:dyDescent="0.45">
      <c r="A1092">
        <v>1081</v>
      </c>
      <c r="B1092">
        <f t="shared" si="50"/>
        <v>4</v>
      </c>
      <c r="C1092" cm="1">
        <f t="array" ref="C1092:D1092">_xlfn.XLOOKUP(A1092,id,KickstartData!$L$2:$M$4115)</f>
        <v>4</v>
      </c>
      <c r="D1092" t="str">
        <v>failed</v>
      </c>
      <c r="E1092" t="str">
        <f t="shared" si="51"/>
        <v xml:space="preserve"> </v>
      </c>
      <c r="F1092">
        <f t="shared" si="52"/>
        <v>4</v>
      </c>
    </row>
    <row r="1093" spans="1:6" x14ac:dyDescent="0.45">
      <c r="A1093">
        <v>1082</v>
      </c>
      <c r="B1093">
        <f t="shared" si="50"/>
        <v>3</v>
      </c>
      <c r="C1093" cm="1">
        <f t="array" ref="C1093:D1093">_xlfn.XLOOKUP(A1093,id,KickstartData!$L$2:$M$4115)</f>
        <v>3</v>
      </c>
      <c r="D1093" t="str">
        <v>failed</v>
      </c>
      <c r="E1093" t="str">
        <f t="shared" si="51"/>
        <v xml:space="preserve"> </v>
      </c>
      <c r="F1093">
        <f t="shared" si="52"/>
        <v>3</v>
      </c>
    </row>
    <row r="1094" spans="1:6" x14ac:dyDescent="0.45">
      <c r="A1094">
        <v>1083</v>
      </c>
      <c r="B1094">
        <f t="shared" si="50"/>
        <v>1</v>
      </c>
      <c r="C1094" cm="1">
        <f t="array" ref="C1094:D1094">_xlfn.XLOOKUP(A1094,id,KickstartData!$L$2:$M$4115)</f>
        <v>1</v>
      </c>
      <c r="D1094" t="str">
        <v>failed</v>
      </c>
      <c r="E1094" t="str">
        <f t="shared" si="51"/>
        <v xml:space="preserve"> </v>
      </c>
      <c r="F1094">
        <f t="shared" si="52"/>
        <v>1</v>
      </c>
    </row>
    <row r="1095" spans="1:6" x14ac:dyDescent="0.45">
      <c r="A1095">
        <v>1084</v>
      </c>
      <c r="B1095">
        <f t="shared" si="50"/>
        <v>0</v>
      </c>
      <c r="C1095" cm="1">
        <f t="array" ref="C1095:D1095">_xlfn.XLOOKUP(A1095,id,KickstartData!$L$2:$M$4115)</f>
        <v>0</v>
      </c>
      <c r="D1095" t="str">
        <v>failed</v>
      </c>
      <c r="E1095" t="str">
        <f t="shared" si="51"/>
        <v xml:space="preserve"> </v>
      </c>
      <c r="F1095">
        <f t="shared" si="52"/>
        <v>0</v>
      </c>
    </row>
    <row r="1096" spans="1:6" x14ac:dyDescent="0.45">
      <c r="A1096">
        <v>1085</v>
      </c>
      <c r="B1096">
        <f t="shared" si="50"/>
        <v>9</v>
      </c>
      <c r="C1096" cm="1">
        <f t="array" ref="C1096:D1096">_xlfn.XLOOKUP(A1096,id,KickstartData!$L$2:$M$4115)</f>
        <v>9</v>
      </c>
      <c r="D1096" t="str">
        <v>failed</v>
      </c>
      <c r="E1096" t="str">
        <f t="shared" si="51"/>
        <v xml:space="preserve"> </v>
      </c>
      <c r="F1096">
        <f t="shared" si="52"/>
        <v>9</v>
      </c>
    </row>
    <row r="1097" spans="1:6" x14ac:dyDescent="0.45">
      <c r="A1097">
        <v>1086</v>
      </c>
      <c r="B1097">
        <f t="shared" si="50"/>
        <v>2</v>
      </c>
      <c r="C1097" cm="1">
        <f t="array" ref="C1097:D1097">_xlfn.XLOOKUP(A1097,id,KickstartData!$L$2:$M$4115)</f>
        <v>2</v>
      </c>
      <c r="D1097" t="str">
        <v>failed</v>
      </c>
      <c r="E1097" t="str">
        <f t="shared" si="51"/>
        <v xml:space="preserve"> </v>
      </c>
      <c r="F1097">
        <f t="shared" si="52"/>
        <v>2</v>
      </c>
    </row>
    <row r="1098" spans="1:6" x14ac:dyDescent="0.45">
      <c r="A1098">
        <v>1087</v>
      </c>
      <c r="B1098">
        <f t="shared" si="50"/>
        <v>0</v>
      </c>
      <c r="C1098" cm="1">
        <f t="array" ref="C1098:D1098">_xlfn.XLOOKUP(A1098,id,KickstartData!$L$2:$M$4115)</f>
        <v>0</v>
      </c>
      <c r="D1098" t="str">
        <v>failed</v>
      </c>
      <c r="E1098" t="str">
        <f t="shared" si="51"/>
        <v xml:space="preserve"> </v>
      </c>
      <c r="F1098">
        <f t="shared" si="52"/>
        <v>0</v>
      </c>
    </row>
    <row r="1099" spans="1:6" x14ac:dyDescent="0.45">
      <c r="A1099">
        <v>1088</v>
      </c>
      <c r="B1099">
        <f t="shared" si="50"/>
        <v>147</v>
      </c>
      <c r="C1099" cm="1">
        <f t="array" ref="C1099:D1099">_xlfn.XLOOKUP(A1099,id,KickstartData!$L$2:$M$4115)</f>
        <v>147</v>
      </c>
      <c r="D1099" t="str">
        <v>failed</v>
      </c>
      <c r="E1099" t="str">
        <f t="shared" si="51"/>
        <v xml:space="preserve"> </v>
      </c>
      <c r="F1099">
        <f t="shared" si="52"/>
        <v>147</v>
      </c>
    </row>
    <row r="1100" spans="1:6" x14ac:dyDescent="0.45">
      <c r="A1100">
        <v>1089</v>
      </c>
      <c r="B1100">
        <f t="shared" ref="B1100:B1163" si="53">_xlfn.XLOOKUP(A1100,id,backers_count)</f>
        <v>49</v>
      </c>
      <c r="C1100" cm="1">
        <f t="array" ref="C1100:D1100">_xlfn.XLOOKUP(A1100,id,KickstartData!$L$2:$M$4115)</f>
        <v>49</v>
      </c>
      <c r="D1100" t="str">
        <v>failed</v>
      </c>
      <c r="E1100" t="str">
        <f t="shared" si="51"/>
        <v xml:space="preserve"> </v>
      </c>
      <c r="F1100">
        <f t="shared" si="52"/>
        <v>49</v>
      </c>
    </row>
    <row r="1101" spans="1:6" x14ac:dyDescent="0.45">
      <c r="A1101">
        <v>1090</v>
      </c>
      <c r="B1101">
        <f t="shared" si="53"/>
        <v>1</v>
      </c>
      <c r="C1101" cm="1">
        <f t="array" ref="C1101:D1101">_xlfn.XLOOKUP(A1101,id,KickstartData!$L$2:$M$4115)</f>
        <v>1</v>
      </c>
      <c r="D1101" t="str">
        <v>failed</v>
      </c>
      <c r="E1101" t="str">
        <f t="shared" si="51"/>
        <v xml:space="preserve"> </v>
      </c>
      <c r="F1101">
        <f t="shared" si="52"/>
        <v>1</v>
      </c>
    </row>
    <row r="1102" spans="1:6" x14ac:dyDescent="0.45">
      <c r="A1102">
        <v>1091</v>
      </c>
      <c r="B1102">
        <f t="shared" si="53"/>
        <v>2</v>
      </c>
      <c r="C1102" cm="1">
        <f t="array" ref="C1102:D1102">_xlfn.XLOOKUP(A1102,id,KickstartData!$L$2:$M$4115)</f>
        <v>2</v>
      </c>
      <c r="D1102" t="str">
        <v>failed</v>
      </c>
      <c r="E1102" t="str">
        <f t="shared" si="51"/>
        <v xml:space="preserve"> </v>
      </c>
      <c r="F1102">
        <f t="shared" si="52"/>
        <v>2</v>
      </c>
    </row>
    <row r="1103" spans="1:6" x14ac:dyDescent="0.45">
      <c r="A1103">
        <v>1092</v>
      </c>
      <c r="B1103">
        <f t="shared" si="53"/>
        <v>7</v>
      </c>
      <c r="C1103" cm="1">
        <f t="array" ref="C1103:D1103">_xlfn.XLOOKUP(A1103,id,KickstartData!$L$2:$M$4115)</f>
        <v>7</v>
      </c>
      <c r="D1103" t="str">
        <v>failed</v>
      </c>
      <c r="E1103" t="str">
        <f t="shared" si="51"/>
        <v xml:space="preserve"> </v>
      </c>
      <c r="F1103">
        <f t="shared" si="52"/>
        <v>7</v>
      </c>
    </row>
    <row r="1104" spans="1:6" x14ac:dyDescent="0.45">
      <c r="A1104">
        <v>1093</v>
      </c>
      <c r="B1104">
        <f t="shared" si="53"/>
        <v>4</v>
      </c>
      <c r="C1104" cm="1">
        <f t="array" ref="C1104:D1104">_xlfn.XLOOKUP(A1104,id,KickstartData!$L$2:$M$4115)</f>
        <v>4</v>
      </c>
      <c r="D1104" t="str">
        <v>failed</v>
      </c>
      <c r="E1104" t="str">
        <f t="shared" ref="E1104:E1167" si="54">IF(D1104="successful",C1104," ")</f>
        <v xml:space="preserve"> </v>
      </c>
      <c r="F1104">
        <f t="shared" ref="F1104:F1167" si="55">IF(D1104&lt;&gt;"successful",C1104," ")</f>
        <v>4</v>
      </c>
    </row>
    <row r="1105" spans="1:6" x14ac:dyDescent="0.45">
      <c r="A1105">
        <v>1094</v>
      </c>
      <c r="B1105">
        <f t="shared" si="53"/>
        <v>27</v>
      </c>
      <c r="C1105" cm="1">
        <f t="array" ref="C1105:D1105">_xlfn.XLOOKUP(A1105,id,KickstartData!$L$2:$M$4115)</f>
        <v>27</v>
      </c>
      <c r="D1105" t="str">
        <v>failed</v>
      </c>
      <c r="E1105" t="str">
        <f t="shared" si="54"/>
        <v xml:space="preserve"> </v>
      </c>
      <c r="F1105">
        <f t="shared" si="55"/>
        <v>27</v>
      </c>
    </row>
    <row r="1106" spans="1:6" x14ac:dyDescent="0.45">
      <c r="A1106">
        <v>1095</v>
      </c>
      <c r="B1106">
        <f t="shared" si="53"/>
        <v>94</v>
      </c>
      <c r="C1106" cm="1">
        <f t="array" ref="C1106:D1106">_xlfn.XLOOKUP(A1106,id,KickstartData!$L$2:$M$4115)</f>
        <v>94</v>
      </c>
      <c r="D1106" t="str">
        <v>failed</v>
      </c>
      <c r="E1106" t="str">
        <f t="shared" si="54"/>
        <v xml:space="preserve"> </v>
      </c>
      <c r="F1106">
        <f t="shared" si="55"/>
        <v>94</v>
      </c>
    </row>
    <row r="1107" spans="1:6" x14ac:dyDescent="0.45">
      <c r="A1107">
        <v>1096</v>
      </c>
      <c r="B1107">
        <f t="shared" si="53"/>
        <v>29</v>
      </c>
      <c r="C1107" cm="1">
        <f t="array" ref="C1107:D1107">_xlfn.XLOOKUP(A1107,id,KickstartData!$L$2:$M$4115)</f>
        <v>29</v>
      </c>
      <c r="D1107" t="str">
        <v>failed</v>
      </c>
      <c r="E1107" t="str">
        <f t="shared" si="54"/>
        <v xml:space="preserve"> </v>
      </c>
      <c r="F1107">
        <f t="shared" si="55"/>
        <v>29</v>
      </c>
    </row>
    <row r="1108" spans="1:6" x14ac:dyDescent="0.45">
      <c r="A1108">
        <v>1097</v>
      </c>
      <c r="B1108">
        <f t="shared" si="53"/>
        <v>7</v>
      </c>
      <c r="C1108" cm="1">
        <f t="array" ref="C1108:D1108">_xlfn.XLOOKUP(A1108,id,KickstartData!$L$2:$M$4115)</f>
        <v>7</v>
      </c>
      <c r="D1108" t="str">
        <v>failed</v>
      </c>
      <c r="E1108" t="str">
        <f t="shared" si="54"/>
        <v xml:space="preserve"> </v>
      </c>
      <c r="F1108">
        <f t="shared" si="55"/>
        <v>7</v>
      </c>
    </row>
    <row r="1109" spans="1:6" x14ac:dyDescent="0.45">
      <c r="A1109">
        <v>1098</v>
      </c>
      <c r="B1109">
        <f t="shared" si="53"/>
        <v>22</v>
      </c>
      <c r="C1109" cm="1">
        <f t="array" ref="C1109:D1109">_xlfn.XLOOKUP(A1109,id,KickstartData!$L$2:$M$4115)</f>
        <v>22</v>
      </c>
      <c r="D1109" t="str">
        <v>failed</v>
      </c>
      <c r="E1109" t="str">
        <f t="shared" si="54"/>
        <v xml:space="preserve"> </v>
      </c>
      <c r="F1109">
        <f t="shared" si="55"/>
        <v>22</v>
      </c>
    </row>
    <row r="1110" spans="1:6" x14ac:dyDescent="0.45">
      <c r="A1110">
        <v>1099</v>
      </c>
      <c r="B1110">
        <f t="shared" si="53"/>
        <v>1</v>
      </c>
      <c r="C1110" cm="1">
        <f t="array" ref="C1110:D1110">_xlfn.XLOOKUP(A1110,id,KickstartData!$L$2:$M$4115)</f>
        <v>1</v>
      </c>
      <c r="D1110" t="str">
        <v>failed</v>
      </c>
      <c r="E1110" t="str">
        <f t="shared" si="54"/>
        <v xml:space="preserve"> </v>
      </c>
      <c r="F1110">
        <f t="shared" si="55"/>
        <v>1</v>
      </c>
    </row>
    <row r="1111" spans="1:6" x14ac:dyDescent="0.45">
      <c r="A1111">
        <v>1100</v>
      </c>
      <c r="B1111">
        <f t="shared" si="53"/>
        <v>10</v>
      </c>
      <c r="C1111" cm="1">
        <f t="array" ref="C1111:D1111">_xlfn.XLOOKUP(A1111,id,KickstartData!$L$2:$M$4115)</f>
        <v>10</v>
      </c>
      <c r="D1111" t="str">
        <v>failed</v>
      </c>
      <c r="E1111" t="str">
        <f t="shared" si="54"/>
        <v xml:space="preserve"> </v>
      </c>
      <c r="F1111">
        <f t="shared" si="55"/>
        <v>10</v>
      </c>
    </row>
    <row r="1112" spans="1:6" x14ac:dyDescent="0.45">
      <c r="A1112">
        <v>1101</v>
      </c>
      <c r="B1112">
        <f t="shared" si="53"/>
        <v>6</v>
      </c>
      <c r="C1112" cm="1">
        <f t="array" ref="C1112:D1112">_xlfn.XLOOKUP(A1112,id,KickstartData!$L$2:$M$4115)</f>
        <v>6</v>
      </c>
      <c r="D1112" t="str">
        <v>failed</v>
      </c>
      <c r="E1112" t="str">
        <f t="shared" si="54"/>
        <v xml:space="preserve"> </v>
      </c>
      <c r="F1112">
        <f t="shared" si="55"/>
        <v>6</v>
      </c>
    </row>
    <row r="1113" spans="1:6" x14ac:dyDescent="0.45">
      <c r="A1113">
        <v>1102</v>
      </c>
      <c r="B1113">
        <f t="shared" si="53"/>
        <v>24</v>
      </c>
      <c r="C1113" cm="1">
        <f t="array" ref="C1113:D1113">_xlfn.XLOOKUP(A1113,id,KickstartData!$L$2:$M$4115)</f>
        <v>24</v>
      </c>
      <c r="D1113" t="str">
        <v>failed</v>
      </c>
      <c r="E1113" t="str">
        <f t="shared" si="54"/>
        <v xml:space="preserve"> </v>
      </c>
      <c r="F1113">
        <f t="shared" si="55"/>
        <v>24</v>
      </c>
    </row>
    <row r="1114" spans="1:6" x14ac:dyDescent="0.45">
      <c r="A1114">
        <v>1103</v>
      </c>
      <c r="B1114">
        <f t="shared" si="53"/>
        <v>15</v>
      </c>
      <c r="C1114" cm="1">
        <f t="array" ref="C1114:D1114">_xlfn.XLOOKUP(A1114,id,KickstartData!$L$2:$M$4115)</f>
        <v>15</v>
      </c>
      <c r="D1114" t="str">
        <v>failed</v>
      </c>
      <c r="E1114" t="str">
        <f t="shared" si="54"/>
        <v xml:space="preserve"> </v>
      </c>
      <c r="F1114">
        <f t="shared" si="55"/>
        <v>15</v>
      </c>
    </row>
    <row r="1115" spans="1:6" x14ac:dyDescent="0.45">
      <c r="A1115">
        <v>1104</v>
      </c>
      <c r="B1115">
        <f t="shared" si="53"/>
        <v>37</v>
      </c>
      <c r="C1115" cm="1">
        <f t="array" ref="C1115:D1115">_xlfn.XLOOKUP(A1115,id,KickstartData!$L$2:$M$4115)</f>
        <v>37</v>
      </c>
      <c r="D1115" t="str">
        <v>failed</v>
      </c>
      <c r="E1115" t="str">
        <f t="shared" si="54"/>
        <v xml:space="preserve"> </v>
      </c>
      <c r="F1115">
        <f t="shared" si="55"/>
        <v>37</v>
      </c>
    </row>
    <row r="1116" spans="1:6" x14ac:dyDescent="0.45">
      <c r="A1116">
        <v>1105</v>
      </c>
      <c r="B1116">
        <f t="shared" si="53"/>
        <v>20</v>
      </c>
      <c r="C1116" cm="1">
        <f t="array" ref="C1116:D1116">_xlfn.XLOOKUP(A1116,id,KickstartData!$L$2:$M$4115)</f>
        <v>20</v>
      </c>
      <c r="D1116" t="str">
        <v>failed</v>
      </c>
      <c r="E1116" t="str">
        <f t="shared" si="54"/>
        <v xml:space="preserve"> </v>
      </c>
      <c r="F1116">
        <f t="shared" si="55"/>
        <v>20</v>
      </c>
    </row>
    <row r="1117" spans="1:6" x14ac:dyDescent="0.45">
      <c r="A1117">
        <v>1106</v>
      </c>
      <c r="B1117">
        <f t="shared" si="53"/>
        <v>7</v>
      </c>
      <c r="C1117" cm="1">
        <f t="array" ref="C1117:D1117">_xlfn.XLOOKUP(A1117,id,KickstartData!$L$2:$M$4115)</f>
        <v>7</v>
      </c>
      <c r="D1117" t="str">
        <v>failed</v>
      </c>
      <c r="E1117" t="str">
        <f t="shared" si="54"/>
        <v xml:space="preserve"> </v>
      </c>
      <c r="F1117">
        <f t="shared" si="55"/>
        <v>7</v>
      </c>
    </row>
    <row r="1118" spans="1:6" x14ac:dyDescent="0.45">
      <c r="A1118">
        <v>1107</v>
      </c>
      <c r="B1118">
        <f t="shared" si="53"/>
        <v>0</v>
      </c>
      <c r="C1118" cm="1">
        <f t="array" ref="C1118:D1118">_xlfn.XLOOKUP(A1118,id,KickstartData!$L$2:$M$4115)</f>
        <v>0</v>
      </c>
      <c r="D1118" t="str">
        <v>failed</v>
      </c>
      <c r="E1118" t="str">
        <f t="shared" si="54"/>
        <v xml:space="preserve"> </v>
      </c>
      <c r="F1118">
        <f t="shared" si="55"/>
        <v>0</v>
      </c>
    </row>
    <row r="1119" spans="1:6" x14ac:dyDescent="0.45">
      <c r="A1119">
        <v>1108</v>
      </c>
      <c r="B1119">
        <f t="shared" si="53"/>
        <v>21</v>
      </c>
      <c r="C1119" cm="1">
        <f t="array" ref="C1119:D1119">_xlfn.XLOOKUP(A1119,id,KickstartData!$L$2:$M$4115)</f>
        <v>21</v>
      </c>
      <c r="D1119" t="str">
        <v>failed</v>
      </c>
      <c r="E1119" t="str">
        <f t="shared" si="54"/>
        <v xml:space="preserve"> </v>
      </c>
      <c r="F1119">
        <f t="shared" si="55"/>
        <v>21</v>
      </c>
    </row>
    <row r="1120" spans="1:6" x14ac:dyDescent="0.45">
      <c r="A1120">
        <v>1109</v>
      </c>
      <c r="B1120">
        <f t="shared" si="53"/>
        <v>3</v>
      </c>
      <c r="C1120" cm="1">
        <f t="array" ref="C1120:D1120">_xlfn.XLOOKUP(A1120,id,KickstartData!$L$2:$M$4115)</f>
        <v>3</v>
      </c>
      <c r="D1120" t="str">
        <v>failed</v>
      </c>
      <c r="E1120" t="str">
        <f t="shared" si="54"/>
        <v xml:space="preserve"> </v>
      </c>
      <c r="F1120">
        <f t="shared" si="55"/>
        <v>3</v>
      </c>
    </row>
    <row r="1121" spans="1:6" x14ac:dyDescent="0.45">
      <c r="A1121">
        <v>1110</v>
      </c>
      <c r="B1121">
        <f t="shared" si="53"/>
        <v>11</v>
      </c>
      <c r="C1121" cm="1">
        <f t="array" ref="C1121:D1121">_xlfn.XLOOKUP(A1121,id,KickstartData!$L$2:$M$4115)</f>
        <v>11</v>
      </c>
      <c r="D1121" t="str">
        <v>failed</v>
      </c>
      <c r="E1121" t="str">
        <f t="shared" si="54"/>
        <v xml:space="preserve"> </v>
      </c>
      <c r="F1121">
        <f t="shared" si="55"/>
        <v>11</v>
      </c>
    </row>
    <row r="1122" spans="1:6" x14ac:dyDescent="0.45">
      <c r="A1122">
        <v>1111</v>
      </c>
      <c r="B1122">
        <f t="shared" si="53"/>
        <v>1</v>
      </c>
      <c r="C1122" cm="1">
        <f t="array" ref="C1122:D1122">_xlfn.XLOOKUP(A1122,id,KickstartData!$L$2:$M$4115)</f>
        <v>1</v>
      </c>
      <c r="D1122" t="str">
        <v>failed</v>
      </c>
      <c r="E1122" t="str">
        <f t="shared" si="54"/>
        <v xml:space="preserve"> </v>
      </c>
      <c r="F1122">
        <f t="shared" si="55"/>
        <v>1</v>
      </c>
    </row>
    <row r="1123" spans="1:6" x14ac:dyDescent="0.45">
      <c r="A1123">
        <v>1112</v>
      </c>
      <c r="B1123">
        <f t="shared" si="53"/>
        <v>312</v>
      </c>
      <c r="C1123" cm="1">
        <f t="array" ref="C1123:D1123">_xlfn.XLOOKUP(A1123,id,KickstartData!$L$2:$M$4115)</f>
        <v>312</v>
      </c>
      <c r="D1123" t="str">
        <v>failed</v>
      </c>
      <c r="E1123" t="str">
        <f t="shared" si="54"/>
        <v xml:space="preserve"> </v>
      </c>
      <c r="F1123">
        <f t="shared" si="55"/>
        <v>312</v>
      </c>
    </row>
    <row r="1124" spans="1:6" x14ac:dyDescent="0.45">
      <c r="A1124">
        <v>1113</v>
      </c>
      <c r="B1124">
        <f t="shared" si="53"/>
        <v>1</v>
      </c>
      <c r="C1124" cm="1">
        <f t="array" ref="C1124:D1124">_xlfn.XLOOKUP(A1124,id,KickstartData!$L$2:$M$4115)</f>
        <v>1</v>
      </c>
      <c r="D1124" t="str">
        <v>failed</v>
      </c>
      <c r="E1124" t="str">
        <f t="shared" si="54"/>
        <v xml:space="preserve"> </v>
      </c>
      <c r="F1124">
        <f t="shared" si="55"/>
        <v>1</v>
      </c>
    </row>
    <row r="1125" spans="1:6" x14ac:dyDescent="0.45">
      <c r="A1125">
        <v>1114</v>
      </c>
      <c r="B1125">
        <f t="shared" si="53"/>
        <v>3</v>
      </c>
      <c r="C1125" cm="1">
        <f t="array" ref="C1125:D1125">_xlfn.XLOOKUP(A1125,id,KickstartData!$L$2:$M$4115)</f>
        <v>3</v>
      </c>
      <c r="D1125" t="str">
        <v>failed</v>
      </c>
      <c r="E1125" t="str">
        <f t="shared" si="54"/>
        <v xml:space="preserve"> </v>
      </c>
      <c r="F1125">
        <f t="shared" si="55"/>
        <v>3</v>
      </c>
    </row>
    <row r="1126" spans="1:6" x14ac:dyDescent="0.45">
      <c r="A1126">
        <v>1115</v>
      </c>
      <c r="B1126">
        <f t="shared" si="53"/>
        <v>4</v>
      </c>
      <c r="C1126" cm="1">
        <f t="array" ref="C1126:D1126">_xlfn.XLOOKUP(A1126,id,KickstartData!$L$2:$M$4115)</f>
        <v>4</v>
      </c>
      <c r="D1126" t="str">
        <v>failed</v>
      </c>
      <c r="E1126" t="str">
        <f t="shared" si="54"/>
        <v xml:space="preserve"> </v>
      </c>
      <c r="F1126">
        <f t="shared" si="55"/>
        <v>4</v>
      </c>
    </row>
    <row r="1127" spans="1:6" x14ac:dyDescent="0.45">
      <c r="A1127">
        <v>1116</v>
      </c>
      <c r="B1127">
        <f t="shared" si="53"/>
        <v>10</v>
      </c>
      <c r="C1127" cm="1">
        <f t="array" ref="C1127:D1127">_xlfn.XLOOKUP(A1127,id,KickstartData!$L$2:$M$4115)</f>
        <v>10</v>
      </c>
      <c r="D1127" t="str">
        <v>failed</v>
      </c>
      <c r="E1127" t="str">
        <f t="shared" si="54"/>
        <v xml:space="preserve"> </v>
      </c>
      <c r="F1127">
        <f t="shared" si="55"/>
        <v>10</v>
      </c>
    </row>
    <row r="1128" spans="1:6" x14ac:dyDescent="0.45">
      <c r="A1128">
        <v>1117</v>
      </c>
      <c r="B1128">
        <f t="shared" si="53"/>
        <v>8</v>
      </c>
      <c r="C1128" cm="1">
        <f t="array" ref="C1128:D1128">_xlfn.XLOOKUP(A1128,id,KickstartData!$L$2:$M$4115)</f>
        <v>8</v>
      </c>
      <c r="D1128" t="str">
        <v>failed</v>
      </c>
      <c r="E1128" t="str">
        <f t="shared" si="54"/>
        <v xml:space="preserve"> </v>
      </c>
      <c r="F1128">
        <f t="shared" si="55"/>
        <v>8</v>
      </c>
    </row>
    <row r="1129" spans="1:6" x14ac:dyDescent="0.45">
      <c r="A1129">
        <v>1118</v>
      </c>
      <c r="B1129">
        <f t="shared" si="53"/>
        <v>3</v>
      </c>
      <c r="C1129" cm="1">
        <f t="array" ref="C1129:D1129">_xlfn.XLOOKUP(A1129,id,KickstartData!$L$2:$M$4115)</f>
        <v>3</v>
      </c>
      <c r="D1129" t="str">
        <v>failed</v>
      </c>
      <c r="E1129" t="str">
        <f t="shared" si="54"/>
        <v xml:space="preserve"> </v>
      </c>
      <c r="F1129">
        <f t="shared" si="55"/>
        <v>3</v>
      </c>
    </row>
    <row r="1130" spans="1:6" x14ac:dyDescent="0.45">
      <c r="A1130">
        <v>1119</v>
      </c>
      <c r="B1130">
        <f t="shared" si="53"/>
        <v>1</v>
      </c>
      <c r="C1130" cm="1">
        <f t="array" ref="C1130:D1130">_xlfn.XLOOKUP(A1130,id,KickstartData!$L$2:$M$4115)</f>
        <v>1</v>
      </c>
      <c r="D1130" t="str">
        <v>failed</v>
      </c>
      <c r="E1130" t="str">
        <f t="shared" si="54"/>
        <v xml:space="preserve"> </v>
      </c>
      <c r="F1130">
        <f t="shared" si="55"/>
        <v>1</v>
      </c>
    </row>
    <row r="1131" spans="1:6" x14ac:dyDescent="0.45">
      <c r="A1131">
        <v>1120</v>
      </c>
      <c r="B1131">
        <f t="shared" si="53"/>
        <v>0</v>
      </c>
      <c r="C1131" cm="1">
        <f t="array" ref="C1131:D1131">_xlfn.XLOOKUP(A1131,id,KickstartData!$L$2:$M$4115)</f>
        <v>0</v>
      </c>
      <c r="D1131" t="str">
        <v>failed</v>
      </c>
      <c r="E1131" t="str">
        <f t="shared" si="54"/>
        <v xml:space="preserve"> </v>
      </c>
      <c r="F1131">
        <f t="shared" si="55"/>
        <v>0</v>
      </c>
    </row>
    <row r="1132" spans="1:6" x14ac:dyDescent="0.45">
      <c r="A1132">
        <v>1121</v>
      </c>
      <c r="B1132">
        <f t="shared" si="53"/>
        <v>5</v>
      </c>
      <c r="C1132" cm="1">
        <f t="array" ref="C1132:D1132">_xlfn.XLOOKUP(A1132,id,KickstartData!$L$2:$M$4115)</f>
        <v>5</v>
      </c>
      <c r="D1132" t="str">
        <v>failed</v>
      </c>
      <c r="E1132" t="str">
        <f t="shared" si="54"/>
        <v xml:space="preserve"> </v>
      </c>
      <c r="F1132">
        <f t="shared" si="55"/>
        <v>5</v>
      </c>
    </row>
    <row r="1133" spans="1:6" x14ac:dyDescent="0.45">
      <c r="A1133">
        <v>1122</v>
      </c>
      <c r="B1133">
        <f t="shared" si="53"/>
        <v>0</v>
      </c>
      <c r="C1133" cm="1">
        <f t="array" ref="C1133:D1133">_xlfn.XLOOKUP(A1133,id,KickstartData!$L$2:$M$4115)</f>
        <v>0</v>
      </c>
      <c r="D1133" t="str">
        <v>failed</v>
      </c>
      <c r="E1133" t="str">
        <f t="shared" si="54"/>
        <v xml:space="preserve"> </v>
      </c>
      <c r="F1133">
        <f t="shared" si="55"/>
        <v>0</v>
      </c>
    </row>
    <row r="1134" spans="1:6" x14ac:dyDescent="0.45">
      <c r="A1134">
        <v>1123</v>
      </c>
      <c r="B1134">
        <f t="shared" si="53"/>
        <v>3</v>
      </c>
      <c r="C1134" cm="1">
        <f t="array" ref="C1134:D1134">_xlfn.XLOOKUP(A1134,id,KickstartData!$L$2:$M$4115)</f>
        <v>3</v>
      </c>
      <c r="D1134" t="str">
        <v>failed</v>
      </c>
      <c r="E1134" t="str">
        <f t="shared" si="54"/>
        <v xml:space="preserve"> </v>
      </c>
      <c r="F1134">
        <f t="shared" si="55"/>
        <v>3</v>
      </c>
    </row>
    <row r="1135" spans="1:6" x14ac:dyDescent="0.45">
      <c r="A1135">
        <v>1124</v>
      </c>
      <c r="B1135">
        <f t="shared" si="53"/>
        <v>7</v>
      </c>
      <c r="C1135" cm="1">
        <f t="array" ref="C1135:D1135">_xlfn.XLOOKUP(A1135,id,KickstartData!$L$2:$M$4115)</f>
        <v>7</v>
      </c>
      <c r="D1135" t="str">
        <v>failed</v>
      </c>
      <c r="E1135" t="str">
        <f t="shared" si="54"/>
        <v xml:space="preserve"> </v>
      </c>
      <c r="F1135">
        <f t="shared" si="55"/>
        <v>7</v>
      </c>
    </row>
    <row r="1136" spans="1:6" x14ac:dyDescent="0.45">
      <c r="A1136">
        <v>1125</v>
      </c>
      <c r="B1136">
        <f t="shared" si="53"/>
        <v>0</v>
      </c>
      <c r="C1136" cm="1">
        <f t="array" ref="C1136:D1136">_xlfn.XLOOKUP(A1136,id,KickstartData!$L$2:$M$4115)</f>
        <v>0</v>
      </c>
      <c r="D1136" t="str">
        <v>failed</v>
      </c>
      <c r="E1136" t="str">
        <f t="shared" si="54"/>
        <v xml:space="preserve"> </v>
      </c>
      <c r="F1136">
        <f t="shared" si="55"/>
        <v>0</v>
      </c>
    </row>
    <row r="1137" spans="1:6" x14ac:dyDescent="0.45">
      <c r="A1137">
        <v>1126</v>
      </c>
      <c r="B1137">
        <f t="shared" si="53"/>
        <v>2</v>
      </c>
      <c r="C1137" cm="1">
        <f t="array" ref="C1137:D1137">_xlfn.XLOOKUP(A1137,id,KickstartData!$L$2:$M$4115)</f>
        <v>2</v>
      </c>
      <c r="D1137" t="str">
        <v>failed</v>
      </c>
      <c r="E1137" t="str">
        <f t="shared" si="54"/>
        <v xml:space="preserve"> </v>
      </c>
      <c r="F1137">
        <f t="shared" si="55"/>
        <v>2</v>
      </c>
    </row>
    <row r="1138" spans="1:6" x14ac:dyDescent="0.45">
      <c r="A1138">
        <v>1127</v>
      </c>
      <c r="B1138">
        <f t="shared" si="53"/>
        <v>23</v>
      </c>
      <c r="C1138" cm="1">
        <f t="array" ref="C1138:D1138">_xlfn.XLOOKUP(A1138,id,KickstartData!$L$2:$M$4115)</f>
        <v>23</v>
      </c>
      <c r="D1138" t="str">
        <v>failed</v>
      </c>
      <c r="E1138" t="str">
        <f t="shared" si="54"/>
        <v xml:space="preserve"> </v>
      </c>
      <c r="F1138">
        <f t="shared" si="55"/>
        <v>23</v>
      </c>
    </row>
    <row r="1139" spans="1:6" x14ac:dyDescent="0.45">
      <c r="A1139">
        <v>1128</v>
      </c>
      <c r="B1139">
        <f t="shared" si="53"/>
        <v>1</v>
      </c>
      <c r="C1139" cm="1">
        <f t="array" ref="C1139:D1139">_xlfn.XLOOKUP(A1139,id,KickstartData!$L$2:$M$4115)</f>
        <v>1</v>
      </c>
      <c r="D1139" t="str">
        <v>failed</v>
      </c>
      <c r="E1139" t="str">
        <f t="shared" si="54"/>
        <v xml:space="preserve"> </v>
      </c>
      <c r="F1139">
        <f t="shared" si="55"/>
        <v>1</v>
      </c>
    </row>
    <row r="1140" spans="1:6" x14ac:dyDescent="0.45">
      <c r="A1140">
        <v>1129</v>
      </c>
      <c r="B1140">
        <f t="shared" si="53"/>
        <v>2</v>
      </c>
      <c r="C1140" cm="1">
        <f t="array" ref="C1140:D1140">_xlfn.XLOOKUP(A1140,id,KickstartData!$L$2:$M$4115)</f>
        <v>2</v>
      </c>
      <c r="D1140" t="str">
        <v>failed</v>
      </c>
      <c r="E1140" t="str">
        <f t="shared" si="54"/>
        <v xml:space="preserve"> </v>
      </c>
      <c r="F1140">
        <f t="shared" si="55"/>
        <v>2</v>
      </c>
    </row>
    <row r="1141" spans="1:6" x14ac:dyDescent="0.45">
      <c r="A1141">
        <v>1130</v>
      </c>
      <c r="B1141">
        <f t="shared" si="53"/>
        <v>3</v>
      </c>
      <c r="C1141" cm="1">
        <f t="array" ref="C1141:D1141">_xlfn.XLOOKUP(A1141,id,KickstartData!$L$2:$M$4115)</f>
        <v>3</v>
      </c>
      <c r="D1141" t="str">
        <v>failed</v>
      </c>
      <c r="E1141" t="str">
        <f t="shared" si="54"/>
        <v xml:space="preserve"> </v>
      </c>
      <c r="F1141">
        <f t="shared" si="55"/>
        <v>3</v>
      </c>
    </row>
    <row r="1142" spans="1:6" x14ac:dyDescent="0.45">
      <c r="A1142">
        <v>1131</v>
      </c>
      <c r="B1142">
        <f t="shared" si="53"/>
        <v>0</v>
      </c>
      <c r="C1142" cm="1">
        <f t="array" ref="C1142:D1142">_xlfn.XLOOKUP(A1142,id,KickstartData!$L$2:$M$4115)</f>
        <v>0</v>
      </c>
      <c r="D1142" t="str">
        <v>failed</v>
      </c>
      <c r="E1142" t="str">
        <f t="shared" si="54"/>
        <v xml:space="preserve"> </v>
      </c>
      <c r="F1142">
        <f t="shared" si="55"/>
        <v>0</v>
      </c>
    </row>
    <row r="1143" spans="1:6" x14ac:dyDescent="0.45">
      <c r="A1143">
        <v>1132</v>
      </c>
      <c r="B1143">
        <f t="shared" si="53"/>
        <v>13</v>
      </c>
      <c r="C1143" cm="1">
        <f t="array" ref="C1143:D1143">_xlfn.XLOOKUP(A1143,id,KickstartData!$L$2:$M$4115)</f>
        <v>13</v>
      </c>
      <c r="D1143" t="str">
        <v>failed</v>
      </c>
      <c r="E1143" t="str">
        <f t="shared" si="54"/>
        <v xml:space="preserve"> </v>
      </c>
      <c r="F1143">
        <f t="shared" si="55"/>
        <v>13</v>
      </c>
    </row>
    <row r="1144" spans="1:6" x14ac:dyDescent="0.45">
      <c r="A1144">
        <v>1133</v>
      </c>
      <c r="B1144">
        <f t="shared" si="53"/>
        <v>1</v>
      </c>
      <c r="C1144" cm="1">
        <f t="array" ref="C1144:D1144">_xlfn.XLOOKUP(A1144,id,KickstartData!$L$2:$M$4115)</f>
        <v>1</v>
      </c>
      <c r="D1144" t="str">
        <v>failed</v>
      </c>
      <c r="E1144" t="str">
        <f t="shared" si="54"/>
        <v xml:space="preserve"> </v>
      </c>
      <c r="F1144">
        <f t="shared" si="55"/>
        <v>1</v>
      </c>
    </row>
    <row r="1145" spans="1:6" x14ac:dyDescent="0.45">
      <c r="A1145">
        <v>1134</v>
      </c>
      <c r="B1145">
        <f t="shared" si="53"/>
        <v>1</v>
      </c>
      <c r="C1145" cm="1">
        <f t="array" ref="C1145:D1145">_xlfn.XLOOKUP(A1145,id,KickstartData!$L$2:$M$4115)</f>
        <v>1</v>
      </c>
      <c r="D1145" t="str">
        <v>failed</v>
      </c>
      <c r="E1145" t="str">
        <f t="shared" si="54"/>
        <v xml:space="preserve"> </v>
      </c>
      <c r="F1145">
        <f t="shared" si="55"/>
        <v>1</v>
      </c>
    </row>
    <row r="1146" spans="1:6" x14ac:dyDescent="0.45">
      <c r="A1146">
        <v>1135</v>
      </c>
      <c r="B1146">
        <f t="shared" si="53"/>
        <v>1</v>
      </c>
      <c r="C1146" cm="1">
        <f t="array" ref="C1146:D1146">_xlfn.XLOOKUP(A1146,id,KickstartData!$L$2:$M$4115)</f>
        <v>1</v>
      </c>
      <c r="D1146" t="str">
        <v>failed</v>
      </c>
      <c r="E1146" t="str">
        <f t="shared" si="54"/>
        <v xml:space="preserve"> </v>
      </c>
      <c r="F1146">
        <f t="shared" si="55"/>
        <v>1</v>
      </c>
    </row>
    <row r="1147" spans="1:6" x14ac:dyDescent="0.45">
      <c r="A1147">
        <v>1136</v>
      </c>
      <c r="B1147">
        <f t="shared" si="53"/>
        <v>6</v>
      </c>
      <c r="C1147" cm="1">
        <f t="array" ref="C1147:D1147">_xlfn.XLOOKUP(A1147,id,KickstartData!$L$2:$M$4115)</f>
        <v>6</v>
      </c>
      <c r="D1147" t="str">
        <v>failed</v>
      </c>
      <c r="E1147" t="str">
        <f t="shared" si="54"/>
        <v xml:space="preserve"> </v>
      </c>
      <c r="F1147">
        <f t="shared" si="55"/>
        <v>6</v>
      </c>
    </row>
    <row r="1148" spans="1:6" x14ac:dyDescent="0.45">
      <c r="A1148">
        <v>1137</v>
      </c>
      <c r="B1148">
        <f t="shared" si="53"/>
        <v>39</v>
      </c>
      <c r="C1148" cm="1">
        <f t="array" ref="C1148:D1148">_xlfn.XLOOKUP(A1148,id,KickstartData!$L$2:$M$4115)</f>
        <v>39</v>
      </c>
      <c r="D1148" t="str">
        <v>failed</v>
      </c>
      <c r="E1148" t="str">
        <f t="shared" si="54"/>
        <v xml:space="preserve"> </v>
      </c>
      <c r="F1148">
        <f t="shared" si="55"/>
        <v>39</v>
      </c>
    </row>
    <row r="1149" spans="1:6" x14ac:dyDescent="0.45">
      <c r="A1149">
        <v>1138</v>
      </c>
      <c r="B1149">
        <f t="shared" si="53"/>
        <v>4</v>
      </c>
      <c r="C1149" cm="1">
        <f t="array" ref="C1149:D1149">_xlfn.XLOOKUP(A1149,id,KickstartData!$L$2:$M$4115)</f>
        <v>4</v>
      </c>
      <c r="D1149" t="str">
        <v>failed</v>
      </c>
      <c r="E1149" t="str">
        <f t="shared" si="54"/>
        <v xml:space="preserve"> </v>
      </c>
      <c r="F1149">
        <f t="shared" si="55"/>
        <v>4</v>
      </c>
    </row>
    <row r="1150" spans="1:6" x14ac:dyDescent="0.45">
      <c r="A1150">
        <v>1139</v>
      </c>
      <c r="B1150">
        <f t="shared" si="53"/>
        <v>1</v>
      </c>
      <c r="C1150" cm="1">
        <f t="array" ref="C1150:D1150">_xlfn.XLOOKUP(A1150,id,KickstartData!$L$2:$M$4115)</f>
        <v>1</v>
      </c>
      <c r="D1150" t="str">
        <v>failed</v>
      </c>
      <c r="E1150" t="str">
        <f t="shared" si="54"/>
        <v xml:space="preserve"> </v>
      </c>
      <c r="F1150">
        <f t="shared" si="55"/>
        <v>1</v>
      </c>
    </row>
    <row r="1151" spans="1:6" x14ac:dyDescent="0.45">
      <c r="A1151">
        <v>1140</v>
      </c>
      <c r="B1151">
        <f t="shared" si="53"/>
        <v>0</v>
      </c>
      <c r="C1151" cm="1">
        <f t="array" ref="C1151:D1151">_xlfn.XLOOKUP(A1151,id,KickstartData!$L$2:$M$4115)</f>
        <v>0</v>
      </c>
      <c r="D1151" t="str">
        <v>failed</v>
      </c>
      <c r="E1151" t="str">
        <f t="shared" si="54"/>
        <v xml:space="preserve"> </v>
      </c>
      <c r="F1151">
        <f t="shared" si="55"/>
        <v>0</v>
      </c>
    </row>
    <row r="1152" spans="1:6" x14ac:dyDescent="0.45">
      <c r="A1152">
        <v>1141</v>
      </c>
      <c r="B1152">
        <f t="shared" si="53"/>
        <v>0</v>
      </c>
      <c r="C1152" cm="1">
        <f t="array" ref="C1152:D1152">_xlfn.XLOOKUP(A1152,id,KickstartData!$L$2:$M$4115)</f>
        <v>0</v>
      </c>
      <c r="D1152" t="str">
        <v>failed</v>
      </c>
      <c r="E1152" t="str">
        <f t="shared" si="54"/>
        <v xml:space="preserve"> </v>
      </c>
      <c r="F1152">
        <f t="shared" si="55"/>
        <v>0</v>
      </c>
    </row>
    <row r="1153" spans="1:6" x14ac:dyDescent="0.45">
      <c r="A1153">
        <v>1142</v>
      </c>
      <c r="B1153">
        <f t="shared" si="53"/>
        <v>0</v>
      </c>
      <c r="C1153" cm="1">
        <f t="array" ref="C1153:D1153">_xlfn.XLOOKUP(A1153,id,KickstartData!$L$2:$M$4115)</f>
        <v>0</v>
      </c>
      <c r="D1153" t="str">
        <v>failed</v>
      </c>
      <c r="E1153" t="str">
        <f t="shared" si="54"/>
        <v xml:space="preserve"> </v>
      </c>
      <c r="F1153">
        <f t="shared" si="55"/>
        <v>0</v>
      </c>
    </row>
    <row r="1154" spans="1:6" x14ac:dyDescent="0.45">
      <c r="A1154">
        <v>1143</v>
      </c>
      <c r="B1154">
        <f t="shared" si="53"/>
        <v>8</v>
      </c>
      <c r="C1154" cm="1">
        <f t="array" ref="C1154:D1154">_xlfn.XLOOKUP(A1154,id,KickstartData!$L$2:$M$4115)</f>
        <v>8</v>
      </c>
      <c r="D1154" t="str">
        <v>failed</v>
      </c>
      <c r="E1154" t="str">
        <f t="shared" si="54"/>
        <v xml:space="preserve"> </v>
      </c>
      <c r="F1154">
        <f t="shared" si="55"/>
        <v>8</v>
      </c>
    </row>
    <row r="1155" spans="1:6" x14ac:dyDescent="0.45">
      <c r="A1155">
        <v>1144</v>
      </c>
      <c r="B1155">
        <f t="shared" si="53"/>
        <v>0</v>
      </c>
      <c r="C1155" cm="1">
        <f t="array" ref="C1155:D1155">_xlfn.XLOOKUP(A1155,id,KickstartData!$L$2:$M$4115)</f>
        <v>0</v>
      </c>
      <c r="D1155" t="str">
        <v>failed</v>
      </c>
      <c r="E1155" t="str">
        <f t="shared" si="54"/>
        <v xml:space="preserve"> </v>
      </c>
      <c r="F1155">
        <f t="shared" si="55"/>
        <v>0</v>
      </c>
    </row>
    <row r="1156" spans="1:6" x14ac:dyDescent="0.45">
      <c r="A1156">
        <v>1145</v>
      </c>
      <c r="B1156">
        <f t="shared" si="53"/>
        <v>1</v>
      </c>
      <c r="C1156" cm="1">
        <f t="array" ref="C1156:D1156">_xlfn.XLOOKUP(A1156,id,KickstartData!$L$2:$M$4115)</f>
        <v>1</v>
      </c>
      <c r="D1156" t="str">
        <v>failed</v>
      </c>
      <c r="E1156" t="str">
        <f t="shared" si="54"/>
        <v xml:space="preserve"> </v>
      </c>
      <c r="F1156">
        <f t="shared" si="55"/>
        <v>1</v>
      </c>
    </row>
    <row r="1157" spans="1:6" x14ac:dyDescent="0.45">
      <c r="A1157">
        <v>1146</v>
      </c>
      <c r="B1157">
        <f t="shared" si="53"/>
        <v>12</v>
      </c>
      <c r="C1157" cm="1">
        <f t="array" ref="C1157:D1157">_xlfn.XLOOKUP(A1157,id,KickstartData!$L$2:$M$4115)</f>
        <v>12</v>
      </c>
      <c r="D1157" t="str">
        <v>failed</v>
      </c>
      <c r="E1157" t="str">
        <f t="shared" si="54"/>
        <v xml:space="preserve"> </v>
      </c>
      <c r="F1157">
        <f t="shared" si="55"/>
        <v>12</v>
      </c>
    </row>
    <row r="1158" spans="1:6" x14ac:dyDescent="0.45">
      <c r="A1158">
        <v>1147</v>
      </c>
      <c r="B1158">
        <f t="shared" si="53"/>
        <v>0</v>
      </c>
      <c r="C1158" cm="1">
        <f t="array" ref="C1158:D1158">_xlfn.XLOOKUP(A1158,id,KickstartData!$L$2:$M$4115)</f>
        <v>0</v>
      </c>
      <c r="D1158" t="str">
        <v>failed</v>
      </c>
      <c r="E1158" t="str">
        <f t="shared" si="54"/>
        <v xml:space="preserve"> </v>
      </c>
      <c r="F1158">
        <f t="shared" si="55"/>
        <v>0</v>
      </c>
    </row>
    <row r="1159" spans="1:6" x14ac:dyDescent="0.45">
      <c r="A1159">
        <v>1148</v>
      </c>
      <c r="B1159">
        <f t="shared" si="53"/>
        <v>3</v>
      </c>
      <c r="C1159" cm="1">
        <f t="array" ref="C1159:D1159">_xlfn.XLOOKUP(A1159,id,KickstartData!$L$2:$M$4115)</f>
        <v>3</v>
      </c>
      <c r="D1159" t="str">
        <v>failed</v>
      </c>
      <c r="E1159" t="str">
        <f t="shared" si="54"/>
        <v xml:space="preserve"> </v>
      </c>
      <c r="F1159">
        <f t="shared" si="55"/>
        <v>3</v>
      </c>
    </row>
    <row r="1160" spans="1:6" x14ac:dyDescent="0.45">
      <c r="A1160">
        <v>1149</v>
      </c>
      <c r="B1160">
        <f t="shared" si="53"/>
        <v>2</v>
      </c>
      <c r="C1160" cm="1">
        <f t="array" ref="C1160:D1160">_xlfn.XLOOKUP(A1160,id,KickstartData!$L$2:$M$4115)</f>
        <v>2</v>
      </c>
      <c r="D1160" t="str">
        <v>failed</v>
      </c>
      <c r="E1160" t="str">
        <f t="shared" si="54"/>
        <v xml:space="preserve"> </v>
      </c>
      <c r="F1160">
        <f t="shared" si="55"/>
        <v>2</v>
      </c>
    </row>
    <row r="1161" spans="1:6" x14ac:dyDescent="0.45">
      <c r="A1161">
        <v>1150</v>
      </c>
      <c r="B1161">
        <f t="shared" si="53"/>
        <v>6</v>
      </c>
      <c r="C1161" cm="1">
        <f t="array" ref="C1161:D1161">_xlfn.XLOOKUP(A1161,id,KickstartData!$L$2:$M$4115)</f>
        <v>6</v>
      </c>
      <c r="D1161" t="str">
        <v>failed</v>
      </c>
      <c r="E1161" t="str">
        <f t="shared" si="54"/>
        <v xml:space="preserve"> </v>
      </c>
      <c r="F1161">
        <f t="shared" si="55"/>
        <v>6</v>
      </c>
    </row>
    <row r="1162" spans="1:6" x14ac:dyDescent="0.45">
      <c r="A1162">
        <v>1151</v>
      </c>
      <c r="B1162">
        <f t="shared" si="53"/>
        <v>0</v>
      </c>
      <c r="C1162" cm="1">
        <f t="array" ref="C1162:D1162">_xlfn.XLOOKUP(A1162,id,KickstartData!$L$2:$M$4115)</f>
        <v>0</v>
      </c>
      <c r="D1162" t="str">
        <v>failed</v>
      </c>
      <c r="E1162" t="str">
        <f t="shared" si="54"/>
        <v xml:space="preserve"> </v>
      </c>
      <c r="F1162">
        <f t="shared" si="55"/>
        <v>0</v>
      </c>
    </row>
    <row r="1163" spans="1:6" x14ac:dyDescent="0.45">
      <c r="A1163">
        <v>1152</v>
      </c>
      <c r="B1163">
        <f t="shared" si="53"/>
        <v>15</v>
      </c>
      <c r="C1163" cm="1">
        <f t="array" ref="C1163:D1163">_xlfn.XLOOKUP(A1163,id,KickstartData!$L$2:$M$4115)</f>
        <v>15</v>
      </c>
      <c r="D1163" t="str">
        <v>failed</v>
      </c>
      <c r="E1163" t="str">
        <f t="shared" si="54"/>
        <v xml:space="preserve"> </v>
      </c>
      <c r="F1163">
        <f t="shared" si="55"/>
        <v>15</v>
      </c>
    </row>
    <row r="1164" spans="1:6" x14ac:dyDescent="0.45">
      <c r="A1164">
        <v>1153</v>
      </c>
      <c r="B1164">
        <f t="shared" ref="B1164:B1227" si="56">_xlfn.XLOOKUP(A1164,id,backers_count)</f>
        <v>1</v>
      </c>
      <c r="C1164" cm="1">
        <f t="array" ref="C1164:D1164">_xlfn.XLOOKUP(A1164,id,KickstartData!$L$2:$M$4115)</f>
        <v>1</v>
      </c>
      <c r="D1164" t="str">
        <v>failed</v>
      </c>
      <c r="E1164" t="str">
        <f t="shared" si="54"/>
        <v xml:space="preserve"> </v>
      </c>
      <c r="F1164">
        <f t="shared" si="55"/>
        <v>1</v>
      </c>
    </row>
    <row r="1165" spans="1:6" x14ac:dyDescent="0.45">
      <c r="A1165">
        <v>1154</v>
      </c>
      <c r="B1165">
        <f t="shared" si="56"/>
        <v>3</v>
      </c>
      <c r="C1165" cm="1">
        <f t="array" ref="C1165:D1165">_xlfn.XLOOKUP(A1165,id,KickstartData!$L$2:$M$4115)</f>
        <v>3</v>
      </c>
      <c r="D1165" t="str">
        <v>failed</v>
      </c>
      <c r="E1165" t="str">
        <f t="shared" si="54"/>
        <v xml:space="preserve"> </v>
      </c>
      <c r="F1165">
        <f t="shared" si="55"/>
        <v>3</v>
      </c>
    </row>
    <row r="1166" spans="1:6" x14ac:dyDescent="0.45">
      <c r="A1166">
        <v>1155</v>
      </c>
      <c r="B1166">
        <f t="shared" si="56"/>
        <v>8</v>
      </c>
      <c r="C1166" cm="1">
        <f t="array" ref="C1166:D1166">_xlfn.XLOOKUP(A1166,id,KickstartData!$L$2:$M$4115)</f>
        <v>8</v>
      </c>
      <c r="D1166" t="str">
        <v>failed</v>
      </c>
      <c r="E1166" t="str">
        <f t="shared" si="54"/>
        <v xml:space="preserve"> </v>
      </c>
      <c r="F1166">
        <f t="shared" si="55"/>
        <v>8</v>
      </c>
    </row>
    <row r="1167" spans="1:6" x14ac:dyDescent="0.45">
      <c r="A1167">
        <v>1156</v>
      </c>
      <c r="B1167">
        <f t="shared" si="56"/>
        <v>0</v>
      </c>
      <c r="C1167" cm="1">
        <f t="array" ref="C1167:D1167">_xlfn.XLOOKUP(A1167,id,KickstartData!$L$2:$M$4115)</f>
        <v>0</v>
      </c>
      <c r="D1167" t="str">
        <v>failed</v>
      </c>
      <c r="E1167" t="str">
        <f t="shared" si="54"/>
        <v xml:space="preserve"> </v>
      </c>
      <c r="F1167">
        <f t="shared" si="55"/>
        <v>0</v>
      </c>
    </row>
    <row r="1168" spans="1:6" x14ac:dyDescent="0.45">
      <c r="A1168">
        <v>1157</v>
      </c>
      <c r="B1168">
        <f t="shared" si="56"/>
        <v>3</v>
      </c>
      <c r="C1168" cm="1">
        <f t="array" ref="C1168:D1168">_xlfn.XLOOKUP(A1168,id,KickstartData!$L$2:$M$4115)</f>
        <v>3</v>
      </c>
      <c r="D1168" t="str">
        <v>failed</v>
      </c>
      <c r="E1168" t="str">
        <f t="shared" ref="E1168:E1231" si="57">IF(D1168="successful",C1168," ")</f>
        <v xml:space="preserve"> </v>
      </c>
      <c r="F1168">
        <f t="shared" ref="F1168:F1231" si="58">IF(D1168&lt;&gt;"successful",C1168," ")</f>
        <v>3</v>
      </c>
    </row>
    <row r="1169" spans="1:6" x14ac:dyDescent="0.45">
      <c r="A1169">
        <v>1158</v>
      </c>
      <c r="B1169">
        <f t="shared" si="56"/>
        <v>3</v>
      </c>
      <c r="C1169" cm="1">
        <f t="array" ref="C1169:D1169">_xlfn.XLOOKUP(A1169,id,KickstartData!$L$2:$M$4115)</f>
        <v>3</v>
      </c>
      <c r="D1169" t="str">
        <v>failed</v>
      </c>
      <c r="E1169" t="str">
        <f t="shared" si="57"/>
        <v xml:space="preserve"> </v>
      </c>
      <c r="F1169">
        <f t="shared" si="58"/>
        <v>3</v>
      </c>
    </row>
    <row r="1170" spans="1:6" x14ac:dyDescent="0.45">
      <c r="A1170">
        <v>1159</v>
      </c>
      <c r="B1170">
        <f t="shared" si="56"/>
        <v>0</v>
      </c>
      <c r="C1170" cm="1">
        <f t="array" ref="C1170:D1170">_xlfn.XLOOKUP(A1170,id,KickstartData!$L$2:$M$4115)</f>
        <v>0</v>
      </c>
      <c r="D1170" t="str">
        <v>failed</v>
      </c>
      <c r="E1170" t="str">
        <f t="shared" si="57"/>
        <v xml:space="preserve"> </v>
      </c>
      <c r="F1170">
        <f t="shared" si="58"/>
        <v>0</v>
      </c>
    </row>
    <row r="1171" spans="1:6" x14ac:dyDescent="0.45">
      <c r="A1171">
        <v>1160</v>
      </c>
      <c r="B1171">
        <f t="shared" si="56"/>
        <v>19</v>
      </c>
      <c r="C1171" cm="1">
        <f t="array" ref="C1171:D1171">_xlfn.XLOOKUP(A1171,id,KickstartData!$L$2:$M$4115)</f>
        <v>19</v>
      </c>
      <c r="D1171" t="str">
        <v>failed</v>
      </c>
      <c r="E1171" t="str">
        <f t="shared" si="57"/>
        <v xml:space="preserve"> </v>
      </c>
      <c r="F1171">
        <f t="shared" si="58"/>
        <v>19</v>
      </c>
    </row>
    <row r="1172" spans="1:6" x14ac:dyDescent="0.45">
      <c r="A1172">
        <v>1161</v>
      </c>
      <c r="B1172">
        <f t="shared" si="56"/>
        <v>0</v>
      </c>
      <c r="C1172" cm="1">
        <f t="array" ref="C1172:D1172">_xlfn.XLOOKUP(A1172,id,KickstartData!$L$2:$M$4115)</f>
        <v>0</v>
      </c>
      <c r="D1172" t="str">
        <v>failed</v>
      </c>
      <c r="E1172" t="str">
        <f t="shared" si="57"/>
        <v xml:space="preserve"> </v>
      </c>
      <c r="F1172">
        <f t="shared" si="58"/>
        <v>0</v>
      </c>
    </row>
    <row r="1173" spans="1:6" x14ac:dyDescent="0.45">
      <c r="A1173">
        <v>1162</v>
      </c>
      <c r="B1173">
        <f t="shared" si="56"/>
        <v>2</v>
      </c>
      <c r="C1173" cm="1">
        <f t="array" ref="C1173:D1173">_xlfn.XLOOKUP(A1173,id,KickstartData!$L$2:$M$4115)</f>
        <v>2</v>
      </c>
      <c r="D1173" t="str">
        <v>failed</v>
      </c>
      <c r="E1173" t="str">
        <f t="shared" si="57"/>
        <v xml:space="preserve"> </v>
      </c>
      <c r="F1173">
        <f t="shared" si="58"/>
        <v>2</v>
      </c>
    </row>
    <row r="1174" spans="1:6" x14ac:dyDescent="0.45">
      <c r="A1174">
        <v>1163</v>
      </c>
      <c r="B1174">
        <f t="shared" si="56"/>
        <v>0</v>
      </c>
      <c r="C1174" cm="1">
        <f t="array" ref="C1174:D1174">_xlfn.XLOOKUP(A1174,id,KickstartData!$L$2:$M$4115)</f>
        <v>0</v>
      </c>
      <c r="D1174" t="str">
        <v>failed</v>
      </c>
      <c r="E1174" t="str">
        <f t="shared" si="57"/>
        <v xml:space="preserve"> </v>
      </c>
      <c r="F1174">
        <f t="shared" si="58"/>
        <v>0</v>
      </c>
    </row>
    <row r="1175" spans="1:6" x14ac:dyDescent="0.45">
      <c r="A1175">
        <v>1164</v>
      </c>
      <c r="B1175">
        <f t="shared" si="56"/>
        <v>0</v>
      </c>
      <c r="C1175" cm="1">
        <f t="array" ref="C1175:D1175">_xlfn.XLOOKUP(A1175,id,KickstartData!$L$2:$M$4115)</f>
        <v>0</v>
      </c>
      <c r="D1175" t="str">
        <v>failed</v>
      </c>
      <c r="E1175" t="str">
        <f t="shared" si="57"/>
        <v xml:space="preserve"> </v>
      </c>
      <c r="F1175">
        <f t="shared" si="58"/>
        <v>0</v>
      </c>
    </row>
    <row r="1176" spans="1:6" x14ac:dyDescent="0.45">
      <c r="A1176">
        <v>1165</v>
      </c>
      <c r="B1176">
        <f t="shared" si="56"/>
        <v>25</v>
      </c>
      <c r="C1176" cm="1">
        <f t="array" ref="C1176:D1176">_xlfn.XLOOKUP(A1176,id,KickstartData!$L$2:$M$4115)</f>
        <v>25</v>
      </c>
      <c r="D1176" t="str">
        <v>failed</v>
      </c>
      <c r="E1176" t="str">
        <f t="shared" si="57"/>
        <v xml:space="preserve"> </v>
      </c>
      <c r="F1176">
        <f t="shared" si="58"/>
        <v>25</v>
      </c>
    </row>
    <row r="1177" spans="1:6" x14ac:dyDescent="0.45">
      <c r="A1177">
        <v>1166</v>
      </c>
      <c r="B1177">
        <f t="shared" si="56"/>
        <v>8</v>
      </c>
      <c r="C1177" cm="1">
        <f t="array" ref="C1177:D1177">_xlfn.XLOOKUP(A1177,id,KickstartData!$L$2:$M$4115)</f>
        <v>8</v>
      </c>
      <c r="D1177" t="str">
        <v>failed</v>
      </c>
      <c r="E1177" t="str">
        <f t="shared" si="57"/>
        <v xml:space="preserve"> </v>
      </c>
      <c r="F1177">
        <f t="shared" si="58"/>
        <v>8</v>
      </c>
    </row>
    <row r="1178" spans="1:6" x14ac:dyDescent="0.45">
      <c r="A1178">
        <v>1167</v>
      </c>
      <c r="B1178">
        <f t="shared" si="56"/>
        <v>16</v>
      </c>
      <c r="C1178" cm="1">
        <f t="array" ref="C1178:D1178">_xlfn.XLOOKUP(A1178,id,KickstartData!$L$2:$M$4115)</f>
        <v>16</v>
      </c>
      <c r="D1178" t="str">
        <v>failed</v>
      </c>
      <c r="E1178" t="str">
        <f t="shared" si="57"/>
        <v xml:space="preserve"> </v>
      </c>
      <c r="F1178">
        <f t="shared" si="58"/>
        <v>16</v>
      </c>
    </row>
    <row r="1179" spans="1:6" x14ac:dyDescent="0.45">
      <c r="A1179">
        <v>1168</v>
      </c>
      <c r="B1179">
        <f t="shared" si="56"/>
        <v>3</v>
      </c>
      <c r="C1179" cm="1">
        <f t="array" ref="C1179:D1179">_xlfn.XLOOKUP(A1179,id,KickstartData!$L$2:$M$4115)</f>
        <v>3</v>
      </c>
      <c r="D1179" t="str">
        <v>failed</v>
      </c>
      <c r="E1179" t="str">
        <f t="shared" si="57"/>
        <v xml:space="preserve"> </v>
      </c>
      <c r="F1179">
        <f t="shared" si="58"/>
        <v>3</v>
      </c>
    </row>
    <row r="1180" spans="1:6" x14ac:dyDescent="0.45">
      <c r="A1180">
        <v>1169</v>
      </c>
      <c r="B1180">
        <f t="shared" si="56"/>
        <v>3</v>
      </c>
      <c r="C1180" cm="1">
        <f t="array" ref="C1180:D1180">_xlfn.XLOOKUP(A1180,id,KickstartData!$L$2:$M$4115)</f>
        <v>3</v>
      </c>
      <c r="D1180" t="str">
        <v>failed</v>
      </c>
      <c r="E1180" t="str">
        <f t="shared" si="57"/>
        <v xml:space="preserve"> </v>
      </c>
      <c r="F1180">
        <f t="shared" si="58"/>
        <v>3</v>
      </c>
    </row>
    <row r="1181" spans="1:6" x14ac:dyDescent="0.45">
      <c r="A1181">
        <v>1170</v>
      </c>
      <c r="B1181">
        <f t="shared" si="56"/>
        <v>2</v>
      </c>
      <c r="C1181" cm="1">
        <f t="array" ref="C1181:D1181">_xlfn.XLOOKUP(A1181,id,KickstartData!$L$2:$M$4115)</f>
        <v>2</v>
      </c>
      <c r="D1181" t="str">
        <v>failed</v>
      </c>
      <c r="E1181" t="str">
        <f t="shared" si="57"/>
        <v xml:space="preserve"> </v>
      </c>
      <c r="F1181">
        <f t="shared" si="58"/>
        <v>2</v>
      </c>
    </row>
    <row r="1182" spans="1:6" x14ac:dyDescent="0.45">
      <c r="A1182">
        <v>1171</v>
      </c>
      <c r="B1182">
        <f t="shared" si="56"/>
        <v>1</v>
      </c>
      <c r="C1182" cm="1">
        <f t="array" ref="C1182:D1182">_xlfn.XLOOKUP(A1182,id,KickstartData!$L$2:$M$4115)</f>
        <v>1</v>
      </c>
      <c r="D1182" t="str">
        <v>failed</v>
      </c>
      <c r="E1182" t="str">
        <f t="shared" si="57"/>
        <v xml:space="preserve"> </v>
      </c>
      <c r="F1182">
        <f t="shared" si="58"/>
        <v>1</v>
      </c>
    </row>
    <row r="1183" spans="1:6" x14ac:dyDescent="0.45">
      <c r="A1183">
        <v>1172</v>
      </c>
      <c r="B1183">
        <f t="shared" si="56"/>
        <v>0</v>
      </c>
      <c r="C1183" cm="1">
        <f t="array" ref="C1183:D1183">_xlfn.XLOOKUP(A1183,id,KickstartData!$L$2:$M$4115)</f>
        <v>0</v>
      </c>
      <c r="D1183" t="str">
        <v>failed</v>
      </c>
      <c r="E1183" t="str">
        <f t="shared" si="57"/>
        <v xml:space="preserve"> </v>
      </c>
      <c r="F1183">
        <f t="shared" si="58"/>
        <v>0</v>
      </c>
    </row>
    <row r="1184" spans="1:6" x14ac:dyDescent="0.45">
      <c r="A1184">
        <v>1173</v>
      </c>
      <c r="B1184">
        <f t="shared" si="56"/>
        <v>1</v>
      </c>
      <c r="C1184" cm="1">
        <f t="array" ref="C1184:D1184">_xlfn.XLOOKUP(A1184,id,KickstartData!$L$2:$M$4115)</f>
        <v>1</v>
      </c>
      <c r="D1184" t="str">
        <v>failed</v>
      </c>
      <c r="E1184" t="str">
        <f t="shared" si="57"/>
        <v xml:space="preserve"> </v>
      </c>
      <c r="F1184">
        <f t="shared" si="58"/>
        <v>1</v>
      </c>
    </row>
    <row r="1185" spans="1:6" x14ac:dyDescent="0.45">
      <c r="A1185">
        <v>1174</v>
      </c>
      <c r="B1185">
        <f t="shared" si="56"/>
        <v>19</v>
      </c>
      <c r="C1185" cm="1">
        <f t="array" ref="C1185:D1185">_xlfn.XLOOKUP(A1185,id,KickstartData!$L$2:$M$4115)</f>
        <v>19</v>
      </c>
      <c r="D1185" t="str">
        <v>failed</v>
      </c>
      <c r="E1185" t="str">
        <f t="shared" si="57"/>
        <v xml:space="preserve"> </v>
      </c>
      <c r="F1185">
        <f t="shared" si="58"/>
        <v>19</v>
      </c>
    </row>
    <row r="1186" spans="1:6" x14ac:dyDescent="0.45">
      <c r="A1186">
        <v>1175</v>
      </c>
      <c r="B1186">
        <f t="shared" si="56"/>
        <v>9</v>
      </c>
      <c r="C1186" cm="1">
        <f t="array" ref="C1186:D1186">_xlfn.XLOOKUP(A1186,id,KickstartData!$L$2:$M$4115)</f>
        <v>9</v>
      </c>
      <c r="D1186" t="str">
        <v>failed</v>
      </c>
      <c r="E1186" t="str">
        <f t="shared" si="57"/>
        <v xml:space="preserve"> </v>
      </c>
      <c r="F1186">
        <f t="shared" si="58"/>
        <v>9</v>
      </c>
    </row>
    <row r="1187" spans="1:6" x14ac:dyDescent="0.45">
      <c r="A1187">
        <v>1176</v>
      </c>
      <c r="B1187">
        <f t="shared" si="56"/>
        <v>1</v>
      </c>
      <c r="C1187" cm="1">
        <f t="array" ref="C1187:D1187">_xlfn.XLOOKUP(A1187,id,KickstartData!$L$2:$M$4115)</f>
        <v>1</v>
      </c>
      <c r="D1187" t="str">
        <v>failed</v>
      </c>
      <c r="E1187" t="str">
        <f t="shared" si="57"/>
        <v xml:space="preserve"> </v>
      </c>
      <c r="F1187">
        <f t="shared" si="58"/>
        <v>1</v>
      </c>
    </row>
    <row r="1188" spans="1:6" x14ac:dyDescent="0.45">
      <c r="A1188">
        <v>1177</v>
      </c>
      <c r="B1188">
        <f t="shared" si="56"/>
        <v>0</v>
      </c>
      <c r="C1188" cm="1">
        <f t="array" ref="C1188:D1188">_xlfn.XLOOKUP(A1188,id,KickstartData!$L$2:$M$4115)</f>
        <v>0</v>
      </c>
      <c r="D1188" t="str">
        <v>failed</v>
      </c>
      <c r="E1188" t="str">
        <f t="shared" si="57"/>
        <v xml:space="preserve"> </v>
      </c>
      <c r="F1188">
        <f t="shared" si="58"/>
        <v>0</v>
      </c>
    </row>
    <row r="1189" spans="1:6" x14ac:dyDescent="0.45">
      <c r="A1189">
        <v>1178</v>
      </c>
      <c r="B1189">
        <f t="shared" si="56"/>
        <v>1</v>
      </c>
      <c r="C1189" cm="1">
        <f t="array" ref="C1189:D1189">_xlfn.XLOOKUP(A1189,id,KickstartData!$L$2:$M$4115)</f>
        <v>1</v>
      </c>
      <c r="D1189" t="str">
        <v>failed</v>
      </c>
      <c r="E1189" t="str">
        <f t="shared" si="57"/>
        <v xml:space="preserve"> </v>
      </c>
      <c r="F1189">
        <f t="shared" si="58"/>
        <v>1</v>
      </c>
    </row>
    <row r="1190" spans="1:6" x14ac:dyDescent="0.45">
      <c r="A1190">
        <v>1179</v>
      </c>
      <c r="B1190">
        <f t="shared" si="56"/>
        <v>5</v>
      </c>
      <c r="C1190" cm="1">
        <f t="array" ref="C1190:D1190">_xlfn.XLOOKUP(A1190,id,KickstartData!$L$2:$M$4115)</f>
        <v>5</v>
      </c>
      <c r="D1190" t="str">
        <v>failed</v>
      </c>
      <c r="E1190" t="str">
        <f t="shared" si="57"/>
        <v xml:space="preserve"> </v>
      </c>
      <c r="F1190">
        <f t="shared" si="58"/>
        <v>5</v>
      </c>
    </row>
    <row r="1191" spans="1:6" x14ac:dyDescent="0.45">
      <c r="A1191">
        <v>1180</v>
      </c>
      <c r="B1191">
        <f t="shared" si="56"/>
        <v>85</v>
      </c>
      <c r="C1191" cm="1">
        <f t="array" ref="C1191:D1191">_xlfn.XLOOKUP(A1191,id,KickstartData!$L$2:$M$4115)</f>
        <v>85</v>
      </c>
      <c r="D1191" t="str">
        <v>failed</v>
      </c>
      <c r="E1191" t="str">
        <f t="shared" si="57"/>
        <v xml:space="preserve"> </v>
      </c>
      <c r="F1191">
        <f t="shared" si="58"/>
        <v>85</v>
      </c>
    </row>
    <row r="1192" spans="1:6" x14ac:dyDescent="0.45">
      <c r="A1192">
        <v>1181</v>
      </c>
      <c r="B1192">
        <f t="shared" si="56"/>
        <v>3</v>
      </c>
      <c r="C1192" cm="1">
        <f t="array" ref="C1192:D1192">_xlfn.XLOOKUP(A1192,id,KickstartData!$L$2:$M$4115)</f>
        <v>3</v>
      </c>
      <c r="D1192" t="str">
        <v>failed</v>
      </c>
      <c r="E1192" t="str">
        <f t="shared" si="57"/>
        <v xml:space="preserve"> </v>
      </c>
      <c r="F1192">
        <f t="shared" si="58"/>
        <v>3</v>
      </c>
    </row>
    <row r="1193" spans="1:6" x14ac:dyDescent="0.45">
      <c r="A1193">
        <v>1182</v>
      </c>
      <c r="B1193">
        <f t="shared" si="56"/>
        <v>4</v>
      </c>
      <c r="C1193" cm="1">
        <f t="array" ref="C1193:D1193">_xlfn.XLOOKUP(A1193,id,KickstartData!$L$2:$M$4115)</f>
        <v>4</v>
      </c>
      <c r="D1193" t="str">
        <v>failed</v>
      </c>
      <c r="E1193" t="str">
        <f t="shared" si="57"/>
        <v xml:space="preserve"> </v>
      </c>
      <c r="F1193">
        <f t="shared" si="58"/>
        <v>4</v>
      </c>
    </row>
    <row r="1194" spans="1:6" x14ac:dyDescent="0.45">
      <c r="A1194">
        <v>1183</v>
      </c>
      <c r="B1194">
        <f t="shared" si="56"/>
        <v>3</v>
      </c>
      <c r="C1194" cm="1">
        <f t="array" ref="C1194:D1194">_xlfn.XLOOKUP(A1194,id,KickstartData!$L$2:$M$4115)</f>
        <v>3</v>
      </c>
      <c r="D1194" t="str">
        <v>failed</v>
      </c>
      <c r="E1194" t="str">
        <f t="shared" si="57"/>
        <v xml:space="preserve"> </v>
      </c>
      <c r="F1194">
        <f t="shared" si="58"/>
        <v>3</v>
      </c>
    </row>
    <row r="1195" spans="1:6" x14ac:dyDescent="0.45">
      <c r="A1195">
        <v>1184</v>
      </c>
      <c r="B1195">
        <f t="shared" si="56"/>
        <v>375</v>
      </c>
      <c r="C1195" cm="1">
        <f t="array" ref="C1195:D1195">_xlfn.XLOOKUP(A1195,id,KickstartData!$L$2:$M$4115)</f>
        <v>375</v>
      </c>
      <c r="D1195" t="str">
        <v>successful</v>
      </c>
      <c r="E1195">
        <f t="shared" si="57"/>
        <v>375</v>
      </c>
      <c r="F1195" t="str">
        <f t="shared" si="58"/>
        <v xml:space="preserve"> </v>
      </c>
    </row>
    <row r="1196" spans="1:6" x14ac:dyDescent="0.45">
      <c r="A1196">
        <v>1185</v>
      </c>
      <c r="B1196">
        <f t="shared" si="56"/>
        <v>111</v>
      </c>
      <c r="C1196" cm="1">
        <f t="array" ref="C1196:D1196">_xlfn.XLOOKUP(A1196,id,KickstartData!$L$2:$M$4115)</f>
        <v>111</v>
      </c>
      <c r="D1196" t="str">
        <v>successful</v>
      </c>
      <c r="E1196">
        <f t="shared" si="57"/>
        <v>111</v>
      </c>
      <c r="F1196" t="str">
        <f t="shared" si="58"/>
        <v xml:space="preserve"> </v>
      </c>
    </row>
    <row r="1197" spans="1:6" x14ac:dyDescent="0.45">
      <c r="A1197">
        <v>1186</v>
      </c>
      <c r="B1197">
        <f t="shared" si="56"/>
        <v>123</v>
      </c>
      <c r="C1197" cm="1">
        <f t="array" ref="C1197:D1197">_xlfn.XLOOKUP(A1197,id,KickstartData!$L$2:$M$4115)</f>
        <v>123</v>
      </c>
      <c r="D1197" t="str">
        <v>successful</v>
      </c>
      <c r="E1197">
        <f t="shared" si="57"/>
        <v>123</v>
      </c>
      <c r="F1197" t="str">
        <f t="shared" si="58"/>
        <v xml:space="preserve"> </v>
      </c>
    </row>
    <row r="1198" spans="1:6" x14ac:dyDescent="0.45">
      <c r="A1198">
        <v>1187</v>
      </c>
      <c r="B1198">
        <f t="shared" si="56"/>
        <v>70</v>
      </c>
      <c r="C1198" cm="1">
        <f t="array" ref="C1198:D1198">_xlfn.XLOOKUP(A1198,id,KickstartData!$L$2:$M$4115)</f>
        <v>70</v>
      </c>
      <c r="D1198" t="str">
        <v>successful</v>
      </c>
      <c r="E1198">
        <f t="shared" si="57"/>
        <v>70</v>
      </c>
      <c r="F1198" t="str">
        <f t="shared" si="58"/>
        <v xml:space="preserve"> </v>
      </c>
    </row>
    <row r="1199" spans="1:6" x14ac:dyDescent="0.45">
      <c r="A1199">
        <v>1188</v>
      </c>
      <c r="B1199">
        <f t="shared" si="56"/>
        <v>85</v>
      </c>
      <c r="C1199" cm="1">
        <f t="array" ref="C1199:D1199">_xlfn.XLOOKUP(A1199,id,KickstartData!$L$2:$M$4115)</f>
        <v>85</v>
      </c>
      <c r="D1199" t="str">
        <v>successful</v>
      </c>
      <c r="E1199">
        <f t="shared" si="57"/>
        <v>85</v>
      </c>
      <c r="F1199" t="str">
        <f t="shared" si="58"/>
        <v xml:space="preserve"> </v>
      </c>
    </row>
    <row r="1200" spans="1:6" x14ac:dyDescent="0.45">
      <c r="A1200">
        <v>1189</v>
      </c>
      <c r="B1200">
        <f t="shared" si="56"/>
        <v>86</v>
      </c>
      <c r="C1200" cm="1">
        <f t="array" ref="C1200:D1200">_xlfn.XLOOKUP(A1200,id,KickstartData!$L$2:$M$4115)</f>
        <v>86</v>
      </c>
      <c r="D1200" t="str">
        <v>successful</v>
      </c>
      <c r="E1200">
        <f t="shared" si="57"/>
        <v>86</v>
      </c>
      <c r="F1200" t="str">
        <f t="shared" si="58"/>
        <v xml:space="preserve"> </v>
      </c>
    </row>
    <row r="1201" spans="1:6" x14ac:dyDescent="0.45">
      <c r="A1201">
        <v>1190</v>
      </c>
      <c r="B1201">
        <f t="shared" si="56"/>
        <v>13</v>
      </c>
      <c r="C1201" cm="1">
        <f t="array" ref="C1201:D1201">_xlfn.XLOOKUP(A1201,id,KickstartData!$L$2:$M$4115)</f>
        <v>13</v>
      </c>
      <c r="D1201" t="str">
        <v>successful</v>
      </c>
      <c r="E1201">
        <f t="shared" si="57"/>
        <v>13</v>
      </c>
      <c r="F1201" t="str">
        <f t="shared" si="58"/>
        <v xml:space="preserve"> </v>
      </c>
    </row>
    <row r="1202" spans="1:6" x14ac:dyDescent="0.45">
      <c r="A1202">
        <v>1191</v>
      </c>
      <c r="B1202">
        <f t="shared" si="56"/>
        <v>33</v>
      </c>
      <c r="C1202" cm="1">
        <f t="array" ref="C1202:D1202">_xlfn.XLOOKUP(A1202,id,KickstartData!$L$2:$M$4115)</f>
        <v>33</v>
      </c>
      <c r="D1202" t="str">
        <v>successful</v>
      </c>
      <c r="E1202">
        <f t="shared" si="57"/>
        <v>33</v>
      </c>
      <c r="F1202" t="str">
        <f t="shared" si="58"/>
        <v xml:space="preserve"> </v>
      </c>
    </row>
    <row r="1203" spans="1:6" x14ac:dyDescent="0.45">
      <c r="A1203">
        <v>1192</v>
      </c>
      <c r="B1203">
        <f t="shared" si="56"/>
        <v>15</v>
      </c>
      <c r="C1203" cm="1">
        <f t="array" ref="C1203:D1203">_xlfn.XLOOKUP(A1203,id,KickstartData!$L$2:$M$4115)</f>
        <v>15</v>
      </c>
      <c r="D1203" t="str">
        <v>successful</v>
      </c>
      <c r="E1203">
        <f t="shared" si="57"/>
        <v>15</v>
      </c>
      <c r="F1203" t="str">
        <f t="shared" si="58"/>
        <v xml:space="preserve"> </v>
      </c>
    </row>
    <row r="1204" spans="1:6" x14ac:dyDescent="0.45">
      <c r="A1204">
        <v>1193</v>
      </c>
      <c r="B1204">
        <f t="shared" si="56"/>
        <v>273</v>
      </c>
      <c r="C1204" cm="1">
        <f t="array" ref="C1204:D1204">_xlfn.XLOOKUP(A1204,id,KickstartData!$L$2:$M$4115)</f>
        <v>273</v>
      </c>
      <c r="D1204" t="str">
        <v>successful</v>
      </c>
      <c r="E1204">
        <f t="shared" si="57"/>
        <v>273</v>
      </c>
      <c r="F1204" t="str">
        <f t="shared" si="58"/>
        <v xml:space="preserve"> </v>
      </c>
    </row>
    <row r="1205" spans="1:6" x14ac:dyDescent="0.45">
      <c r="A1205">
        <v>1194</v>
      </c>
      <c r="B1205">
        <f t="shared" si="56"/>
        <v>714</v>
      </c>
      <c r="C1205" cm="1">
        <f t="array" ref="C1205:D1205">_xlfn.XLOOKUP(A1205,id,KickstartData!$L$2:$M$4115)</f>
        <v>714</v>
      </c>
      <c r="D1205" t="str">
        <v>successful</v>
      </c>
      <c r="E1205">
        <f t="shared" si="57"/>
        <v>714</v>
      </c>
      <c r="F1205" t="str">
        <f t="shared" si="58"/>
        <v xml:space="preserve"> </v>
      </c>
    </row>
    <row r="1206" spans="1:6" x14ac:dyDescent="0.45">
      <c r="A1206">
        <v>1195</v>
      </c>
      <c r="B1206">
        <f t="shared" si="56"/>
        <v>170</v>
      </c>
      <c r="C1206" cm="1">
        <f t="array" ref="C1206:D1206">_xlfn.XLOOKUP(A1206,id,KickstartData!$L$2:$M$4115)</f>
        <v>170</v>
      </c>
      <c r="D1206" t="str">
        <v>successful</v>
      </c>
      <c r="E1206">
        <f t="shared" si="57"/>
        <v>170</v>
      </c>
      <c r="F1206" t="str">
        <f t="shared" si="58"/>
        <v xml:space="preserve"> </v>
      </c>
    </row>
    <row r="1207" spans="1:6" x14ac:dyDescent="0.45">
      <c r="A1207">
        <v>1196</v>
      </c>
      <c r="B1207">
        <f t="shared" si="56"/>
        <v>512</v>
      </c>
      <c r="C1207" cm="1">
        <f t="array" ref="C1207:D1207">_xlfn.XLOOKUP(A1207,id,KickstartData!$L$2:$M$4115)</f>
        <v>512</v>
      </c>
      <c r="D1207" t="str">
        <v>successful</v>
      </c>
      <c r="E1207">
        <f t="shared" si="57"/>
        <v>512</v>
      </c>
      <c r="F1207" t="str">
        <f t="shared" si="58"/>
        <v xml:space="preserve"> </v>
      </c>
    </row>
    <row r="1208" spans="1:6" x14ac:dyDescent="0.45">
      <c r="A1208">
        <v>1197</v>
      </c>
      <c r="B1208">
        <f t="shared" si="56"/>
        <v>314</v>
      </c>
      <c r="C1208" cm="1">
        <f t="array" ref="C1208:D1208">_xlfn.XLOOKUP(A1208,id,KickstartData!$L$2:$M$4115)</f>
        <v>314</v>
      </c>
      <c r="D1208" t="str">
        <v>successful</v>
      </c>
      <c r="E1208">
        <f t="shared" si="57"/>
        <v>314</v>
      </c>
      <c r="F1208" t="str">
        <f t="shared" si="58"/>
        <v xml:space="preserve"> </v>
      </c>
    </row>
    <row r="1209" spans="1:6" x14ac:dyDescent="0.45">
      <c r="A1209">
        <v>1198</v>
      </c>
      <c r="B1209">
        <f t="shared" si="56"/>
        <v>167</v>
      </c>
      <c r="C1209" cm="1">
        <f t="array" ref="C1209:D1209">_xlfn.XLOOKUP(A1209,id,KickstartData!$L$2:$M$4115)</f>
        <v>167</v>
      </c>
      <c r="D1209" t="str">
        <v>successful</v>
      </c>
      <c r="E1209">
        <f t="shared" si="57"/>
        <v>167</v>
      </c>
      <c r="F1209" t="str">
        <f t="shared" si="58"/>
        <v xml:space="preserve"> </v>
      </c>
    </row>
    <row r="1210" spans="1:6" x14ac:dyDescent="0.45">
      <c r="A1210">
        <v>1199</v>
      </c>
      <c r="B1210">
        <f t="shared" si="56"/>
        <v>9</v>
      </c>
      <c r="C1210" cm="1">
        <f t="array" ref="C1210:D1210">_xlfn.XLOOKUP(A1210,id,KickstartData!$L$2:$M$4115)</f>
        <v>9</v>
      </c>
      <c r="D1210" t="str">
        <v>successful</v>
      </c>
      <c r="E1210">
        <f t="shared" si="57"/>
        <v>9</v>
      </c>
      <c r="F1210" t="str">
        <f t="shared" si="58"/>
        <v xml:space="preserve"> </v>
      </c>
    </row>
    <row r="1211" spans="1:6" x14ac:dyDescent="0.45">
      <c r="A1211">
        <v>1200</v>
      </c>
      <c r="B1211">
        <f t="shared" si="56"/>
        <v>103</v>
      </c>
      <c r="C1211" cm="1">
        <f t="array" ref="C1211:D1211">_xlfn.XLOOKUP(A1211,id,KickstartData!$L$2:$M$4115)</f>
        <v>103</v>
      </c>
      <c r="D1211" t="str">
        <v>successful</v>
      </c>
      <c r="E1211">
        <f t="shared" si="57"/>
        <v>103</v>
      </c>
      <c r="F1211" t="str">
        <f t="shared" si="58"/>
        <v xml:space="preserve"> </v>
      </c>
    </row>
    <row r="1212" spans="1:6" x14ac:dyDescent="0.45">
      <c r="A1212">
        <v>1201</v>
      </c>
      <c r="B1212">
        <f t="shared" si="56"/>
        <v>111</v>
      </c>
      <c r="C1212" cm="1">
        <f t="array" ref="C1212:D1212">_xlfn.XLOOKUP(A1212,id,KickstartData!$L$2:$M$4115)</f>
        <v>111</v>
      </c>
      <c r="D1212" t="str">
        <v>successful</v>
      </c>
      <c r="E1212">
        <f t="shared" si="57"/>
        <v>111</v>
      </c>
      <c r="F1212" t="str">
        <f t="shared" si="58"/>
        <v xml:space="preserve"> </v>
      </c>
    </row>
    <row r="1213" spans="1:6" x14ac:dyDescent="0.45">
      <c r="A1213">
        <v>1202</v>
      </c>
      <c r="B1213">
        <f t="shared" si="56"/>
        <v>271</v>
      </c>
      <c r="C1213" cm="1">
        <f t="array" ref="C1213:D1213">_xlfn.XLOOKUP(A1213,id,KickstartData!$L$2:$M$4115)</f>
        <v>271</v>
      </c>
      <c r="D1213" t="str">
        <v>successful</v>
      </c>
      <c r="E1213">
        <f t="shared" si="57"/>
        <v>271</v>
      </c>
      <c r="F1213" t="str">
        <f t="shared" si="58"/>
        <v xml:space="preserve"> </v>
      </c>
    </row>
    <row r="1214" spans="1:6" x14ac:dyDescent="0.45">
      <c r="A1214">
        <v>1203</v>
      </c>
      <c r="B1214">
        <f t="shared" si="56"/>
        <v>101</v>
      </c>
      <c r="C1214" cm="1">
        <f t="array" ref="C1214:D1214">_xlfn.XLOOKUP(A1214,id,KickstartData!$L$2:$M$4115)</f>
        <v>101</v>
      </c>
      <c r="D1214" t="str">
        <v>successful</v>
      </c>
      <c r="E1214">
        <f t="shared" si="57"/>
        <v>101</v>
      </c>
      <c r="F1214" t="str">
        <f t="shared" si="58"/>
        <v xml:space="preserve"> </v>
      </c>
    </row>
    <row r="1215" spans="1:6" x14ac:dyDescent="0.45">
      <c r="A1215">
        <v>1204</v>
      </c>
      <c r="B1215">
        <f t="shared" si="56"/>
        <v>57</v>
      </c>
      <c r="C1215" cm="1">
        <f t="array" ref="C1215:D1215">_xlfn.XLOOKUP(A1215,id,KickstartData!$L$2:$M$4115)</f>
        <v>57</v>
      </c>
      <c r="D1215" t="str">
        <v>successful</v>
      </c>
      <c r="E1215">
        <f t="shared" si="57"/>
        <v>57</v>
      </c>
      <c r="F1215" t="str">
        <f t="shared" si="58"/>
        <v xml:space="preserve"> </v>
      </c>
    </row>
    <row r="1216" spans="1:6" x14ac:dyDescent="0.45">
      <c r="A1216">
        <v>1205</v>
      </c>
      <c r="B1216">
        <f t="shared" si="56"/>
        <v>62</v>
      </c>
      <c r="C1216" cm="1">
        <f t="array" ref="C1216:D1216">_xlfn.XLOOKUP(A1216,id,KickstartData!$L$2:$M$4115)</f>
        <v>62</v>
      </c>
      <c r="D1216" t="str">
        <v>successful</v>
      </c>
      <c r="E1216">
        <f t="shared" si="57"/>
        <v>62</v>
      </c>
      <c r="F1216" t="str">
        <f t="shared" si="58"/>
        <v xml:space="preserve"> </v>
      </c>
    </row>
    <row r="1217" spans="1:6" x14ac:dyDescent="0.45">
      <c r="A1217">
        <v>1206</v>
      </c>
      <c r="B1217">
        <f t="shared" si="56"/>
        <v>32</v>
      </c>
      <c r="C1217" cm="1">
        <f t="array" ref="C1217:D1217">_xlfn.XLOOKUP(A1217,id,KickstartData!$L$2:$M$4115)</f>
        <v>32</v>
      </c>
      <c r="D1217" t="str">
        <v>successful</v>
      </c>
      <c r="E1217">
        <f t="shared" si="57"/>
        <v>32</v>
      </c>
      <c r="F1217" t="str">
        <f t="shared" si="58"/>
        <v xml:space="preserve"> </v>
      </c>
    </row>
    <row r="1218" spans="1:6" x14ac:dyDescent="0.45">
      <c r="A1218">
        <v>1207</v>
      </c>
      <c r="B1218">
        <f t="shared" si="56"/>
        <v>141</v>
      </c>
      <c r="C1218" cm="1">
        <f t="array" ref="C1218:D1218">_xlfn.XLOOKUP(A1218,id,KickstartData!$L$2:$M$4115)</f>
        <v>141</v>
      </c>
      <c r="D1218" t="str">
        <v>successful</v>
      </c>
      <c r="E1218">
        <f t="shared" si="57"/>
        <v>141</v>
      </c>
      <c r="F1218" t="str">
        <f t="shared" si="58"/>
        <v xml:space="preserve"> </v>
      </c>
    </row>
    <row r="1219" spans="1:6" x14ac:dyDescent="0.45">
      <c r="A1219">
        <v>1208</v>
      </c>
      <c r="B1219">
        <f t="shared" si="56"/>
        <v>75</v>
      </c>
      <c r="C1219" cm="1">
        <f t="array" ref="C1219:D1219">_xlfn.XLOOKUP(A1219,id,KickstartData!$L$2:$M$4115)</f>
        <v>75</v>
      </c>
      <c r="D1219" t="str">
        <v>successful</v>
      </c>
      <c r="E1219">
        <f t="shared" si="57"/>
        <v>75</v>
      </c>
      <c r="F1219" t="str">
        <f t="shared" si="58"/>
        <v xml:space="preserve"> </v>
      </c>
    </row>
    <row r="1220" spans="1:6" x14ac:dyDescent="0.45">
      <c r="A1220">
        <v>1209</v>
      </c>
      <c r="B1220">
        <f t="shared" si="56"/>
        <v>46</v>
      </c>
      <c r="C1220" cm="1">
        <f t="array" ref="C1220:D1220">_xlfn.XLOOKUP(A1220,id,KickstartData!$L$2:$M$4115)</f>
        <v>46</v>
      </c>
      <c r="D1220" t="str">
        <v>successful</v>
      </c>
      <c r="E1220">
        <f t="shared" si="57"/>
        <v>46</v>
      </c>
      <c r="F1220" t="str">
        <f t="shared" si="58"/>
        <v xml:space="preserve"> </v>
      </c>
    </row>
    <row r="1221" spans="1:6" x14ac:dyDescent="0.45">
      <c r="A1221">
        <v>1210</v>
      </c>
      <c r="B1221">
        <f t="shared" si="56"/>
        <v>103</v>
      </c>
      <c r="C1221" cm="1">
        <f t="array" ref="C1221:D1221">_xlfn.XLOOKUP(A1221,id,KickstartData!$L$2:$M$4115)</f>
        <v>103</v>
      </c>
      <c r="D1221" t="str">
        <v>successful</v>
      </c>
      <c r="E1221">
        <f t="shared" si="57"/>
        <v>103</v>
      </c>
      <c r="F1221" t="str">
        <f t="shared" si="58"/>
        <v xml:space="preserve"> </v>
      </c>
    </row>
    <row r="1222" spans="1:6" x14ac:dyDescent="0.45">
      <c r="A1222">
        <v>1211</v>
      </c>
      <c r="B1222">
        <f t="shared" si="56"/>
        <v>6</v>
      </c>
      <c r="C1222" cm="1">
        <f t="array" ref="C1222:D1222">_xlfn.XLOOKUP(A1222,id,KickstartData!$L$2:$M$4115)</f>
        <v>6</v>
      </c>
      <c r="D1222" t="str">
        <v>successful</v>
      </c>
      <c r="E1222">
        <f t="shared" si="57"/>
        <v>6</v>
      </c>
      <c r="F1222" t="str">
        <f t="shared" si="58"/>
        <v xml:space="preserve"> </v>
      </c>
    </row>
    <row r="1223" spans="1:6" x14ac:dyDescent="0.45">
      <c r="A1223">
        <v>1212</v>
      </c>
      <c r="B1223">
        <f t="shared" si="56"/>
        <v>83</v>
      </c>
      <c r="C1223" cm="1">
        <f t="array" ref="C1223:D1223">_xlfn.XLOOKUP(A1223,id,KickstartData!$L$2:$M$4115)</f>
        <v>83</v>
      </c>
      <c r="D1223" t="str">
        <v>successful</v>
      </c>
      <c r="E1223">
        <f t="shared" si="57"/>
        <v>83</v>
      </c>
      <c r="F1223" t="str">
        <f t="shared" si="58"/>
        <v xml:space="preserve"> </v>
      </c>
    </row>
    <row r="1224" spans="1:6" x14ac:dyDescent="0.45">
      <c r="A1224">
        <v>1213</v>
      </c>
      <c r="B1224">
        <f t="shared" si="56"/>
        <v>108</v>
      </c>
      <c r="C1224" cm="1">
        <f t="array" ref="C1224:D1224">_xlfn.XLOOKUP(A1224,id,KickstartData!$L$2:$M$4115)</f>
        <v>108</v>
      </c>
      <c r="D1224" t="str">
        <v>successful</v>
      </c>
      <c r="E1224">
        <f t="shared" si="57"/>
        <v>108</v>
      </c>
      <c r="F1224" t="str">
        <f t="shared" si="58"/>
        <v xml:space="preserve"> </v>
      </c>
    </row>
    <row r="1225" spans="1:6" x14ac:dyDescent="0.45">
      <c r="A1225">
        <v>1214</v>
      </c>
      <c r="B1225">
        <f t="shared" si="56"/>
        <v>25</v>
      </c>
      <c r="C1225" cm="1">
        <f t="array" ref="C1225:D1225">_xlfn.XLOOKUP(A1225,id,KickstartData!$L$2:$M$4115)</f>
        <v>25</v>
      </c>
      <c r="D1225" t="str">
        <v>successful</v>
      </c>
      <c r="E1225">
        <f t="shared" si="57"/>
        <v>25</v>
      </c>
      <c r="F1225" t="str">
        <f t="shared" si="58"/>
        <v xml:space="preserve"> </v>
      </c>
    </row>
    <row r="1226" spans="1:6" x14ac:dyDescent="0.45">
      <c r="A1226">
        <v>1215</v>
      </c>
      <c r="B1226">
        <f t="shared" si="56"/>
        <v>549</v>
      </c>
      <c r="C1226" cm="1">
        <f t="array" ref="C1226:D1226">_xlfn.XLOOKUP(A1226,id,KickstartData!$L$2:$M$4115)</f>
        <v>549</v>
      </c>
      <c r="D1226" t="str">
        <v>successful</v>
      </c>
      <c r="E1226">
        <f t="shared" si="57"/>
        <v>549</v>
      </c>
      <c r="F1226" t="str">
        <f t="shared" si="58"/>
        <v xml:space="preserve"> </v>
      </c>
    </row>
    <row r="1227" spans="1:6" x14ac:dyDescent="0.45">
      <c r="A1227">
        <v>1216</v>
      </c>
      <c r="B1227">
        <f t="shared" si="56"/>
        <v>222</v>
      </c>
      <c r="C1227" cm="1">
        <f t="array" ref="C1227:D1227">_xlfn.XLOOKUP(A1227,id,KickstartData!$L$2:$M$4115)</f>
        <v>222</v>
      </c>
      <c r="D1227" t="str">
        <v>successful</v>
      </c>
      <c r="E1227">
        <f t="shared" si="57"/>
        <v>222</v>
      </c>
      <c r="F1227" t="str">
        <f t="shared" si="58"/>
        <v xml:space="preserve"> </v>
      </c>
    </row>
    <row r="1228" spans="1:6" x14ac:dyDescent="0.45">
      <c r="A1228">
        <v>1217</v>
      </c>
      <c r="B1228">
        <f t="shared" ref="B1228:B1291" si="59">_xlfn.XLOOKUP(A1228,id,backers_count)</f>
        <v>183</v>
      </c>
      <c r="C1228" cm="1">
        <f t="array" ref="C1228:D1228">_xlfn.XLOOKUP(A1228,id,KickstartData!$L$2:$M$4115)</f>
        <v>183</v>
      </c>
      <c r="D1228" t="str">
        <v>successful</v>
      </c>
      <c r="E1228">
        <f t="shared" si="57"/>
        <v>183</v>
      </c>
      <c r="F1228" t="str">
        <f t="shared" si="58"/>
        <v xml:space="preserve"> </v>
      </c>
    </row>
    <row r="1229" spans="1:6" x14ac:dyDescent="0.45">
      <c r="A1229">
        <v>1218</v>
      </c>
      <c r="B1229">
        <f t="shared" si="59"/>
        <v>89</v>
      </c>
      <c r="C1229" cm="1">
        <f t="array" ref="C1229:D1229">_xlfn.XLOOKUP(A1229,id,KickstartData!$L$2:$M$4115)</f>
        <v>89</v>
      </c>
      <c r="D1229" t="str">
        <v>successful</v>
      </c>
      <c r="E1229">
        <f t="shared" si="57"/>
        <v>89</v>
      </c>
      <c r="F1229" t="str">
        <f t="shared" si="58"/>
        <v xml:space="preserve"> </v>
      </c>
    </row>
    <row r="1230" spans="1:6" x14ac:dyDescent="0.45">
      <c r="A1230">
        <v>1219</v>
      </c>
      <c r="B1230">
        <f t="shared" si="59"/>
        <v>253</v>
      </c>
      <c r="C1230" cm="1">
        <f t="array" ref="C1230:D1230">_xlfn.XLOOKUP(A1230,id,KickstartData!$L$2:$M$4115)</f>
        <v>253</v>
      </c>
      <c r="D1230" t="str">
        <v>successful</v>
      </c>
      <c r="E1230">
        <f t="shared" si="57"/>
        <v>253</v>
      </c>
      <c r="F1230" t="str">
        <f t="shared" si="58"/>
        <v xml:space="preserve"> </v>
      </c>
    </row>
    <row r="1231" spans="1:6" x14ac:dyDescent="0.45">
      <c r="A1231">
        <v>1220</v>
      </c>
      <c r="B1231">
        <f t="shared" si="59"/>
        <v>140</v>
      </c>
      <c r="C1231" cm="1">
        <f t="array" ref="C1231:D1231">_xlfn.XLOOKUP(A1231,id,KickstartData!$L$2:$M$4115)</f>
        <v>140</v>
      </c>
      <c r="D1231" t="str">
        <v>successful</v>
      </c>
      <c r="E1231">
        <f t="shared" si="57"/>
        <v>140</v>
      </c>
      <c r="F1231" t="str">
        <f t="shared" si="58"/>
        <v xml:space="preserve"> </v>
      </c>
    </row>
    <row r="1232" spans="1:6" x14ac:dyDescent="0.45">
      <c r="A1232">
        <v>1221</v>
      </c>
      <c r="B1232">
        <f t="shared" si="59"/>
        <v>103</v>
      </c>
      <c r="C1232" cm="1">
        <f t="array" ref="C1232:D1232">_xlfn.XLOOKUP(A1232,id,KickstartData!$L$2:$M$4115)</f>
        <v>103</v>
      </c>
      <c r="D1232" t="str">
        <v>successful</v>
      </c>
      <c r="E1232">
        <f t="shared" ref="E1232:E1295" si="60">IF(D1232="successful",C1232," ")</f>
        <v>103</v>
      </c>
      <c r="F1232" t="str">
        <f t="shared" ref="F1232:F1295" si="61">IF(D1232&lt;&gt;"successful",C1232," ")</f>
        <v xml:space="preserve"> </v>
      </c>
    </row>
    <row r="1233" spans="1:6" x14ac:dyDescent="0.45">
      <c r="A1233">
        <v>1222</v>
      </c>
      <c r="B1233">
        <f t="shared" si="59"/>
        <v>138</v>
      </c>
      <c r="C1233" cm="1">
        <f t="array" ref="C1233:D1233">_xlfn.XLOOKUP(A1233,id,KickstartData!$L$2:$M$4115)</f>
        <v>138</v>
      </c>
      <c r="D1233" t="str">
        <v>successful</v>
      </c>
      <c r="E1233">
        <f t="shared" si="60"/>
        <v>138</v>
      </c>
      <c r="F1233" t="str">
        <f t="shared" si="61"/>
        <v xml:space="preserve"> </v>
      </c>
    </row>
    <row r="1234" spans="1:6" x14ac:dyDescent="0.45">
      <c r="A1234">
        <v>1223</v>
      </c>
      <c r="B1234">
        <f t="shared" si="59"/>
        <v>191</v>
      </c>
      <c r="C1234" cm="1">
        <f t="array" ref="C1234:D1234">_xlfn.XLOOKUP(A1234,id,KickstartData!$L$2:$M$4115)</f>
        <v>191</v>
      </c>
      <c r="D1234" t="str">
        <v>successful</v>
      </c>
      <c r="E1234">
        <f t="shared" si="60"/>
        <v>191</v>
      </c>
      <c r="F1234" t="str">
        <f t="shared" si="61"/>
        <v xml:space="preserve"> </v>
      </c>
    </row>
    <row r="1235" spans="1:6" x14ac:dyDescent="0.45">
      <c r="A1235">
        <v>1224</v>
      </c>
      <c r="B1235">
        <f t="shared" si="59"/>
        <v>18</v>
      </c>
      <c r="C1235" cm="1">
        <f t="array" ref="C1235:D1235">_xlfn.XLOOKUP(A1235,id,KickstartData!$L$2:$M$4115)</f>
        <v>18</v>
      </c>
      <c r="D1235" t="str">
        <v>canceled</v>
      </c>
      <c r="E1235" t="str">
        <f t="shared" si="60"/>
        <v xml:space="preserve"> </v>
      </c>
      <c r="F1235">
        <f t="shared" si="61"/>
        <v>18</v>
      </c>
    </row>
    <row r="1236" spans="1:6" x14ac:dyDescent="0.45">
      <c r="A1236">
        <v>1225</v>
      </c>
      <c r="B1236">
        <f t="shared" si="59"/>
        <v>3</v>
      </c>
      <c r="C1236" cm="1">
        <f t="array" ref="C1236:D1236">_xlfn.XLOOKUP(A1236,id,KickstartData!$L$2:$M$4115)</f>
        <v>3</v>
      </c>
      <c r="D1236" t="str">
        <v>canceled</v>
      </c>
      <c r="E1236" t="str">
        <f t="shared" si="60"/>
        <v xml:space="preserve"> </v>
      </c>
      <c r="F1236">
        <f t="shared" si="61"/>
        <v>3</v>
      </c>
    </row>
    <row r="1237" spans="1:6" x14ac:dyDescent="0.45">
      <c r="A1237">
        <v>1226</v>
      </c>
      <c r="B1237">
        <f t="shared" si="59"/>
        <v>40</v>
      </c>
      <c r="C1237" cm="1">
        <f t="array" ref="C1237:D1237">_xlfn.XLOOKUP(A1237,id,KickstartData!$L$2:$M$4115)</f>
        <v>40</v>
      </c>
      <c r="D1237" t="str">
        <v>canceled</v>
      </c>
      <c r="E1237" t="str">
        <f t="shared" si="60"/>
        <v xml:space="preserve"> </v>
      </c>
      <c r="F1237">
        <f t="shared" si="61"/>
        <v>40</v>
      </c>
    </row>
    <row r="1238" spans="1:6" x14ac:dyDescent="0.45">
      <c r="A1238">
        <v>1227</v>
      </c>
      <c r="B1238">
        <f t="shared" si="59"/>
        <v>0</v>
      </c>
      <c r="C1238" cm="1">
        <f t="array" ref="C1238:D1238">_xlfn.XLOOKUP(A1238,id,KickstartData!$L$2:$M$4115)</f>
        <v>0</v>
      </c>
      <c r="D1238" t="str">
        <v>canceled</v>
      </c>
      <c r="E1238" t="str">
        <f t="shared" si="60"/>
        <v xml:space="preserve"> </v>
      </c>
      <c r="F1238">
        <f t="shared" si="61"/>
        <v>0</v>
      </c>
    </row>
    <row r="1239" spans="1:6" x14ac:dyDescent="0.45">
      <c r="A1239">
        <v>1228</v>
      </c>
      <c r="B1239">
        <f t="shared" si="59"/>
        <v>24</v>
      </c>
      <c r="C1239" cm="1">
        <f t="array" ref="C1239:D1239">_xlfn.XLOOKUP(A1239,id,KickstartData!$L$2:$M$4115)</f>
        <v>24</v>
      </c>
      <c r="D1239" t="str">
        <v>canceled</v>
      </c>
      <c r="E1239" t="str">
        <f t="shared" si="60"/>
        <v xml:space="preserve"> </v>
      </c>
      <c r="F1239">
        <f t="shared" si="61"/>
        <v>24</v>
      </c>
    </row>
    <row r="1240" spans="1:6" x14ac:dyDescent="0.45">
      <c r="A1240">
        <v>1229</v>
      </c>
      <c r="B1240">
        <f t="shared" si="59"/>
        <v>1</v>
      </c>
      <c r="C1240" cm="1">
        <f t="array" ref="C1240:D1240">_xlfn.XLOOKUP(A1240,id,KickstartData!$L$2:$M$4115)</f>
        <v>1</v>
      </c>
      <c r="D1240" t="str">
        <v>canceled</v>
      </c>
      <c r="E1240" t="str">
        <f t="shared" si="60"/>
        <v xml:space="preserve"> </v>
      </c>
      <c r="F1240">
        <f t="shared" si="61"/>
        <v>1</v>
      </c>
    </row>
    <row r="1241" spans="1:6" x14ac:dyDescent="0.45">
      <c r="A1241">
        <v>1230</v>
      </c>
      <c r="B1241">
        <f t="shared" si="59"/>
        <v>0</v>
      </c>
      <c r="C1241" cm="1">
        <f t="array" ref="C1241:D1241">_xlfn.XLOOKUP(A1241,id,KickstartData!$L$2:$M$4115)</f>
        <v>0</v>
      </c>
      <c r="D1241" t="str">
        <v>canceled</v>
      </c>
      <c r="E1241" t="str">
        <f t="shared" si="60"/>
        <v xml:space="preserve"> </v>
      </c>
      <c r="F1241">
        <f t="shared" si="61"/>
        <v>0</v>
      </c>
    </row>
    <row r="1242" spans="1:6" x14ac:dyDescent="0.45">
      <c r="A1242">
        <v>1231</v>
      </c>
      <c r="B1242">
        <f t="shared" si="59"/>
        <v>0</v>
      </c>
      <c r="C1242" cm="1">
        <f t="array" ref="C1242:D1242">_xlfn.XLOOKUP(A1242,id,KickstartData!$L$2:$M$4115)</f>
        <v>0</v>
      </c>
      <c r="D1242" t="str">
        <v>canceled</v>
      </c>
      <c r="E1242" t="str">
        <f t="shared" si="60"/>
        <v xml:space="preserve"> </v>
      </c>
      <c r="F1242">
        <f t="shared" si="61"/>
        <v>0</v>
      </c>
    </row>
    <row r="1243" spans="1:6" x14ac:dyDescent="0.45">
      <c r="A1243">
        <v>1232</v>
      </c>
      <c r="B1243">
        <f t="shared" si="59"/>
        <v>1</v>
      </c>
      <c r="C1243" cm="1">
        <f t="array" ref="C1243:D1243">_xlfn.XLOOKUP(A1243,id,KickstartData!$L$2:$M$4115)</f>
        <v>1</v>
      </c>
      <c r="D1243" t="str">
        <v>canceled</v>
      </c>
      <c r="E1243" t="str">
        <f t="shared" si="60"/>
        <v xml:space="preserve"> </v>
      </c>
      <c r="F1243">
        <f t="shared" si="61"/>
        <v>1</v>
      </c>
    </row>
    <row r="1244" spans="1:6" x14ac:dyDescent="0.45">
      <c r="A1244">
        <v>1233</v>
      </c>
      <c r="B1244">
        <f t="shared" si="59"/>
        <v>6</v>
      </c>
      <c r="C1244" cm="1">
        <f t="array" ref="C1244:D1244">_xlfn.XLOOKUP(A1244,id,KickstartData!$L$2:$M$4115)</f>
        <v>6</v>
      </c>
      <c r="D1244" t="str">
        <v>canceled</v>
      </c>
      <c r="E1244" t="str">
        <f t="shared" si="60"/>
        <v xml:space="preserve"> </v>
      </c>
      <c r="F1244">
        <f t="shared" si="61"/>
        <v>6</v>
      </c>
    </row>
    <row r="1245" spans="1:6" x14ac:dyDescent="0.45">
      <c r="A1245">
        <v>1234</v>
      </c>
      <c r="B1245">
        <f t="shared" si="59"/>
        <v>0</v>
      </c>
      <c r="C1245" cm="1">
        <f t="array" ref="C1245:D1245">_xlfn.XLOOKUP(A1245,id,KickstartData!$L$2:$M$4115)</f>
        <v>0</v>
      </c>
      <c r="D1245" t="str">
        <v>canceled</v>
      </c>
      <c r="E1245" t="str">
        <f t="shared" si="60"/>
        <v xml:space="preserve"> </v>
      </c>
      <c r="F1245">
        <f t="shared" si="61"/>
        <v>0</v>
      </c>
    </row>
    <row r="1246" spans="1:6" x14ac:dyDescent="0.45">
      <c r="A1246">
        <v>1235</v>
      </c>
      <c r="B1246">
        <f t="shared" si="59"/>
        <v>6</v>
      </c>
      <c r="C1246" cm="1">
        <f t="array" ref="C1246:D1246">_xlfn.XLOOKUP(A1246,id,KickstartData!$L$2:$M$4115)</f>
        <v>6</v>
      </c>
      <c r="D1246" t="str">
        <v>canceled</v>
      </c>
      <c r="E1246" t="str">
        <f t="shared" si="60"/>
        <v xml:space="preserve"> </v>
      </c>
      <c r="F1246">
        <f t="shared" si="61"/>
        <v>6</v>
      </c>
    </row>
    <row r="1247" spans="1:6" x14ac:dyDescent="0.45">
      <c r="A1247">
        <v>1236</v>
      </c>
      <c r="B1247">
        <f t="shared" si="59"/>
        <v>0</v>
      </c>
      <c r="C1247" cm="1">
        <f t="array" ref="C1247:D1247">_xlfn.XLOOKUP(A1247,id,KickstartData!$L$2:$M$4115)</f>
        <v>0</v>
      </c>
      <c r="D1247" t="str">
        <v>canceled</v>
      </c>
      <c r="E1247" t="str">
        <f t="shared" si="60"/>
        <v xml:space="preserve"> </v>
      </c>
      <c r="F1247">
        <f t="shared" si="61"/>
        <v>0</v>
      </c>
    </row>
    <row r="1248" spans="1:6" x14ac:dyDescent="0.45">
      <c r="A1248">
        <v>1237</v>
      </c>
      <c r="B1248">
        <f t="shared" si="59"/>
        <v>0</v>
      </c>
      <c r="C1248" cm="1">
        <f t="array" ref="C1248:D1248">_xlfn.XLOOKUP(A1248,id,KickstartData!$L$2:$M$4115)</f>
        <v>0</v>
      </c>
      <c r="D1248" t="str">
        <v>canceled</v>
      </c>
      <c r="E1248" t="str">
        <f t="shared" si="60"/>
        <v xml:space="preserve"> </v>
      </c>
      <c r="F1248">
        <f t="shared" si="61"/>
        <v>0</v>
      </c>
    </row>
    <row r="1249" spans="1:6" x14ac:dyDescent="0.45">
      <c r="A1249">
        <v>1238</v>
      </c>
      <c r="B1249">
        <f t="shared" si="59"/>
        <v>3</v>
      </c>
      <c r="C1249" cm="1">
        <f t="array" ref="C1249:D1249">_xlfn.XLOOKUP(A1249,id,KickstartData!$L$2:$M$4115)</f>
        <v>3</v>
      </c>
      <c r="D1249" t="str">
        <v>canceled</v>
      </c>
      <c r="E1249" t="str">
        <f t="shared" si="60"/>
        <v xml:space="preserve"> </v>
      </c>
      <c r="F1249">
        <f t="shared" si="61"/>
        <v>3</v>
      </c>
    </row>
    <row r="1250" spans="1:6" x14ac:dyDescent="0.45">
      <c r="A1250">
        <v>1239</v>
      </c>
      <c r="B1250">
        <f t="shared" si="59"/>
        <v>0</v>
      </c>
      <c r="C1250" cm="1">
        <f t="array" ref="C1250:D1250">_xlfn.XLOOKUP(A1250,id,KickstartData!$L$2:$M$4115)</f>
        <v>0</v>
      </c>
      <c r="D1250" t="str">
        <v>canceled</v>
      </c>
      <c r="E1250" t="str">
        <f t="shared" si="60"/>
        <v xml:space="preserve"> </v>
      </c>
      <c r="F1250">
        <f t="shared" si="61"/>
        <v>0</v>
      </c>
    </row>
    <row r="1251" spans="1:6" x14ac:dyDescent="0.45">
      <c r="A1251">
        <v>1240</v>
      </c>
      <c r="B1251">
        <f t="shared" si="59"/>
        <v>8</v>
      </c>
      <c r="C1251" cm="1">
        <f t="array" ref="C1251:D1251">_xlfn.XLOOKUP(A1251,id,KickstartData!$L$2:$M$4115)</f>
        <v>8</v>
      </c>
      <c r="D1251" t="str">
        <v>canceled</v>
      </c>
      <c r="E1251" t="str">
        <f t="shared" si="60"/>
        <v xml:space="preserve"> </v>
      </c>
      <c r="F1251">
        <f t="shared" si="61"/>
        <v>8</v>
      </c>
    </row>
    <row r="1252" spans="1:6" x14ac:dyDescent="0.45">
      <c r="A1252">
        <v>1241</v>
      </c>
      <c r="B1252">
        <f t="shared" si="59"/>
        <v>34</v>
      </c>
      <c r="C1252" cm="1">
        <f t="array" ref="C1252:D1252">_xlfn.XLOOKUP(A1252,id,KickstartData!$L$2:$M$4115)</f>
        <v>34</v>
      </c>
      <c r="D1252" t="str">
        <v>canceled</v>
      </c>
      <c r="E1252" t="str">
        <f t="shared" si="60"/>
        <v xml:space="preserve"> </v>
      </c>
      <c r="F1252">
        <f t="shared" si="61"/>
        <v>34</v>
      </c>
    </row>
    <row r="1253" spans="1:6" x14ac:dyDescent="0.45">
      <c r="A1253">
        <v>1242</v>
      </c>
      <c r="B1253">
        <f t="shared" si="59"/>
        <v>1</v>
      </c>
      <c r="C1253" cm="1">
        <f t="array" ref="C1253:D1253">_xlfn.XLOOKUP(A1253,id,KickstartData!$L$2:$M$4115)</f>
        <v>1</v>
      </c>
      <c r="D1253" t="str">
        <v>canceled</v>
      </c>
      <c r="E1253" t="str">
        <f t="shared" si="60"/>
        <v xml:space="preserve"> </v>
      </c>
      <c r="F1253">
        <f t="shared" si="61"/>
        <v>1</v>
      </c>
    </row>
    <row r="1254" spans="1:6" x14ac:dyDescent="0.45">
      <c r="A1254">
        <v>1243</v>
      </c>
      <c r="B1254">
        <f t="shared" si="59"/>
        <v>38</v>
      </c>
      <c r="C1254" cm="1">
        <f t="array" ref="C1254:D1254">_xlfn.XLOOKUP(A1254,id,KickstartData!$L$2:$M$4115)</f>
        <v>38</v>
      </c>
      <c r="D1254" t="str">
        <v>canceled</v>
      </c>
      <c r="E1254" t="str">
        <f t="shared" si="60"/>
        <v xml:space="preserve"> </v>
      </c>
      <c r="F1254">
        <f t="shared" si="61"/>
        <v>38</v>
      </c>
    </row>
    <row r="1255" spans="1:6" x14ac:dyDescent="0.45">
      <c r="A1255">
        <v>1244</v>
      </c>
      <c r="B1255">
        <f t="shared" si="59"/>
        <v>45</v>
      </c>
      <c r="C1255" cm="1">
        <f t="array" ref="C1255:D1255">_xlfn.XLOOKUP(A1255,id,KickstartData!$L$2:$M$4115)</f>
        <v>45</v>
      </c>
      <c r="D1255" t="str">
        <v>successful</v>
      </c>
      <c r="E1255">
        <f t="shared" si="60"/>
        <v>45</v>
      </c>
      <c r="F1255" t="str">
        <f t="shared" si="61"/>
        <v xml:space="preserve"> </v>
      </c>
    </row>
    <row r="1256" spans="1:6" x14ac:dyDescent="0.45">
      <c r="A1256">
        <v>1245</v>
      </c>
      <c r="B1256">
        <f t="shared" si="59"/>
        <v>17</v>
      </c>
      <c r="C1256" cm="1">
        <f t="array" ref="C1256:D1256">_xlfn.XLOOKUP(A1256,id,KickstartData!$L$2:$M$4115)</f>
        <v>17</v>
      </c>
      <c r="D1256" t="str">
        <v>successful</v>
      </c>
      <c r="E1256">
        <f t="shared" si="60"/>
        <v>17</v>
      </c>
      <c r="F1256" t="str">
        <f t="shared" si="61"/>
        <v xml:space="preserve"> </v>
      </c>
    </row>
    <row r="1257" spans="1:6" x14ac:dyDescent="0.45">
      <c r="A1257">
        <v>1246</v>
      </c>
      <c r="B1257">
        <f t="shared" si="59"/>
        <v>31</v>
      </c>
      <c r="C1257" cm="1">
        <f t="array" ref="C1257:D1257">_xlfn.XLOOKUP(A1257,id,KickstartData!$L$2:$M$4115)</f>
        <v>31</v>
      </c>
      <c r="D1257" t="str">
        <v>successful</v>
      </c>
      <c r="E1257">
        <f t="shared" si="60"/>
        <v>31</v>
      </c>
      <c r="F1257" t="str">
        <f t="shared" si="61"/>
        <v xml:space="preserve"> </v>
      </c>
    </row>
    <row r="1258" spans="1:6" x14ac:dyDescent="0.45">
      <c r="A1258">
        <v>1247</v>
      </c>
      <c r="B1258">
        <f t="shared" si="59"/>
        <v>50</v>
      </c>
      <c r="C1258" cm="1">
        <f t="array" ref="C1258:D1258">_xlfn.XLOOKUP(A1258,id,KickstartData!$L$2:$M$4115)</f>
        <v>50</v>
      </c>
      <c r="D1258" t="str">
        <v>successful</v>
      </c>
      <c r="E1258">
        <f t="shared" si="60"/>
        <v>50</v>
      </c>
      <c r="F1258" t="str">
        <f t="shared" si="61"/>
        <v xml:space="preserve"> </v>
      </c>
    </row>
    <row r="1259" spans="1:6" x14ac:dyDescent="0.45">
      <c r="A1259">
        <v>1248</v>
      </c>
      <c r="B1259">
        <f t="shared" si="59"/>
        <v>59</v>
      </c>
      <c r="C1259" cm="1">
        <f t="array" ref="C1259:D1259">_xlfn.XLOOKUP(A1259,id,KickstartData!$L$2:$M$4115)</f>
        <v>59</v>
      </c>
      <c r="D1259" t="str">
        <v>successful</v>
      </c>
      <c r="E1259">
        <f t="shared" si="60"/>
        <v>59</v>
      </c>
      <c r="F1259" t="str">
        <f t="shared" si="61"/>
        <v xml:space="preserve"> </v>
      </c>
    </row>
    <row r="1260" spans="1:6" x14ac:dyDescent="0.45">
      <c r="A1260">
        <v>1249</v>
      </c>
      <c r="B1260">
        <f t="shared" si="59"/>
        <v>81</v>
      </c>
      <c r="C1260" cm="1">
        <f t="array" ref="C1260:D1260">_xlfn.XLOOKUP(A1260,id,KickstartData!$L$2:$M$4115)</f>
        <v>81</v>
      </c>
      <c r="D1260" t="str">
        <v>successful</v>
      </c>
      <c r="E1260">
        <f t="shared" si="60"/>
        <v>81</v>
      </c>
      <c r="F1260" t="str">
        <f t="shared" si="61"/>
        <v xml:space="preserve"> </v>
      </c>
    </row>
    <row r="1261" spans="1:6" x14ac:dyDescent="0.45">
      <c r="A1261">
        <v>1250</v>
      </c>
      <c r="B1261">
        <f t="shared" si="59"/>
        <v>508</v>
      </c>
      <c r="C1261" cm="1">
        <f t="array" ref="C1261:D1261">_xlfn.XLOOKUP(A1261,id,KickstartData!$L$2:$M$4115)</f>
        <v>508</v>
      </c>
      <c r="D1261" t="str">
        <v>successful</v>
      </c>
      <c r="E1261">
        <f t="shared" si="60"/>
        <v>508</v>
      </c>
      <c r="F1261" t="str">
        <f t="shared" si="61"/>
        <v xml:space="preserve"> </v>
      </c>
    </row>
    <row r="1262" spans="1:6" x14ac:dyDescent="0.45">
      <c r="A1262">
        <v>1251</v>
      </c>
      <c r="B1262">
        <f t="shared" si="59"/>
        <v>74</v>
      </c>
      <c r="C1262" cm="1">
        <f t="array" ref="C1262:D1262">_xlfn.XLOOKUP(A1262,id,KickstartData!$L$2:$M$4115)</f>
        <v>74</v>
      </c>
      <c r="D1262" t="str">
        <v>successful</v>
      </c>
      <c r="E1262">
        <f t="shared" si="60"/>
        <v>74</v>
      </c>
      <c r="F1262" t="str">
        <f t="shared" si="61"/>
        <v xml:space="preserve"> </v>
      </c>
    </row>
    <row r="1263" spans="1:6" x14ac:dyDescent="0.45">
      <c r="A1263">
        <v>1252</v>
      </c>
      <c r="B1263">
        <f t="shared" si="59"/>
        <v>141</v>
      </c>
      <c r="C1263" cm="1">
        <f t="array" ref="C1263:D1263">_xlfn.XLOOKUP(A1263,id,KickstartData!$L$2:$M$4115)</f>
        <v>141</v>
      </c>
      <c r="D1263" t="str">
        <v>successful</v>
      </c>
      <c r="E1263">
        <f t="shared" si="60"/>
        <v>141</v>
      </c>
      <c r="F1263" t="str">
        <f t="shared" si="61"/>
        <v xml:space="preserve"> </v>
      </c>
    </row>
    <row r="1264" spans="1:6" x14ac:dyDescent="0.45">
      <c r="A1264">
        <v>1253</v>
      </c>
      <c r="B1264">
        <f t="shared" si="59"/>
        <v>711</v>
      </c>
      <c r="C1264" cm="1">
        <f t="array" ref="C1264:D1264">_xlfn.XLOOKUP(A1264,id,KickstartData!$L$2:$M$4115)</f>
        <v>711</v>
      </c>
      <c r="D1264" t="str">
        <v>successful</v>
      </c>
      <c r="E1264">
        <f t="shared" si="60"/>
        <v>711</v>
      </c>
      <c r="F1264" t="str">
        <f t="shared" si="61"/>
        <v xml:space="preserve"> </v>
      </c>
    </row>
    <row r="1265" spans="1:6" x14ac:dyDescent="0.45">
      <c r="A1265">
        <v>1254</v>
      </c>
      <c r="B1265">
        <f t="shared" si="59"/>
        <v>141</v>
      </c>
      <c r="C1265" cm="1">
        <f t="array" ref="C1265:D1265">_xlfn.XLOOKUP(A1265,id,KickstartData!$L$2:$M$4115)</f>
        <v>141</v>
      </c>
      <c r="D1265" t="str">
        <v>successful</v>
      </c>
      <c r="E1265">
        <f t="shared" si="60"/>
        <v>141</v>
      </c>
      <c r="F1265" t="str">
        <f t="shared" si="61"/>
        <v xml:space="preserve"> </v>
      </c>
    </row>
    <row r="1266" spans="1:6" x14ac:dyDescent="0.45">
      <c r="A1266">
        <v>1255</v>
      </c>
      <c r="B1266">
        <f t="shared" si="59"/>
        <v>109</v>
      </c>
      <c r="C1266" cm="1">
        <f t="array" ref="C1266:D1266">_xlfn.XLOOKUP(A1266,id,KickstartData!$L$2:$M$4115)</f>
        <v>109</v>
      </c>
      <c r="D1266" t="str">
        <v>successful</v>
      </c>
      <c r="E1266">
        <f t="shared" si="60"/>
        <v>109</v>
      </c>
      <c r="F1266" t="str">
        <f t="shared" si="61"/>
        <v xml:space="preserve"> </v>
      </c>
    </row>
    <row r="1267" spans="1:6" x14ac:dyDescent="0.45">
      <c r="A1267">
        <v>1256</v>
      </c>
      <c r="B1267">
        <f t="shared" si="59"/>
        <v>361</v>
      </c>
      <c r="C1267" cm="1">
        <f t="array" ref="C1267:D1267">_xlfn.XLOOKUP(A1267,id,KickstartData!$L$2:$M$4115)</f>
        <v>361</v>
      </c>
      <c r="D1267" t="str">
        <v>successful</v>
      </c>
      <c r="E1267">
        <f t="shared" si="60"/>
        <v>361</v>
      </c>
      <c r="F1267" t="str">
        <f t="shared" si="61"/>
        <v xml:space="preserve"> </v>
      </c>
    </row>
    <row r="1268" spans="1:6" x14ac:dyDescent="0.45">
      <c r="A1268">
        <v>1257</v>
      </c>
      <c r="B1268">
        <f t="shared" si="59"/>
        <v>176</v>
      </c>
      <c r="C1268" cm="1">
        <f t="array" ref="C1268:D1268">_xlfn.XLOOKUP(A1268,id,KickstartData!$L$2:$M$4115)</f>
        <v>176</v>
      </c>
      <c r="D1268" t="str">
        <v>successful</v>
      </c>
      <c r="E1268">
        <f t="shared" si="60"/>
        <v>176</v>
      </c>
      <c r="F1268" t="str">
        <f t="shared" si="61"/>
        <v xml:space="preserve"> </v>
      </c>
    </row>
    <row r="1269" spans="1:6" x14ac:dyDescent="0.45">
      <c r="A1269">
        <v>1258</v>
      </c>
      <c r="B1269">
        <f t="shared" si="59"/>
        <v>670</v>
      </c>
      <c r="C1269" cm="1">
        <f t="array" ref="C1269:D1269">_xlfn.XLOOKUP(A1269,id,KickstartData!$L$2:$M$4115)</f>
        <v>670</v>
      </c>
      <c r="D1269" t="str">
        <v>successful</v>
      </c>
      <c r="E1269">
        <f t="shared" si="60"/>
        <v>670</v>
      </c>
      <c r="F1269" t="str">
        <f t="shared" si="61"/>
        <v xml:space="preserve"> </v>
      </c>
    </row>
    <row r="1270" spans="1:6" x14ac:dyDescent="0.45">
      <c r="A1270">
        <v>1259</v>
      </c>
      <c r="B1270">
        <f t="shared" si="59"/>
        <v>96</v>
      </c>
      <c r="C1270" cm="1">
        <f t="array" ref="C1270:D1270">_xlfn.XLOOKUP(A1270,id,KickstartData!$L$2:$M$4115)</f>
        <v>96</v>
      </c>
      <c r="D1270" t="str">
        <v>successful</v>
      </c>
      <c r="E1270">
        <f t="shared" si="60"/>
        <v>96</v>
      </c>
      <c r="F1270" t="str">
        <f t="shared" si="61"/>
        <v xml:space="preserve"> </v>
      </c>
    </row>
    <row r="1271" spans="1:6" x14ac:dyDescent="0.45">
      <c r="A1271">
        <v>1260</v>
      </c>
      <c r="B1271">
        <f t="shared" si="59"/>
        <v>74</v>
      </c>
      <c r="C1271" cm="1">
        <f t="array" ref="C1271:D1271">_xlfn.XLOOKUP(A1271,id,KickstartData!$L$2:$M$4115)</f>
        <v>74</v>
      </c>
      <c r="D1271" t="str">
        <v>successful</v>
      </c>
      <c r="E1271">
        <f t="shared" si="60"/>
        <v>74</v>
      </c>
      <c r="F1271" t="str">
        <f t="shared" si="61"/>
        <v xml:space="preserve"> </v>
      </c>
    </row>
    <row r="1272" spans="1:6" x14ac:dyDescent="0.45">
      <c r="A1272">
        <v>1261</v>
      </c>
      <c r="B1272">
        <f t="shared" si="59"/>
        <v>52</v>
      </c>
      <c r="C1272" cm="1">
        <f t="array" ref="C1272:D1272">_xlfn.XLOOKUP(A1272,id,KickstartData!$L$2:$M$4115)</f>
        <v>52</v>
      </c>
      <c r="D1272" t="str">
        <v>successful</v>
      </c>
      <c r="E1272">
        <f t="shared" si="60"/>
        <v>52</v>
      </c>
      <c r="F1272" t="str">
        <f t="shared" si="61"/>
        <v xml:space="preserve"> </v>
      </c>
    </row>
    <row r="1273" spans="1:6" x14ac:dyDescent="0.45">
      <c r="A1273">
        <v>1262</v>
      </c>
      <c r="B1273">
        <f t="shared" si="59"/>
        <v>105</v>
      </c>
      <c r="C1273" cm="1">
        <f t="array" ref="C1273:D1273">_xlfn.XLOOKUP(A1273,id,KickstartData!$L$2:$M$4115)</f>
        <v>105</v>
      </c>
      <c r="D1273" t="str">
        <v>successful</v>
      </c>
      <c r="E1273">
        <f t="shared" si="60"/>
        <v>105</v>
      </c>
      <c r="F1273" t="str">
        <f t="shared" si="61"/>
        <v xml:space="preserve"> </v>
      </c>
    </row>
    <row r="1274" spans="1:6" x14ac:dyDescent="0.45">
      <c r="A1274">
        <v>1263</v>
      </c>
      <c r="B1274">
        <f t="shared" si="59"/>
        <v>41</v>
      </c>
      <c r="C1274" cm="1">
        <f t="array" ref="C1274:D1274">_xlfn.XLOOKUP(A1274,id,KickstartData!$L$2:$M$4115)</f>
        <v>41</v>
      </c>
      <c r="D1274" t="str">
        <v>successful</v>
      </c>
      <c r="E1274">
        <f t="shared" si="60"/>
        <v>41</v>
      </c>
      <c r="F1274" t="str">
        <f t="shared" si="61"/>
        <v xml:space="preserve"> </v>
      </c>
    </row>
    <row r="1275" spans="1:6" x14ac:dyDescent="0.45">
      <c r="A1275">
        <v>1264</v>
      </c>
      <c r="B1275">
        <f t="shared" si="59"/>
        <v>34</v>
      </c>
      <c r="C1275" cm="1">
        <f t="array" ref="C1275:D1275">_xlfn.XLOOKUP(A1275,id,KickstartData!$L$2:$M$4115)</f>
        <v>34</v>
      </c>
      <c r="D1275" t="str">
        <v>successful</v>
      </c>
      <c r="E1275">
        <f t="shared" si="60"/>
        <v>34</v>
      </c>
      <c r="F1275" t="str">
        <f t="shared" si="61"/>
        <v xml:space="preserve"> </v>
      </c>
    </row>
    <row r="1276" spans="1:6" x14ac:dyDescent="0.45">
      <c r="A1276">
        <v>1265</v>
      </c>
      <c r="B1276">
        <f t="shared" si="59"/>
        <v>66</v>
      </c>
      <c r="C1276" cm="1">
        <f t="array" ref="C1276:D1276">_xlfn.XLOOKUP(A1276,id,KickstartData!$L$2:$M$4115)</f>
        <v>66</v>
      </c>
      <c r="D1276" t="str">
        <v>successful</v>
      </c>
      <c r="E1276">
        <f t="shared" si="60"/>
        <v>66</v>
      </c>
      <c r="F1276" t="str">
        <f t="shared" si="61"/>
        <v xml:space="preserve"> </v>
      </c>
    </row>
    <row r="1277" spans="1:6" x14ac:dyDescent="0.45">
      <c r="A1277">
        <v>1266</v>
      </c>
      <c r="B1277">
        <f t="shared" si="59"/>
        <v>50</v>
      </c>
      <c r="C1277" cm="1">
        <f t="array" ref="C1277:D1277">_xlfn.XLOOKUP(A1277,id,KickstartData!$L$2:$M$4115)</f>
        <v>50</v>
      </c>
      <c r="D1277" t="str">
        <v>successful</v>
      </c>
      <c r="E1277">
        <f t="shared" si="60"/>
        <v>50</v>
      </c>
      <c r="F1277" t="str">
        <f t="shared" si="61"/>
        <v xml:space="preserve"> </v>
      </c>
    </row>
    <row r="1278" spans="1:6" x14ac:dyDescent="0.45">
      <c r="A1278">
        <v>1267</v>
      </c>
      <c r="B1278">
        <f t="shared" si="59"/>
        <v>159</v>
      </c>
      <c r="C1278" cm="1">
        <f t="array" ref="C1278:D1278">_xlfn.XLOOKUP(A1278,id,KickstartData!$L$2:$M$4115)</f>
        <v>159</v>
      </c>
      <c r="D1278" t="str">
        <v>successful</v>
      </c>
      <c r="E1278">
        <f t="shared" si="60"/>
        <v>159</v>
      </c>
      <c r="F1278" t="str">
        <f t="shared" si="61"/>
        <v xml:space="preserve"> </v>
      </c>
    </row>
    <row r="1279" spans="1:6" x14ac:dyDescent="0.45">
      <c r="A1279">
        <v>1268</v>
      </c>
      <c r="B1279">
        <f t="shared" si="59"/>
        <v>182</v>
      </c>
      <c r="C1279" cm="1">
        <f t="array" ref="C1279:D1279">_xlfn.XLOOKUP(A1279,id,KickstartData!$L$2:$M$4115)</f>
        <v>182</v>
      </c>
      <c r="D1279" t="str">
        <v>successful</v>
      </c>
      <c r="E1279">
        <f t="shared" si="60"/>
        <v>182</v>
      </c>
      <c r="F1279" t="str">
        <f t="shared" si="61"/>
        <v xml:space="preserve"> </v>
      </c>
    </row>
    <row r="1280" spans="1:6" x14ac:dyDescent="0.45">
      <c r="A1280">
        <v>1269</v>
      </c>
      <c r="B1280">
        <f t="shared" si="59"/>
        <v>206</v>
      </c>
      <c r="C1280" cm="1">
        <f t="array" ref="C1280:D1280">_xlfn.XLOOKUP(A1280,id,KickstartData!$L$2:$M$4115)</f>
        <v>206</v>
      </c>
      <c r="D1280" t="str">
        <v>successful</v>
      </c>
      <c r="E1280">
        <f t="shared" si="60"/>
        <v>206</v>
      </c>
      <c r="F1280" t="str">
        <f t="shared" si="61"/>
        <v xml:space="preserve"> </v>
      </c>
    </row>
    <row r="1281" spans="1:6" x14ac:dyDescent="0.45">
      <c r="A1281">
        <v>1270</v>
      </c>
      <c r="B1281">
        <f t="shared" si="59"/>
        <v>169</v>
      </c>
      <c r="C1281" cm="1">
        <f t="array" ref="C1281:D1281">_xlfn.XLOOKUP(A1281,id,KickstartData!$L$2:$M$4115)</f>
        <v>169</v>
      </c>
      <c r="D1281" t="str">
        <v>successful</v>
      </c>
      <c r="E1281">
        <f t="shared" si="60"/>
        <v>169</v>
      </c>
      <c r="F1281" t="str">
        <f t="shared" si="61"/>
        <v xml:space="preserve"> </v>
      </c>
    </row>
    <row r="1282" spans="1:6" x14ac:dyDescent="0.45">
      <c r="A1282">
        <v>1271</v>
      </c>
      <c r="B1282">
        <f t="shared" si="59"/>
        <v>31</v>
      </c>
      <c r="C1282" cm="1">
        <f t="array" ref="C1282:D1282">_xlfn.XLOOKUP(A1282,id,KickstartData!$L$2:$M$4115)</f>
        <v>31</v>
      </c>
      <c r="D1282" t="str">
        <v>successful</v>
      </c>
      <c r="E1282">
        <f t="shared" si="60"/>
        <v>31</v>
      </c>
      <c r="F1282" t="str">
        <f t="shared" si="61"/>
        <v xml:space="preserve"> </v>
      </c>
    </row>
    <row r="1283" spans="1:6" x14ac:dyDescent="0.45">
      <c r="A1283">
        <v>1272</v>
      </c>
      <c r="B1283">
        <f t="shared" si="59"/>
        <v>28</v>
      </c>
      <c r="C1283" cm="1">
        <f t="array" ref="C1283:D1283">_xlfn.XLOOKUP(A1283,id,KickstartData!$L$2:$M$4115)</f>
        <v>28</v>
      </c>
      <c r="D1283" t="str">
        <v>successful</v>
      </c>
      <c r="E1283">
        <f t="shared" si="60"/>
        <v>28</v>
      </c>
      <c r="F1283" t="str">
        <f t="shared" si="61"/>
        <v xml:space="preserve"> </v>
      </c>
    </row>
    <row r="1284" spans="1:6" x14ac:dyDescent="0.45">
      <c r="A1284">
        <v>1273</v>
      </c>
      <c r="B1284">
        <f t="shared" si="59"/>
        <v>54</v>
      </c>
      <c r="C1284" cm="1">
        <f t="array" ref="C1284:D1284">_xlfn.XLOOKUP(A1284,id,KickstartData!$L$2:$M$4115)</f>
        <v>54</v>
      </c>
      <c r="D1284" t="str">
        <v>successful</v>
      </c>
      <c r="E1284">
        <f t="shared" si="60"/>
        <v>54</v>
      </c>
      <c r="F1284" t="str">
        <f t="shared" si="61"/>
        <v xml:space="preserve"> </v>
      </c>
    </row>
    <row r="1285" spans="1:6" x14ac:dyDescent="0.45">
      <c r="A1285">
        <v>1274</v>
      </c>
      <c r="B1285">
        <f t="shared" si="59"/>
        <v>467</v>
      </c>
      <c r="C1285" cm="1">
        <f t="array" ref="C1285:D1285">_xlfn.XLOOKUP(A1285,id,KickstartData!$L$2:$M$4115)</f>
        <v>467</v>
      </c>
      <c r="D1285" t="str">
        <v>successful</v>
      </c>
      <c r="E1285">
        <f t="shared" si="60"/>
        <v>467</v>
      </c>
      <c r="F1285" t="str">
        <f t="shared" si="61"/>
        <v xml:space="preserve"> </v>
      </c>
    </row>
    <row r="1286" spans="1:6" x14ac:dyDescent="0.45">
      <c r="A1286">
        <v>1275</v>
      </c>
      <c r="B1286">
        <f t="shared" si="59"/>
        <v>389</v>
      </c>
      <c r="C1286" cm="1">
        <f t="array" ref="C1286:D1286">_xlfn.XLOOKUP(A1286,id,KickstartData!$L$2:$M$4115)</f>
        <v>389</v>
      </c>
      <c r="D1286" t="str">
        <v>successful</v>
      </c>
      <c r="E1286">
        <f t="shared" si="60"/>
        <v>389</v>
      </c>
      <c r="F1286" t="str">
        <f t="shared" si="61"/>
        <v xml:space="preserve"> </v>
      </c>
    </row>
    <row r="1287" spans="1:6" x14ac:dyDescent="0.45">
      <c r="A1287">
        <v>1276</v>
      </c>
      <c r="B1287">
        <f t="shared" si="59"/>
        <v>68</v>
      </c>
      <c r="C1287" cm="1">
        <f t="array" ref="C1287:D1287">_xlfn.XLOOKUP(A1287,id,KickstartData!$L$2:$M$4115)</f>
        <v>68</v>
      </c>
      <c r="D1287" t="str">
        <v>successful</v>
      </c>
      <c r="E1287">
        <f t="shared" si="60"/>
        <v>68</v>
      </c>
      <c r="F1287" t="str">
        <f t="shared" si="61"/>
        <v xml:space="preserve"> </v>
      </c>
    </row>
    <row r="1288" spans="1:6" x14ac:dyDescent="0.45">
      <c r="A1288">
        <v>1277</v>
      </c>
      <c r="B1288">
        <f t="shared" si="59"/>
        <v>413</v>
      </c>
      <c r="C1288" cm="1">
        <f t="array" ref="C1288:D1288">_xlfn.XLOOKUP(A1288,id,KickstartData!$L$2:$M$4115)</f>
        <v>413</v>
      </c>
      <c r="D1288" t="str">
        <v>successful</v>
      </c>
      <c r="E1288">
        <f t="shared" si="60"/>
        <v>413</v>
      </c>
      <c r="F1288" t="str">
        <f t="shared" si="61"/>
        <v xml:space="preserve"> </v>
      </c>
    </row>
    <row r="1289" spans="1:6" x14ac:dyDescent="0.45">
      <c r="A1289">
        <v>1278</v>
      </c>
      <c r="B1289">
        <f t="shared" si="59"/>
        <v>190</v>
      </c>
      <c r="C1289" cm="1">
        <f t="array" ref="C1289:D1289">_xlfn.XLOOKUP(A1289,id,KickstartData!$L$2:$M$4115)</f>
        <v>190</v>
      </c>
      <c r="D1289" t="str">
        <v>successful</v>
      </c>
      <c r="E1289">
        <f t="shared" si="60"/>
        <v>190</v>
      </c>
      <c r="F1289" t="str">
        <f t="shared" si="61"/>
        <v xml:space="preserve"> </v>
      </c>
    </row>
    <row r="1290" spans="1:6" x14ac:dyDescent="0.45">
      <c r="A1290">
        <v>1279</v>
      </c>
      <c r="B1290">
        <f t="shared" si="59"/>
        <v>189</v>
      </c>
      <c r="C1290" cm="1">
        <f t="array" ref="C1290:D1290">_xlfn.XLOOKUP(A1290,id,KickstartData!$L$2:$M$4115)</f>
        <v>189</v>
      </c>
      <c r="D1290" t="str">
        <v>successful</v>
      </c>
      <c r="E1290">
        <f t="shared" si="60"/>
        <v>189</v>
      </c>
      <c r="F1290" t="str">
        <f t="shared" si="61"/>
        <v xml:space="preserve"> </v>
      </c>
    </row>
    <row r="1291" spans="1:6" x14ac:dyDescent="0.45">
      <c r="A1291">
        <v>1280</v>
      </c>
      <c r="B1291">
        <f t="shared" si="59"/>
        <v>130</v>
      </c>
      <c r="C1291" cm="1">
        <f t="array" ref="C1291:D1291">_xlfn.XLOOKUP(A1291,id,KickstartData!$L$2:$M$4115)</f>
        <v>130</v>
      </c>
      <c r="D1291" t="str">
        <v>successful</v>
      </c>
      <c r="E1291">
        <f t="shared" si="60"/>
        <v>130</v>
      </c>
      <c r="F1291" t="str">
        <f t="shared" si="61"/>
        <v xml:space="preserve"> </v>
      </c>
    </row>
    <row r="1292" spans="1:6" x14ac:dyDescent="0.45">
      <c r="A1292">
        <v>1281</v>
      </c>
      <c r="B1292">
        <f t="shared" ref="B1292:B1355" si="62">_xlfn.XLOOKUP(A1292,id,backers_count)</f>
        <v>74</v>
      </c>
      <c r="C1292" cm="1">
        <f t="array" ref="C1292:D1292">_xlfn.XLOOKUP(A1292,id,KickstartData!$L$2:$M$4115)</f>
        <v>74</v>
      </c>
      <c r="D1292" t="str">
        <v>successful</v>
      </c>
      <c r="E1292">
        <f t="shared" si="60"/>
        <v>74</v>
      </c>
      <c r="F1292" t="str">
        <f t="shared" si="61"/>
        <v xml:space="preserve"> </v>
      </c>
    </row>
    <row r="1293" spans="1:6" x14ac:dyDescent="0.45">
      <c r="A1293">
        <v>1282</v>
      </c>
      <c r="B1293">
        <f t="shared" si="62"/>
        <v>274</v>
      </c>
      <c r="C1293" cm="1">
        <f t="array" ref="C1293:D1293">_xlfn.XLOOKUP(A1293,id,KickstartData!$L$2:$M$4115)</f>
        <v>274</v>
      </c>
      <c r="D1293" t="str">
        <v>successful</v>
      </c>
      <c r="E1293">
        <f t="shared" si="60"/>
        <v>274</v>
      </c>
      <c r="F1293" t="str">
        <f t="shared" si="61"/>
        <v xml:space="preserve"> </v>
      </c>
    </row>
    <row r="1294" spans="1:6" x14ac:dyDescent="0.45">
      <c r="A1294">
        <v>1283</v>
      </c>
      <c r="B1294">
        <f t="shared" si="62"/>
        <v>22</v>
      </c>
      <c r="C1294" cm="1">
        <f t="array" ref="C1294:D1294">_xlfn.XLOOKUP(A1294,id,KickstartData!$L$2:$M$4115)</f>
        <v>22</v>
      </c>
      <c r="D1294" t="str">
        <v>successful</v>
      </c>
      <c r="E1294">
        <f t="shared" si="60"/>
        <v>22</v>
      </c>
      <c r="F1294" t="str">
        <f t="shared" si="61"/>
        <v xml:space="preserve"> </v>
      </c>
    </row>
    <row r="1295" spans="1:6" x14ac:dyDescent="0.45">
      <c r="A1295">
        <v>1284</v>
      </c>
      <c r="B1295">
        <f t="shared" si="62"/>
        <v>31</v>
      </c>
      <c r="C1295" cm="1">
        <f t="array" ref="C1295:D1295">_xlfn.XLOOKUP(A1295,id,KickstartData!$L$2:$M$4115)</f>
        <v>31</v>
      </c>
      <c r="D1295" t="str">
        <v>successful</v>
      </c>
      <c r="E1295">
        <f t="shared" si="60"/>
        <v>31</v>
      </c>
      <c r="F1295" t="str">
        <f t="shared" si="61"/>
        <v xml:space="preserve"> </v>
      </c>
    </row>
    <row r="1296" spans="1:6" x14ac:dyDescent="0.45">
      <c r="A1296">
        <v>1285</v>
      </c>
      <c r="B1296">
        <f t="shared" si="62"/>
        <v>63</v>
      </c>
      <c r="C1296" cm="1">
        <f t="array" ref="C1296:D1296">_xlfn.XLOOKUP(A1296,id,KickstartData!$L$2:$M$4115)</f>
        <v>63</v>
      </c>
      <c r="D1296" t="str">
        <v>successful</v>
      </c>
      <c r="E1296">
        <f t="shared" ref="E1296:E1359" si="63">IF(D1296="successful",C1296," ")</f>
        <v>63</v>
      </c>
      <c r="F1296" t="str">
        <f t="shared" ref="F1296:F1359" si="64">IF(D1296&lt;&gt;"successful",C1296," ")</f>
        <v xml:space="preserve"> </v>
      </c>
    </row>
    <row r="1297" spans="1:6" x14ac:dyDescent="0.45">
      <c r="A1297">
        <v>1286</v>
      </c>
      <c r="B1297">
        <f t="shared" si="62"/>
        <v>20</v>
      </c>
      <c r="C1297" cm="1">
        <f t="array" ref="C1297:D1297">_xlfn.XLOOKUP(A1297,id,KickstartData!$L$2:$M$4115)</f>
        <v>20</v>
      </c>
      <c r="D1297" t="str">
        <v>successful</v>
      </c>
      <c r="E1297">
        <f t="shared" si="63"/>
        <v>20</v>
      </c>
      <c r="F1297" t="str">
        <f t="shared" si="64"/>
        <v xml:space="preserve"> </v>
      </c>
    </row>
    <row r="1298" spans="1:6" x14ac:dyDescent="0.45">
      <c r="A1298">
        <v>1287</v>
      </c>
      <c r="B1298">
        <f t="shared" si="62"/>
        <v>25</v>
      </c>
      <c r="C1298" cm="1">
        <f t="array" ref="C1298:D1298">_xlfn.XLOOKUP(A1298,id,KickstartData!$L$2:$M$4115)</f>
        <v>25</v>
      </c>
      <c r="D1298" t="str">
        <v>successful</v>
      </c>
      <c r="E1298">
        <f t="shared" si="63"/>
        <v>25</v>
      </c>
      <c r="F1298" t="str">
        <f t="shared" si="64"/>
        <v xml:space="preserve"> </v>
      </c>
    </row>
    <row r="1299" spans="1:6" x14ac:dyDescent="0.45">
      <c r="A1299">
        <v>1288</v>
      </c>
      <c r="B1299">
        <f t="shared" si="62"/>
        <v>61</v>
      </c>
      <c r="C1299" cm="1">
        <f t="array" ref="C1299:D1299">_xlfn.XLOOKUP(A1299,id,KickstartData!$L$2:$M$4115)</f>
        <v>61</v>
      </c>
      <c r="D1299" t="str">
        <v>successful</v>
      </c>
      <c r="E1299">
        <f t="shared" si="63"/>
        <v>61</v>
      </c>
      <c r="F1299" t="str">
        <f t="shared" si="64"/>
        <v xml:space="preserve"> </v>
      </c>
    </row>
    <row r="1300" spans="1:6" x14ac:dyDescent="0.45">
      <c r="A1300">
        <v>1289</v>
      </c>
      <c r="B1300">
        <f t="shared" si="62"/>
        <v>52</v>
      </c>
      <c r="C1300" cm="1">
        <f t="array" ref="C1300:D1300">_xlfn.XLOOKUP(A1300,id,KickstartData!$L$2:$M$4115)</f>
        <v>52</v>
      </c>
      <c r="D1300" t="str">
        <v>successful</v>
      </c>
      <c r="E1300">
        <f t="shared" si="63"/>
        <v>52</v>
      </c>
      <c r="F1300" t="str">
        <f t="shared" si="64"/>
        <v xml:space="preserve"> </v>
      </c>
    </row>
    <row r="1301" spans="1:6" x14ac:dyDescent="0.45">
      <c r="A1301">
        <v>1290</v>
      </c>
      <c r="B1301">
        <f t="shared" si="62"/>
        <v>86</v>
      </c>
      <c r="C1301" cm="1">
        <f t="array" ref="C1301:D1301">_xlfn.XLOOKUP(A1301,id,KickstartData!$L$2:$M$4115)</f>
        <v>86</v>
      </c>
      <c r="D1301" t="str">
        <v>successful</v>
      </c>
      <c r="E1301">
        <f t="shared" si="63"/>
        <v>86</v>
      </c>
      <c r="F1301" t="str">
        <f t="shared" si="64"/>
        <v xml:space="preserve"> </v>
      </c>
    </row>
    <row r="1302" spans="1:6" x14ac:dyDescent="0.45">
      <c r="A1302">
        <v>1291</v>
      </c>
      <c r="B1302">
        <f t="shared" si="62"/>
        <v>42</v>
      </c>
      <c r="C1302" cm="1">
        <f t="array" ref="C1302:D1302">_xlfn.XLOOKUP(A1302,id,KickstartData!$L$2:$M$4115)</f>
        <v>42</v>
      </c>
      <c r="D1302" t="str">
        <v>successful</v>
      </c>
      <c r="E1302">
        <f t="shared" si="63"/>
        <v>42</v>
      </c>
      <c r="F1302" t="str">
        <f t="shared" si="64"/>
        <v xml:space="preserve"> </v>
      </c>
    </row>
    <row r="1303" spans="1:6" x14ac:dyDescent="0.45">
      <c r="A1303">
        <v>1292</v>
      </c>
      <c r="B1303">
        <f t="shared" si="62"/>
        <v>52</v>
      </c>
      <c r="C1303" cm="1">
        <f t="array" ref="C1303:D1303">_xlfn.XLOOKUP(A1303,id,KickstartData!$L$2:$M$4115)</f>
        <v>52</v>
      </c>
      <c r="D1303" t="str">
        <v>successful</v>
      </c>
      <c r="E1303">
        <f t="shared" si="63"/>
        <v>52</v>
      </c>
      <c r="F1303" t="str">
        <f t="shared" si="64"/>
        <v xml:space="preserve"> </v>
      </c>
    </row>
    <row r="1304" spans="1:6" x14ac:dyDescent="0.45">
      <c r="A1304">
        <v>1293</v>
      </c>
      <c r="B1304">
        <f t="shared" si="62"/>
        <v>120</v>
      </c>
      <c r="C1304" cm="1">
        <f t="array" ref="C1304:D1304">_xlfn.XLOOKUP(A1304,id,KickstartData!$L$2:$M$4115)</f>
        <v>120</v>
      </c>
      <c r="D1304" t="str">
        <v>successful</v>
      </c>
      <c r="E1304">
        <f t="shared" si="63"/>
        <v>120</v>
      </c>
      <c r="F1304" t="str">
        <f t="shared" si="64"/>
        <v xml:space="preserve"> </v>
      </c>
    </row>
    <row r="1305" spans="1:6" x14ac:dyDescent="0.45">
      <c r="A1305">
        <v>1294</v>
      </c>
      <c r="B1305">
        <f t="shared" si="62"/>
        <v>22</v>
      </c>
      <c r="C1305" cm="1">
        <f t="array" ref="C1305:D1305">_xlfn.XLOOKUP(A1305,id,KickstartData!$L$2:$M$4115)</f>
        <v>22</v>
      </c>
      <c r="D1305" t="str">
        <v>successful</v>
      </c>
      <c r="E1305">
        <f t="shared" si="63"/>
        <v>22</v>
      </c>
      <c r="F1305" t="str">
        <f t="shared" si="64"/>
        <v xml:space="preserve"> </v>
      </c>
    </row>
    <row r="1306" spans="1:6" x14ac:dyDescent="0.45">
      <c r="A1306">
        <v>1295</v>
      </c>
      <c r="B1306">
        <f t="shared" si="62"/>
        <v>64</v>
      </c>
      <c r="C1306" cm="1">
        <f t="array" ref="C1306:D1306">_xlfn.XLOOKUP(A1306,id,KickstartData!$L$2:$M$4115)</f>
        <v>64</v>
      </c>
      <c r="D1306" t="str">
        <v>successful</v>
      </c>
      <c r="E1306">
        <f t="shared" si="63"/>
        <v>64</v>
      </c>
      <c r="F1306" t="str">
        <f t="shared" si="64"/>
        <v xml:space="preserve"> </v>
      </c>
    </row>
    <row r="1307" spans="1:6" x14ac:dyDescent="0.45">
      <c r="A1307">
        <v>1296</v>
      </c>
      <c r="B1307">
        <f t="shared" si="62"/>
        <v>23</v>
      </c>
      <c r="C1307" cm="1">
        <f t="array" ref="C1307:D1307">_xlfn.XLOOKUP(A1307,id,KickstartData!$L$2:$M$4115)</f>
        <v>23</v>
      </c>
      <c r="D1307" t="str">
        <v>successful</v>
      </c>
      <c r="E1307">
        <f t="shared" si="63"/>
        <v>23</v>
      </c>
      <c r="F1307" t="str">
        <f t="shared" si="64"/>
        <v xml:space="preserve"> </v>
      </c>
    </row>
    <row r="1308" spans="1:6" x14ac:dyDescent="0.45">
      <c r="A1308">
        <v>1297</v>
      </c>
      <c r="B1308">
        <f t="shared" si="62"/>
        <v>238</v>
      </c>
      <c r="C1308" cm="1">
        <f t="array" ref="C1308:D1308">_xlfn.XLOOKUP(A1308,id,KickstartData!$L$2:$M$4115)</f>
        <v>238</v>
      </c>
      <c r="D1308" t="str">
        <v>successful</v>
      </c>
      <c r="E1308">
        <f t="shared" si="63"/>
        <v>238</v>
      </c>
      <c r="F1308" t="str">
        <f t="shared" si="64"/>
        <v xml:space="preserve"> </v>
      </c>
    </row>
    <row r="1309" spans="1:6" x14ac:dyDescent="0.45">
      <c r="A1309">
        <v>1298</v>
      </c>
      <c r="B1309">
        <f t="shared" si="62"/>
        <v>33</v>
      </c>
      <c r="C1309" cm="1">
        <f t="array" ref="C1309:D1309">_xlfn.XLOOKUP(A1309,id,KickstartData!$L$2:$M$4115)</f>
        <v>33</v>
      </c>
      <c r="D1309" t="str">
        <v>successful</v>
      </c>
      <c r="E1309">
        <f t="shared" si="63"/>
        <v>33</v>
      </c>
      <c r="F1309" t="str">
        <f t="shared" si="64"/>
        <v xml:space="preserve"> </v>
      </c>
    </row>
    <row r="1310" spans="1:6" x14ac:dyDescent="0.45">
      <c r="A1310">
        <v>1299</v>
      </c>
      <c r="B1310">
        <f t="shared" si="62"/>
        <v>32</v>
      </c>
      <c r="C1310" cm="1">
        <f t="array" ref="C1310:D1310">_xlfn.XLOOKUP(A1310,id,KickstartData!$L$2:$M$4115)</f>
        <v>32</v>
      </c>
      <c r="D1310" t="str">
        <v>successful</v>
      </c>
      <c r="E1310">
        <f t="shared" si="63"/>
        <v>32</v>
      </c>
      <c r="F1310" t="str">
        <f t="shared" si="64"/>
        <v xml:space="preserve"> </v>
      </c>
    </row>
    <row r="1311" spans="1:6" x14ac:dyDescent="0.45">
      <c r="A1311">
        <v>1300</v>
      </c>
      <c r="B1311">
        <f t="shared" si="62"/>
        <v>24</v>
      </c>
      <c r="C1311" cm="1">
        <f t="array" ref="C1311:D1311">_xlfn.XLOOKUP(A1311,id,KickstartData!$L$2:$M$4115)</f>
        <v>24</v>
      </c>
      <c r="D1311" t="str">
        <v>successful</v>
      </c>
      <c r="E1311">
        <f t="shared" si="63"/>
        <v>24</v>
      </c>
      <c r="F1311" t="str">
        <f t="shared" si="64"/>
        <v xml:space="preserve"> </v>
      </c>
    </row>
    <row r="1312" spans="1:6" x14ac:dyDescent="0.45">
      <c r="A1312">
        <v>1301</v>
      </c>
      <c r="B1312">
        <f t="shared" si="62"/>
        <v>29</v>
      </c>
      <c r="C1312" cm="1">
        <f t="array" ref="C1312:D1312">_xlfn.XLOOKUP(A1312,id,KickstartData!$L$2:$M$4115)</f>
        <v>29</v>
      </c>
      <c r="D1312" t="str">
        <v>successful</v>
      </c>
      <c r="E1312">
        <f t="shared" si="63"/>
        <v>29</v>
      </c>
      <c r="F1312" t="str">
        <f t="shared" si="64"/>
        <v xml:space="preserve"> </v>
      </c>
    </row>
    <row r="1313" spans="1:6" x14ac:dyDescent="0.45">
      <c r="A1313">
        <v>1302</v>
      </c>
      <c r="B1313">
        <f t="shared" si="62"/>
        <v>50</v>
      </c>
      <c r="C1313" cm="1">
        <f t="array" ref="C1313:D1313">_xlfn.XLOOKUP(A1313,id,KickstartData!$L$2:$M$4115)</f>
        <v>50</v>
      </c>
      <c r="D1313" t="str">
        <v>successful</v>
      </c>
      <c r="E1313">
        <f t="shared" si="63"/>
        <v>50</v>
      </c>
      <c r="F1313" t="str">
        <f t="shared" si="64"/>
        <v xml:space="preserve"> </v>
      </c>
    </row>
    <row r="1314" spans="1:6" x14ac:dyDescent="0.45">
      <c r="A1314">
        <v>1303</v>
      </c>
      <c r="B1314">
        <f t="shared" si="62"/>
        <v>108</v>
      </c>
      <c r="C1314" cm="1">
        <f t="array" ref="C1314:D1314">_xlfn.XLOOKUP(A1314,id,KickstartData!$L$2:$M$4115)</f>
        <v>108</v>
      </c>
      <c r="D1314" t="str">
        <v>successful</v>
      </c>
      <c r="E1314">
        <f t="shared" si="63"/>
        <v>108</v>
      </c>
      <c r="F1314" t="str">
        <f t="shared" si="64"/>
        <v xml:space="preserve"> </v>
      </c>
    </row>
    <row r="1315" spans="1:6" x14ac:dyDescent="0.45">
      <c r="A1315">
        <v>1304</v>
      </c>
      <c r="B1315">
        <f t="shared" si="62"/>
        <v>104</v>
      </c>
      <c r="C1315" cm="1">
        <f t="array" ref="C1315:D1315">_xlfn.XLOOKUP(A1315,id,KickstartData!$L$2:$M$4115)</f>
        <v>104</v>
      </c>
      <c r="D1315" t="str">
        <v>canceled</v>
      </c>
      <c r="E1315" t="str">
        <f t="shared" si="63"/>
        <v xml:space="preserve"> </v>
      </c>
      <c r="F1315">
        <f t="shared" si="64"/>
        <v>104</v>
      </c>
    </row>
    <row r="1316" spans="1:6" x14ac:dyDescent="0.45">
      <c r="A1316">
        <v>1305</v>
      </c>
      <c r="B1316">
        <f t="shared" si="62"/>
        <v>86</v>
      </c>
      <c r="C1316" cm="1">
        <f t="array" ref="C1316:D1316">_xlfn.XLOOKUP(A1316,id,KickstartData!$L$2:$M$4115)</f>
        <v>86</v>
      </c>
      <c r="D1316" t="str">
        <v>canceled</v>
      </c>
      <c r="E1316" t="str">
        <f t="shared" si="63"/>
        <v xml:space="preserve"> </v>
      </c>
      <c r="F1316">
        <f t="shared" si="64"/>
        <v>86</v>
      </c>
    </row>
    <row r="1317" spans="1:6" x14ac:dyDescent="0.45">
      <c r="A1317">
        <v>1306</v>
      </c>
      <c r="B1317">
        <f t="shared" si="62"/>
        <v>356</v>
      </c>
      <c r="C1317" cm="1">
        <f t="array" ref="C1317:D1317">_xlfn.XLOOKUP(A1317,id,KickstartData!$L$2:$M$4115)</f>
        <v>356</v>
      </c>
      <c r="D1317" t="str">
        <v>canceled</v>
      </c>
      <c r="E1317" t="str">
        <f t="shared" si="63"/>
        <v xml:space="preserve"> </v>
      </c>
      <c r="F1317">
        <f t="shared" si="64"/>
        <v>356</v>
      </c>
    </row>
    <row r="1318" spans="1:6" x14ac:dyDescent="0.45">
      <c r="A1318">
        <v>1307</v>
      </c>
      <c r="B1318">
        <f t="shared" si="62"/>
        <v>45</v>
      </c>
      <c r="C1318" cm="1">
        <f t="array" ref="C1318:D1318">_xlfn.XLOOKUP(A1318,id,KickstartData!$L$2:$M$4115)</f>
        <v>45</v>
      </c>
      <c r="D1318" t="str">
        <v>canceled</v>
      </c>
      <c r="E1318" t="str">
        <f t="shared" si="63"/>
        <v xml:space="preserve"> </v>
      </c>
      <c r="F1318">
        <f t="shared" si="64"/>
        <v>45</v>
      </c>
    </row>
    <row r="1319" spans="1:6" x14ac:dyDescent="0.45">
      <c r="A1319">
        <v>1308</v>
      </c>
      <c r="B1319">
        <f t="shared" si="62"/>
        <v>38</v>
      </c>
      <c r="C1319" cm="1">
        <f t="array" ref="C1319:D1319">_xlfn.XLOOKUP(A1319,id,KickstartData!$L$2:$M$4115)</f>
        <v>38</v>
      </c>
      <c r="D1319" t="str">
        <v>canceled</v>
      </c>
      <c r="E1319" t="str">
        <f t="shared" si="63"/>
        <v xml:space="preserve"> </v>
      </c>
      <c r="F1319">
        <f t="shared" si="64"/>
        <v>38</v>
      </c>
    </row>
    <row r="1320" spans="1:6" x14ac:dyDescent="0.45">
      <c r="A1320">
        <v>1309</v>
      </c>
      <c r="B1320">
        <f t="shared" si="62"/>
        <v>35</v>
      </c>
      <c r="C1320" cm="1">
        <f t="array" ref="C1320:D1320">_xlfn.XLOOKUP(A1320,id,KickstartData!$L$2:$M$4115)</f>
        <v>35</v>
      </c>
      <c r="D1320" t="str">
        <v>canceled</v>
      </c>
      <c r="E1320" t="str">
        <f t="shared" si="63"/>
        <v xml:space="preserve"> </v>
      </c>
      <c r="F1320">
        <f t="shared" si="64"/>
        <v>35</v>
      </c>
    </row>
    <row r="1321" spans="1:6" x14ac:dyDescent="0.45">
      <c r="A1321">
        <v>1310</v>
      </c>
      <c r="B1321">
        <f t="shared" si="62"/>
        <v>24</v>
      </c>
      <c r="C1321" cm="1">
        <f t="array" ref="C1321:D1321">_xlfn.XLOOKUP(A1321,id,KickstartData!$L$2:$M$4115)</f>
        <v>24</v>
      </c>
      <c r="D1321" t="str">
        <v>canceled</v>
      </c>
      <c r="E1321" t="str">
        <f t="shared" si="63"/>
        <v xml:space="preserve"> </v>
      </c>
      <c r="F1321">
        <f t="shared" si="64"/>
        <v>24</v>
      </c>
    </row>
    <row r="1322" spans="1:6" x14ac:dyDescent="0.45">
      <c r="A1322">
        <v>1311</v>
      </c>
      <c r="B1322">
        <f t="shared" si="62"/>
        <v>100</v>
      </c>
      <c r="C1322" cm="1">
        <f t="array" ref="C1322:D1322">_xlfn.XLOOKUP(A1322,id,KickstartData!$L$2:$M$4115)</f>
        <v>100</v>
      </c>
      <c r="D1322" t="str">
        <v>canceled</v>
      </c>
      <c r="E1322" t="str">
        <f t="shared" si="63"/>
        <v xml:space="preserve"> </v>
      </c>
      <c r="F1322">
        <f t="shared" si="64"/>
        <v>100</v>
      </c>
    </row>
    <row r="1323" spans="1:6" x14ac:dyDescent="0.45">
      <c r="A1323">
        <v>1312</v>
      </c>
      <c r="B1323">
        <f t="shared" si="62"/>
        <v>1</v>
      </c>
      <c r="C1323" cm="1">
        <f t="array" ref="C1323:D1323">_xlfn.XLOOKUP(A1323,id,KickstartData!$L$2:$M$4115)</f>
        <v>1</v>
      </c>
      <c r="D1323" t="str">
        <v>canceled</v>
      </c>
      <c r="E1323" t="str">
        <f t="shared" si="63"/>
        <v xml:space="preserve"> </v>
      </c>
      <c r="F1323">
        <f t="shared" si="64"/>
        <v>1</v>
      </c>
    </row>
    <row r="1324" spans="1:6" x14ac:dyDescent="0.45">
      <c r="A1324">
        <v>1313</v>
      </c>
      <c r="B1324">
        <f t="shared" si="62"/>
        <v>122</v>
      </c>
      <c r="C1324" cm="1">
        <f t="array" ref="C1324:D1324">_xlfn.XLOOKUP(A1324,id,KickstartData!$L$2:$M$4115)</f>
        <v>122</v>
      </c>
      <c r="D1324" t="str">
        <v>canceled</v>
      </c>
      <c r="E1324" t="str">
        <f t="shared" si="63"/>
        <v xml:space="preserve"> </v>
      </c>
      <c r="F1324">
        <f t="shared" si="64"/>
        <v>122</v>
      </c>
    </row>
    <row r="1325" spans="1:6" x14ac:dyDescent="0.45">
      <c r="A1325">
        <v>1314</v>
      </c>
      <c r="B1325">
        <f t="shared" si="62"/>
        <v>11</v>
      </c>
      <c r="C1325" cm="1">
        <f t="array" ref="C1325:D1325">_xlfn.XLOOKUP(A1325,id,KickstartData!$L$2:$M$4115)</f>
        <v>11</v>
      </c>
      <c r="D1325" t="str">
        <v>canceled</v>
      </c>
      <c r="E1325" t="str">
        <f t="shared" si="63"/>
        <v xml:space="preserve"> </v>
      </c>
      <c r="F1325">
        <f t="shared" si="64"/>
        <v>11</v>
      </c>
    </row>
    <row r="1326" spans="1:6" x14ac:dyDescent="0.45">
      <c r="A1326">
        <v>1315</v>
      </c>
      <c r="B1326">
        <f t="shared" si="62"/>
        <v>248</v>
      </c>
      <c r="C1326" cm="1">
        <f t="array" ref="C1326:D1326">_xlfn.XLOOKUP(A1326,id,KickstartData!$L$2:$M$4115)</f>
        <v>248</v>
      </c>
      <c r="D1326" t="str">
        <v>canceled</v>
      </c>
      <c r="E1326" t="str">
        <f t="shared" si="63"/>
        <v xml:space="preserve"> </v>
      </c>
      <c r="F1326">
        <f t="shared" si="64"/>
        <v>248</v>
      </c>
    </row>
    <row r="1327" spans="1:6" x14ac:dyDescent="0.45">
      <c r="A1327">
        <v>1316</v>
      </c>
      <c r="B1327">
        <f t="shared" si="62"/>
        <v>1</v>
      </c>
      <c r="C1327" cm="1">
        <f t="array" ref="C1327:D1327">_xlfn.XLOOKUP(A1327,id,KickstartData!$L$2:$M$4115)</f>
        <v>1</v>
      </c>
      <c r="D1327" t="str">
        <v>canceled</v>
      </c>
      <c r="E1327" t="str">
        <f t="shared" si="63"/>
        <v xml:space="preserve"> </v>
      </c>
      <c r="F1327">
        <f t="shared" si="64"/>
        <v>1</v>
      </c>
    </row>
    <row r="1328" spans="1:6" x14ac:dyDescent="0.45">
      <c r="A1328">
        <v>1317</v>
      </c>
      <c r="B1328">
        <f t="shared" si="62"/>
        <v>19</v>
      </c>
      <c r="C1328" cm="1">
        <f t="array" ref="C1328:D1328">_xlfn.XLOOKUP(A1328,id,KickstartData!$L$2:$M$4115)</f>
        <v>19</v>
      </c>
      <c r="D1328" t="str">
        <v>canceled</v>
      </c>
      <c r="E1328" t="str">
        <f t="shared" si="63"/>
        <v xml:space="preserve"> </v>
      </c>
      <c r="F1328">
        <f t="shared" si="64"/>
        <v>19</v>
      </c>
    </row>
    <row r="1329" spans="1:6" x14ac:dyDescent="0.45">
      <c r="A1329">
        <v>1318</v>
      </c>
      <c r="B1329">
        <f t="shared" si="62"/>
        <v>135</v>
      </c>
      <c r="C1329" cm="1">
        <f t="array" ref="C1329:D1329">_xlfn.XLOOKUP(A1329,id,KickstartData!$L$2:$M$4115)</f>
        <v>135</v>
      </c>
      <c r="D1329" t="str">
        <v>canceled</v>
      </c>
      <c r="E1329" t="str">
        <f t="shared" si="63"/>
        <v xml:space="preserve"> </v>
      </c>
      <c r="F1329">
        <f t="shared" si="64"/>
        <v>135</v>
      </c>
    </row>
    <row r="1330" spans="1:6" x14ac:dyDescent="0.45">
      <c r="A1330">
        <v>1319</v>
      </c>
      <c r="B1330">
        <f t="shared" si="62"/>
        <v>9</v>
      </c>
      <c r="C1330" cm="1">
        <f t="array" ref="C1330:D1330">_xlfn.XLOOKUP(A1330,id,KickstartData!$L$2:$M$4115)</f>
        <v>9</v>
      </c>
      <c r="D1330" t="str">
        <v>canceled</v>
      </c>
      <c r="E1330" t="str">
        <f t="shared" si="63"/>
        <v xml:space="preserve"> </v>
      </c>
      <c r="F1330">
        <f t="shared" si="64"/>
        <v>9</v>
      </c>
    </row>
    <row r="1331" spans="1:6" x14ac:dyDescent="0.45">
      <c r="A1331">
        <v>1320</v>
      </c>
      <c r="B1331">
        <f t="shared" si="62"/>
        <v>3</v>
      </c>
      <c r="C1331" cm="1">
        <f t="array" ref="C1331:D1331">_xlfn.XLOOKUP(A1331,id,KickstartData!$L$2:$M$4115)</f>
        <v>3</v>
      </c>
      <c r="D1331" t="str">
        <v>canceled</v>
      </c>
      <c r="E1331" t="str">
        <f t="shared" si="63"/>
        <v xml:space="preserve"> </v>
      </c>
      <c r="F1331">
        <f t="shared" si="64"/>
        <v>3</v>
      </c>
    </row>
    <row r="1332" spans="1:6" x14ac:dyDescent="0.45">
      <c r="A1332">
        <v>1321</v>
      </c>
      <c r="B1332">
        <f t="shared" si="62"/>
        <v>7</v>
      </c>
      <c r="C1332" cm="1">
        <f t="array" ref="C1332:D1332">_xlfn.XLOOKUP(A1332,id,KickstartData!$L$2:$M$4115)</f>
        <v>7</v>
      </c>
      <c r="D1332" t="str">
        <v>canceled</v>
      </c>
      <c r="E1332" t="str">
        <f t="shared" si="63"/>
        <v xml:space="preserve"> </v>
      </c>
      <c r="F1332">
        <f t="shared" si="64"/>
        <v>7</v>
      </c>
    </row>
    <row r="1333" spans="1:6" x14ac:dyDescent="0.45">
      <c r="A1333">
        <v>1322</v>
      </c>
      <c r="B1333">
        <f t="shared" si="62"/>
        <v>4</v>
      </c>
      <c r="C1333" cm="1">
        <f t="array" ref="C1333:D1333">_xlfn.XLOOKUP(A1333,id,KickstartData!$L$2:$M$4115)</f>
        <v>4</v>
      </c>
      <c r="D1333" t="str">
        <v>canceled</v>
      </c>
      <c r="E1333" t="str">
        <f t="shared" si="63"/>
        <v xml:space="preserve"> </v>
      </c>
      <c r="F1333">
        <f t="shared" si="64"/>
        <v>4</v>
      </c>
    </row>
    <row r="1334" spans="1:6" x14ac:dyDescent="0.45">
      <c r="A1334">
        <v>1323</v>
      </c>
      <c r="B1334">
        <f t="shared" si="62"/>
        <v>44</v>
      </c>
      <c r="C1334" cm="1">
        <f t="array" ref="C1334:D1334">_xlfn.XLOOKUP(A1334,id,KickstartData!$L$2:$M$4115)</f>
        <v>44</v>
      </c>
      <c r="D1334" t="str">
        <v>canceled</v>
      </c>
      <c r="E1334" t="str">
        <f t="shared" si="63"/>
        <v xml:space="preserve"> </v>
      </c>
      <c r="F1334">
        <f t="shared" si="64"/>
        <v>44</v>
      </c>
    </row>
    <row r="1335" spans="1:6" x14ac:dyDescent="0.45">
      <c r="A1335">
        <v>1324</v>
      </c>
      <c r="B1335">
        <f t="shared" si="62"/>
        <v>90</v>
      </c>
      <c r="C1335" cm="1">
        <f t="array" ref="C1335:D1335">_xlfn.XLOOKUP(A1335,id,KickstartData!$L$2:$M$4115)</f>
        <v>90</v>
      </c>
      <c r="D1335" t="str">
        <v>canceled</v>
      </c>
      <c r="E1335" t="str">
        <f t="shared" si="63"/>
        <v xml:space="preserve"> </v>
      </c>
      <c r="F1335">
        <f t="shared" si="64"/>
        <v>90</v>
      </c>
    </row>
    <row r="1336" spans="1:6" x14ac:dyDescent="0.45">
      <c r="A1336">
        <v>1325</v>
      </c>
      <c r="B1336">
        <f t="shared" si="62"/>
        <v>8</v>
      </c>
      <c r="C1336" cm="1">
        <f t="array" ref="C1336:D1336">_xlfn.XLOOKUP(A1336,id,KickstartData!$L$2:$M$4115)</f>
        <v>8</v>
      </c>
      <c r="D1336" t="str">
        <v>canceled</v>
      </c>
      <c r="E1336" t="str">
        <f t="shared" si="63"/>
        <v xml:space="preserve"> </v>
      </c>
      <c r="F1336">
        <f t="shared" si="64"/>
        <v>8</v>
      </c>
    </row>
    <row r="1337" spans="1:6" x14ac:dyDescent="0.45">
      <c r="A1337">
        <v>1326</v>
      </c>
      <c r="B1337">
        <f t="shared" si="62"/>
        <v>11</v>
      </c>
      <c r="C1337" cm="1">
        <f t="array" ref="C1337:D1337">_xlfn.XLOOKUP(A1337,id,KickstartData!$L$2:$M$4115)</f>
        <v>11</v>
      </c>
      <c r="D1337" t="str">
        <v>canceled</v>
      </c>
      <c r="E1337" t="str">
        <f t="shared" si="63"/>
        <v xml:space="preserve"> </v>
      </c>
      <c r="F1337">
        <f t="shared" si="64"/>
        <v>11</v>
      </c>
    </row>
    <row r="1338" spans="1:6" x14ac:dyDescent="0.45">
      <c r="A1338">
        <v>1327</v>
      </c>
      <c r="B1338">
        <f t="shared" si="62"/>
        <v>41</v>
      </c>
      <c r="C1338" cm="1">
        <f t="array" ref="C1338:D1338">_xlfn.XLOOKUP(A1338,id,KickstartData!$L$2:$M$4115)</f>
        <v>41</v>
      </c>
      <c r="D1338" t="str">
        <v>canceled</v>
      </c>
      <c r="E1338" t="str">
        <f t="shared" si="63"/>
        <v xml:space="preserve"> </v>
      </c>
      <c r="F1338">
        <f t="shared" si="64"/>
        <v>41</v>
      </c>
    </row>
    <row r="1339" spans="1:6" x14ac:dyDescent="0.45">
      <c r="A1339">
        <v>1328</v>
      </c>
      <c r="B1339">
        <f t="shared" si="62"/>
        <v>15</v>
      </c>
      <c r="C1339" cm="1">
        <f t="array" ref="C1339:D1339">_xlfn.XLOOKUP(A1339,id,KickstartData!$L$2:$M$4115)</f>
        <v>15</v>
      </c>
      <c r="D1339" t="str">
        <v>canceled</v>
      </c>
      <c r="E1339" t="str">
        <f t="shared" si="63"/>
        <v xml:space="preserve"> </v>
      </c>
      <c r="F1339">
        <f t="shared" si="64"/>
        <v>15</v>
      </c>
    </row>
    <row r="1340" spans="1:6" x14ac:dyDescent="0.45">
      <c r="A1340">
        <v>1329</v>
      </c>
      <c r="B1340">
        <f t="shared" si="62"/>
        <v>9</v>
      </c>
      <c r="C1340" cm="1">
        <f t="array" ref="C1340:D1340">_xlfn.XLOOKUP(A1340,id,KickstartData!$L$2:$M$4115)</f>
        <v>9</v>
      </c>
      <c r="D1340" t="str">
        <v>canceled</v>
      </c>
      <c r="E1340" t="str">
        <f t="shared" si="63"/>
        <v xml:space="preserve"> </v>
      </c>
      <c r="F1340">
        <f t="shared" si="64"/>
        <v>9</v>
      </c>
    </row>
    <row r="1341" spans="1:6" x14ac:dyDescent="0.45">
      <c r="A1341">
        <v>1330</v>
      </c>
      <c r="B1341">
        <f t="shared" si="62"/>
        <v>50</v>
      </c>
      <c r="C1341" cm="1">
        <f t="array" ref="C1341:D1341">_xlfn.XLOOKUP(A1341,id,KickstartData!$L$2:$M$4115)</f>
        <v>50</v>
      </c>
      <c r="D1341" t="str">
        <v>canceled</v>
      </c>
      <c r="E1341" t="str">
        <f t="shared" si="63"/>
        <v xml:space="preserve"> </v>
      </c>
      <c r="F1341">
        <f t="shared" si="64"/>
        <v>50</v>
      </c>
    </row>
    <row r="1342" spans="1:6" x14ac:dyDescent="0.45">
      <c r="A1342">
        <v>1331</v>
      </c>
      <c r="B1342">
        <f t="shared" si="62"/>
        <v>34</v>
      </c>
      <c r="C1342" cm="1">
        <f t="array" ref="C1342:D1342">_xlfn.XLOOKUP(A1342,id,KickstartData!$L$2:$M$4115)</f>
        <v>34</v>
      </c>
      <c r="D1342" t="str">
        <v>canceled</v>
      </c>
      <c r="E1342" t="str">
        <f t="shared" si="63"/>
        <v xml:space="preserve"> </v>
      </c>
      <c r="F1342">
        <f t="shared" si="64"/>
        <v>34</v>
      </c>
    </row>
    <row r="1343" spans="1:6" x14ac:dyDescent="0.45">
      <c r="A1343">
        <v>1332</v>
      </c>
      <c r="B1343">
        <f t="shared" si="62"/>
        <v>0</v>
      </c>
      <c r="C1343" cm="1">
        <f t="array" ref="C1343:D1343">_xlfn.XLOOKUP(A1343,id,KickstartData!$L$2:$M$4115)</f>
        <v>0</v>
      </c>
      <c r="D1343" t="str">
        <v>canceled</v>
      </c>
      <c r="E1343" t="str">
        <f t="shared" si="63"/>
        <v xml:space="preserve"> </v>
      </c>
      <c r="F1343">
        <f t="shared" si="64"/>
        <v>0</v>
      </c>
    </row>
    <row r="1344" spans="1:6" x14ac:dyDescent="0.45">
      <c r="A1344">
        <v>1333</v>
      </c>
      <c r="B1344">
        <f t="shared" si="62"/>
        <v>0</v>
      </c>
      <c r="C1344" cm="1">
        <f t="array" ref="C1344:D1344">_xlfn.XLOOKUP(A1344,id,KickstartData!$L$2:$M$4115)</f>
        <v>0</v>
      </c>
      <c r="D1344" t="str">
        <v>canceled</v>
      </c>
      <c r="E1344" t="str">
        <f t="shared" si="63"/>
        <v xml:space="preserve"> </v>
      </c>
      <c r="F1344">
        <f t="shared" si="64"/>
        <v>0</v>
      </c>
    </row>
    <row r="1345" spans="1:6" x14ac:dyDescent="0.45">
      <c r="A1345">
        <v>1334</v>
      </c>
      <c r="B1345">
        <f t="shared" si="62"/>
        <v>276</v>
      </c>
      <c r="C1345" cm="1">
        <f t="array" ref="C1345:D1345">_xlfn.XLOOKUP(A1345,id,KickstartData!$L$2:$M$4115)</f>
        <v>276</v>
      </c>
      <c r="D1345" t="str">
        <v>canceled</v>
      </c>
      <c r="E1345" t="str">
        <f t="shared" si="63"/>
        <v xml:space="preserve"> </v>
      </c>
      <c r="F1345">
        <f t="shared" si="64"/>
        <v>276</v>
      </c>
    </row>
    <row r="1346" spans="1:6" x14ac:dyDescent="0.45">
      <c r="A1346">
        <v>1335</v>
      </c>
      <c r="B1346">
        <f t="shared" si="62"/>
        <v>16</v>
      </c>
      <c r="C1346" cm="1">
        <f t="array" ref="C1346:D1346">_xlfn.XLOOKUP(A1346,id,KickstartData!$L$2:$M$4115)</f>
        <v>16</v>
      </c>
      <c r="D1346" t="str">
        <v>canceled</v>
      </c>
      <c r="E1346" t="str">
        <f t="shared" si="63"/>
        <v xml:space="preserve"> </v>
      </c>
      <c r="F1346">
        <f t="shared" si="64"/>
        <v>16</v>
      </c>
    </row>
    <row r="1347" spans="1:6" x14ac:dyDescent="0.45">
      <c r="A1347">
        <v>1336</v>
      </c>
      <c r="B1347">
        <f t="shared" si="62"/>
        <v>224</v>
      </c>
      <c r="C1347" cm="1">
        <f t="array" ref="C1347:D1347">_xlfn.XLOOKUP(A1347,id,KickstartData!$L$2:$M$4115)</f>
        <v>224</v>
      </c>
      <c r="D1347" t="str">
        <v>canceled</v>
      </c>
      <c r="E1347" t="str">
        <f t="shared" si="63"/>
        <v xml:space="preserve"> </v>
      </c>
      <c r="F1347">
        <f t="shared" si="64"/>
        <v>224</v>
      </c>
    </row>
    <row r="1348" spans="1:6" x14ac:dyDescent="0.45">
      <c r="A1348">
        <v>1337</v>
      </c>
      <c r="B1348">
        <f t="shared" si="62"/>
        <v>140</v>
      </c>
      <c r="C1348" cm="1">
        <f t="array" ref="C1348:D1348">_xlfn.XLOOKUP(A1348,id,KickstartData!$L$2:$M$4115)</f>
        <v>140</v>
      </c>
      <c r="D1348" t="str">
        <v>canceled</v>
      </c>
      <c r="E1348" t="str">
        <f t="shared" si="63"/>
        <v xml:space="preserve"> </v>
      </c>
      <c r="F1348">
        <f t="shared" si="64"/>
        <v>140</v>
      </c>
    </row>
    <row r="1349" spans="1:6" x14ac:dyDescent="0.45">
      <c r="A1349">
        <v>1338</v>
      </c>
      <c r="B1349">
        <f t="shared" si="62"/>
        <v>15</v>
      </c>
      <c r="C1349" cm="1">
        <f t="array" ref="C1349:D1349">_xlfn.XLOOKUP(A1349,id,KickstartData!$L$2:$M$4115)</f>
        <v>15</v>
      </c>
      <c r="D1349" t="str">
        <v>canceled</v>
      </c>
      <c r="E1349" t="str">
        <f t="shared" si="63"/>
        <v xml:space="preserve"> </v>
      </c>
      <c r="F1349">
        <f t="shared" si="64"/>
        <v>15</v>
      </c>
    </row>
    <row r="1350" spans="1:6" x14ac:dyDescent="0.45">
      <c r="A1350">
        <v>1339</v>
      </c>
      <c r="B1350">
        <f t="shared" si="62"/>
        <v>37</v>
      </c>
      <c r="C1350" cm="1">
        <f t="array" ref="C1350:D1350">_xlfn.XLOOKUP(A1350,id,KickstartData!$L$2:$M$4115)</f>
        <v>37</v>
      </c>
      <c r="D1350" t="str">
        <v>canceled</v>
      </c>
      <c r="E1350" t="str">
        <f t="shared" si="63"/>
        <v xml:space="preserve"> </v>
      </c>
      <c r="F1350">
        <f t="shared" si="64"/>
        <v>37</v>
      </c>
    </row>
    <row r="1351" spans="1:6" x14ac:dyDescent="0.45">
      <c r="A1351">
        <v>1340</v>
      </c>
      <c r="B1351">
        <f t="shared" si="62"/>
        <v>0</v>
      </c>
      <c r="C1351" cm="1">
        <f t="array" ref="C1351:D1351">_xlfn.XLOOKUP(A1351,id,KickstartData!$L$2:$M$4115)</f>
        <v>0</v>
      </c>
      <c r="D1351" t="str">
        <v>canceled</v>
      </c>
      <c r="E1351" t="str">
        <f t="shared" si="63"/>
        <v xml:space="preserve"> </v>
      </c>
      <c r="F1351">
        <f t="shared" si="64"/>
        <v>0</v>
      </c>
    </row>
    <row r="1352" spans="1:6" x14ac:dyDescent="0.45">
      <c r="A1352">
        <v>1341</v>
      </c>
      <c r="B1352">
        <f t="shared" si="62"/>
        <v>46</v>
      </c>
      <c r="C1352" cm="1">
        <f t="array" ref="C1352:D1352">_xlfn.XLOOKUP(A1352,id,KickstartData!$L$2:$M$4115)</f>
        <v>46</v>
      </c>
      <c r="D1352" t="str">
        <v>canceled</v>
      </c>
      <c r="E1352" t="str">
        <f t="shared" si="63"/>
        <v xml:space="preserve"> </v>
      </c>
      <c r="F1352">
        <f t="shared" si="64"/>
        <v>46</v>
      </c>
    </row>
    <row r="1353" spans="1:6" x14ac:dyDescent="0.45">
      <c r="A1353">
        <v>1342</v>
      </c>
      <c r="B1353">
        <f t="shared" si="62"/>
        <v>1</v>
      </c>
      <c r="C1353" cm="1">
        <f t="array" ref="C1353:D1353">_xlfn.XLOOKUP(A1353,id,KickstartData!$L$2:$M$4115)</f>
        <v>1</v>
      </c>
      <c r="D1353" t="str">
        <v>canceled</v>
      </c>
      <c r="E1353" t="str">
        <f t="shared" si="63"/>
        <v xml:space="preserve"> </v>
      </c>
      <c r="F1353">
        <f t="shared" si="64"/>
        <v>1</v>
      </c>
    </row>
    <row r="1354" spans="1:6" x14ac:dyDescent="0.45">
      <c r="A1354">
        <v>1343</v>
      </c>
      <c r="B1354">
        <f t="shared" si="62"/>
        <v>323</v>
      </c>
      <c r="C1354" cm="1">
        <f t="array" ref="C1354:D1354">_xlfn.XLOOKUP(A1354,id,KickstartData!$L$2:$M$4115)</f>
        <v>323</v>
      </c>
      <c r="D1354" t="str">
        <v>canceled</v>
      </c>
      <c r="E1354" t="str">
        <f t="shared" si="63"/>
        <v xml:space="preserve"> </v>
      </c>
      <c r="F1354">
        <f t="shared" si="64"/>
        <v>323</v>
      </c>
    </row>
    <row r="1355" spans="1:6" x14ac:dyDescent="0.45">
      <c r="A1355">
        <v>1344</v>
      </c>
      <c r="B1355">
        <f t="shared" si="62"/>
        <v>139</v>
      </c>
      <c r="C1355" cm="1">
        <f t="array" ref="C1355:D1355">_xlfn.XLOOKUP(A1355,id,KickstartData!$L$2:$M$4115)</f>
        <v>139</v>
      </c>
      <c r="D1355" t="str">
        <v>successful</v>
      </c>
      <c r="E1355">
        <f t="shared" si="63"/>
        <v>139</v>
      </c>
      <c r="F1355" t="str">
        <f t="shared" si="64"/>
        <v xml:space="preserve"> </v>
      </c>
    </row>
    <row r="1356" spans="1:6" x14ac:dyDescent="0.45">
      <c r="A1356">
        <v>1345</v>
      </c>
      <c r="B1356">
        <f t="shared" ref="B1356:B1419" si="65">_xlfn.XLOOKUP(A1356,id,backers_count)</f>
        <v>7</v>
      </c>
      <c r="C1356" cm="1">
        <f t="array" ref="C1356:D1356">_xlfn.XLOOKUP(A1356,id,KickstartData!$L$2:$M$4115)</f>
        <v>7</v>
      </c>
      <c r="D1356" t="str">
        <v>successful</v>
      </c>
      <c r="E1356">
        <f t="shared" si="63"/>
        <v>7</v>
      </c>
      <c r="F1356" t="str">
        <f t="shared" si="64"/>
        <v xml:space="preserve"> </v>
      </c>
    </row>
    <row r="1357" spans="1:6" x14ac:dyDescent="0.45">
      <c r="A1357">
        <v>1346</v>
      </c>
      <c r="B1357">
        <f t="shared" si="65"/>
        <v>149</v>
      </c>
      <c r="C1357" cm="1">
        <f t="array" ref="C1357:D1357">_xlfn.XLOOKUP(A1357,id,KickstartData!$L$2:$M$4115)</f>
        <v>149</v>
      </c>
      <c r="D1357" t="str">
        <v>successful</v>
      </c>
      <c r="E1357">
        <f t="shared" si="63"/>
        <v>149</v>
      </c>
      <c r="F1357" t="str">
        <f t="shared" si="64"/>
        <v xml:space="preserve"> </v>
      </c>
    </row>
    <row r="1358" spans="1:6" x14ac:dyDescent="0.45">
      <c r="A1358">
        <v>1347</v>
      </c>
      <c r="B1358">
        <f t="shared" si="65"/>
        <v>31</v>
      </c>
      <c r="C1358" cm="1">
        <f t="array" ref="C1358:D1358">_xlfn.XLOOKUP(A1358,id,KickstartData!$L$2:$M$4115)</f>
        <v>31</v>
      </c>
      <c r="D1358" t="str">
        <v>successful</v>
      </c>
      <c r="E1358">
        <f t="shared" si="63"/>
        <v>31</v>
      </c>
      <c r="F1358" t="str">
        <f t="shared" si="64"/>
        <v xml:space="preserve"> </v>
      </c>
    </row>
    <row r="1359" spans="1:6" x14ac:dyDescent="0.45">
      <c r="A1359">
        <v>1348</v>
      </c>
      <c r="B1359">
        <f t="shared" si="65"/>
        <v>26</v>
      </c>
      <c r="C1359" cm="1">
        <f t="array" ref="C1359:D1359">_xlfn.XLOOKUP(A1359,id,KickstartData!$L$2:$M$4115)</f>
        <v>26</v>
      </c>
      <c r="D1359" t="str">
        <v>successful</v>
      </c>
      <c r="E1359">
        <f t="shared" si="63"/>
        <v>26</v>
      </c>
      <c r="F1359" t="str">
        <f t="shared" si="64"/>
        <v xml:space="preserve"> </v>
      </c>
    </row>
    <row r="1360" spans="1:6" x14ac:dyDescent="0.45">
      <c r="A1360">
        <v>1349</v>
      </c>
      <c r="B1360">
        <f t="shared" si="65"/>
        <v>172</v>
      </c>
      <c r="C1360" cm="1">
        <f t="array" ref="C1360:D1360">_xlfn.XLOOKUP(A1360,id,KickstartData!$L$2:$M$4115)</f>
        <v>172</v>
      </c>
      <c r="D1360" t="str">
        <v>successful</v>
      </c>
      <c r="E1360">
        <f t="shared" ref="E1360:E1423" si="66">IF(D1360="successful",C1360," ")</f>
        <v>172</v>
      </c>
      <c r="F1360" t="str">
        <f t="shared" ref="F1360:F1423" si="67">IF(D1360&lt;&gt;"successful",C1360," ")</f>
        <v xml:space="preserve"> </v>
      </c>
    </row>
    <row r="1361" spans="1:6" x14ac:dyDescent="0.45">
      <c r="A1361">
        <v>1350</v>
      </c>
      <c r="B1361">
        <f t="shared" si="65"/>
        <v>78</v>
      </c>
      <c r="C1361" cm="1">
        <f t="array" ref="C1361:D1361">_xlfn.XLOOKUP(A1361,id,KickstartData!$L$2:$M$4115)</f>
        <v>78</v>
      </c>
      <c r="D1361" t="str">
        <v>successful</v>
      </c>
      <c r="E1361">
        <f t="shared" si="66"/>
        <v>78</v>
      </c>
      <c r="F1361" t="str">
        <f t="shared" si="67"/>
        <v xml:space="preserve"> </v>
      </c>
    </row>
    <row r="1362" spans="1:6" x14ac:dyDescent="0.45">
      <c r="A1362">
        <v>1351</v>
      </c>
      <c r="B1362">
        <f t="shared" si="65"/>
        <v>120</v>
      </c>
      <c r="C1362" cm="1">
        <f t="array" ref="C1362:D1362">_xlfn.XLOOKUP(A1362,id,KickstartData!$L$2:$M$4115)</f>
        <v>120</v>
      </c>
      <c r="D1362" t="str">
        <v>successful</v>
      </c>
      <c r="E1362">
        <f t="shared" si="66"/>
        <v>120</v>
      </c>
      <c r="F1362" t="str">
        <f t="shared" si="67"/>
        <v xml:space="preserve"> </v>
      </c>
    </row>
    <row r="1363" spans="1:6" x14ac:dyDescent="0.45">
      <c r="A1363">
        <v>1352</v>
      </c>
      <c r="B1363">
        <f t="shared" si="65"/>
        <v>227</v>
      </c>
      <c r="C1363" cm="1">
        <f t="array" ref="C1363:D1363">_xlfn.XLOOKUP(A1363,id,KickstartData!$L$2:$M$4115)</f>
        <v>227</v>
      </c>
      <c r="D1363" t="str">
        <v>successful</v>
      </c>
      <c r="E1363">
        <f t="shared" si="66"/>
        <v>227</v>
      </c>
      <c r="F1363" t="str">
        <f t="shared" si="67"/>
        <v xml:space="preserve"> </v>
      </c>
    </row>
    <row r="1364" spans="1:6" x14ac:dyDescent="0.45">
      <c r="A1364">
        <v>1353</v>
      </c>
      <c r="B1364">
        <f t="shared" si="65"/>
        <v>42</v>
      </c>
      <c r="C1364" cm="1">
        <f t="array" ref="C1364:D1364">_xlfn.XLOOKUP(A1364,id,KickstartData!$L$2:$M$4115)</f>
        <v>42</v>
      </c>
      <c r="D1364" t="str">
        <v>successful</v>
      </c>
      <c r="E1364">
        <f t="shared" si="66"/>
        <v>42</v>
      </c>
      <c r="F1364" t="str">
        <f t="shared" si="67"/>
        <v xml:space="preserve"> </v>
      </c>
    </row>
    <row r="1365" spans="1:6" x14ac:dyDescent="0.45">
      <c r="A1365">
        <v>1354</v>
      </c>
      <c r="B1365">
        <f t="shared" si="65"/>
        <v>64</v>
      </c>
      <c r="C1365" cm="1">
        <f t="array" ref="C1365:D1365">_xlfn.XLOOKUP(A1365,id,KickstartData!$L$2:$M$4115)</f>
        <v>64</v>
      </c>
      <c r="D1365" t="str">
        <v>successful</v>
      </c>
      <c r="E1365">
        <f t="shared" si="66"/>
        <v>64</v>
      </c>
      <c r="F1365" t="str">
        <f t="shared" si="67"/>
        <v xml:space="preserve"> </v>
      </c>
    </row>
    <row r="1366" spans="1:6" x14ac:dyDescent="0.45">
      <c r="A1366">
        <v>1355</v>
      </c>
      <c r="B1366">
        <f t="shared" si="65"/>
        <v>121</v>
      </c>
      <c r="C1366" cm="1">
        <f t="array" ref="C1366:D1366">_xlfn.XLOOKUP(A1366,id,KickstartData!$L$2:$M$4115)</f>
        <v>121</v>
      </c>
      <c r="D1366" t="str">
        <v>successful</v>
      </c>
      <c r="E1366">
        <f t="shared" si="66"/>
        <v>121</v>
      </c>
      <c r="F1366" t="str">
        <f t="shared" si="67"/>
        <v xml:space="preserve"> </v>
      </c>
    </row>
    <row r="1367" spans="1:6" x14ac:dyDescent="0.45">
      <c r="A1367">
        <v>1356</v>
      </c>
      <c r="B1367">
        <f t="shared" si="65"/>
        <v>87</v>
      </c>
      <c r="C1367" cm="1">
        <f t="array" ref="C1367:D1367">_xlfn.XLOOKUP(A1367,id,KickstartData!$L$2:$M$4115)</f>
        <v>87</v>
      </c>
      <c r="D1367" t="str">
        <v>successful</v>
      </c>
      <c r="E1367">
        <f t="shared" si="66"/>
        <v>87</v>
      </c>
      <c r="F1367" t="str">
        <f t="shared" si="67"/>
        <v xml:space="preserve"> </v>
      </c>
    </row>
    <row r="1368" spans="1:6" x14ac:dyDescent="0.45">
      <c r="A1368">
        <v>1357</v>
      </c>
      <c r="B1368">
        <f t="shared" si="65"/>
        <v>65</v>
      </c>
      <c r="C1368" cm="1">
        <f t="array" ref="C1368:D1368">_xlfn.XLOOKUP(A1368,id,KickstartData!$L$2:$M$4115)</f>
        <v>65</v>
      </c>
      <c r="D1368" t="str">
        <v>successful</v>
      </c>
      <c r="E1368">
        <f t="shared" si="66"/>
        <v>65</v>
      </c>
      <c r="F1368" t="str">
        <f t="shared" si="67"/>
        <v xml:space="preserve"> </v>
      </c>
    </row>
    <row r="1369" spans="1:6" x14ac:dyDescent="0.45">
      <c r="A1369">
        <v>1358</v>
      </c>
      <c r="B1369">
        <f t="shared" si="65"/>
        <v>49</v>
      </c>
      <c r="C1369" cm="1">
        <f t="array" ref="C1369:D1369">_xlfn.XLOOKUP(A1369,id,KickstartData!$L$2:$M$4115)</f>
        <v>49</v>
      </c>
      <c r="D1369" t="str">
        <v>successful</v>
      </c>
      <c r="E1369">
        <f t="shared" si="66"/>
        <v>49</v>
      </c>
      <c r="F1369" t="str">
        <f t="shared" si="67"/>
        <v xml:space="preserve"> </v>
      </c>
    </row>
    <row r="1370" spans="1:6" x14ac:dyDescent="0.45">
      <c r="A1370">
        <v>1359</v>
      </c>
      <c r="B1370">
        <f t="shared" si="65"/>
        <v>19</v>
      </c>
      <c r="C1370" cm="1">
        <f t="array" ref="C1370:D1370">_xlfn.XLOOKUP(A1370,id,KickstartData!$L$2:$M$4115)</f>
        <v>19</v>
      </c>
      <c r="D1370" t="str">
        <v>successful</v>
      </c>
      <c r="E1370">
        <f t="shared" si="66"/>
        <v>19</v>
      </c>
      <c r="F1370" t="str">
        <f t="shared" si="67"/>
        <v xml:space="preserve"> </v>
      </c>
    </row>
    <row r="1371" spans="1:6" x14ac:dyDescent="0.45">
      <c r="A1371">
        <v>1360</v>
      </c>
      <c r="B1371">
        <f t="shared" si="65"/>
        <v>81</v>
      </c>
      <c r="C1371" cm="1">
        <f t="array" ref="C1371:D1371">_xlfn.XLOOKUP(A1371,id,KickstartData!$L$2:$M$4115)</f>
        <v>81</v>
      </c>
      <c r="D1371" t="str">
        <v>successful</v>
      </c>
      <c r="E1371">
        <f t="shared" si="66"/>
        <v>81</v>
      </c>
      <c r="F1371" t="str">
        <f t="shared" si="67"/>
        <v xml:space="preserve"> </v>
      </c>
    </row>
    <row r="1372" spans="1:6" x14ac:dyDescent="0.45">
      <c r="A1372">
        <v>1361</v>
      </c>
      <c r="B1372">
        <f t="shared" si="65"/>
        <v>264</v>
      </c>
      <c r="C1372" cm="1">
        <f t="array" ref="C1372:D1372">_xlfn.XLOOKUP(A1372,id,KickstartData!$L$2:$M$4115)</f>
        <v>264</v>
      </c>
      <c r="D1372" t="str">
        <v>successful</v>
      </c>
      <c r="E1372">
        <f t="shared" si="66"/>
        <v>264</v>
      </c>
      <c r="F1372" t="str">
        <f t="shared" si="67"/>
        <v xml:space="preserve"> </v>
      </c>
    </row>
    <row r="1373" spans="1:6" x14ac:dyDescent="0.45">
      <c r="A1373">
        <v>1362</v>
      </c>
      <c r="B1373">
        <f t="shared" si="65"/>
        <v>25</v>
      </c>
      <c r="C1373" cm="1">
        <f t="array" ref="C1373:D1373">_xlfn.XLOOKUP(A1373,id,KickstartData!$L$2:$M$4115)</f>
        <v>25</v>
      </c>
      <c r="D1373" t="str">
        <v>successful</v>
      </c>
      <c r="E1373">
        <f t="shared" si="66"/>
        <v>25</v>
      </c>
      <c r="F1373" t="str">
        <f t="shared" si="67"/>
        <v xml:space="preserve"> </v>
      </c>
    </row>
    <row r="1374" spans="1:6" x14ac:dyDescent="0.45">
      <c r="A1374">
        <v>1363</v>
      </c>
      <c r="B1374">
        <f t="shared" si="65"/>
        <v>5</v>
      </c>
      <c r="C1374" cm="1">
        <f t="array" ref="C1374:D1374">_xlfn.XLOOKUP(A1374,id,KickstartData!$L$2:$M$4115)</f>
        <v>5</v>
      </c>
      <c r="D1374" t="str">
        <v>successful</v>
      </c>
      <c r="E1374">
        <f t="shared" si="66"/>
        <v>5</v>
      </c>
      <c r="F1374" t="str">
        <f t="shared" si="67"/>
        <v xml:space="preserve"> </v>
      </c>
    </row>
    <row r="1375" spans="1:6" x14ac:dyDescent="0.45">
      <c r="A1375">
        <v>1364</v>
      </c>
      <c r="B1375">
        <f t="shared" si="65"/>
        <v>144</v>
      </c>
      <c r="C1375" cm="1">
        <f t="array" ref="C1375:D1375">_xlfn.XLOOKUP(A1375,id,KickstartData!$L$2:$M$4115)</f>
        <v>144</v>
      </c>
      <c r="D1375" t="str">
        <v>successful</v>
      </c>
      <c r="E1375">
        <f t="shared" si="66"/>
        <v>144</v>
      </c>
      <c r="F1375" t="str">
        <f t="shared" si="67"/>
        <v xml:space="preserve"> </v>
      </c>
    </row>
    <row r="1376" spans="1:6" x14ac:dyDescent="0.45">
      <c r="A1376">
        <v>1365</v>
      </c>
      <c r="B1376">
        <f t="shared" si="65"/>
        <v>92</v>
      </c>
      <c r="C1376" cm="1">
        <f t="array" ref="C1376:D1376">_xlfn.XLOOKUP(A1376,id,KickstartData!$L$2:$M$4115)</f>
        <v>92</v>
      </c>
      <c r="D1376" t="str">
        <v>successful</v>
      </c>
      <c r="E1376">
        <f t="shared" si="66"/>
        <v>92</v>
      </c>
      <c r="F1376" t="str">
        <f t="shared" si="67"/>
        <v xml:space="preserve"> </v>
      </c>
    </row>
    <row r="1377" spans="1:6" x14ac:dyDescent="0.45">
      <c r="A1377">
        <v>1366</v>
      </c>
      <c r="B1377">
        <f t="shared" si="65"/>
        <v>147</v>
      </c>
      <c r="C1377" cm="1">
        <f t="array" ref="C1377:D1377">_xlfn.XLOOKUP(A1377,id,KickstartData!$L$2:$M$4115)</f>
        <v>147</v>
      </c>
      <c r="D1377" t="str">
        <v>successful</v>
      </c>
      <c r="E1377">
        <f t="shared" si="66"/>
        <v>147</v>
      </c>
      <c r="F1377" t="str">
        <f t="shared" si="67"/>
        <v xml:space="preserve"> </v>
      </c>
    </row>
    <row r="1378" spans="1:6" x14ac:dyDescent="0.45">
      <c r="A1378">
        <v>1367</v>
      </c>
      <c r="B1378">
        <f t="shared" si="65"/>
        <v>90</v>
      </c>
      <c r="C1378" cm="1">
        <f t="array" ref="C1378:D1378">_xlfn.XLOOKUP(A1378,id,KickstartData!$L$2:$M$4115)</f>
        <v>90</v>
      </c>
      <c r="D1378" t="str">
        <v>successful</v>
      </c>
      <c r="E1378">
        <f t="shared" si="66"/>
        <v>90</v>
      </c>
      <c r="F1378" t="str">
        <f t="shared" si="67"/>
        <v xml:space="preserve"> </v>
      </c>
    </row>
    <row r="1379" spans="1:6" x14ac:dyDescent="0.45">
      <c r="A1379">
        <v>1368</v>
      </c>
      <c r="B1379">
        <f t="shared" si="65"/>
        <v>87</v>
      </c>
      <c r="C1379" cm="1">
        <f t="array" ref="C1379:D1379">_xlfn.XLOOKUP(A1379,id,KickstartData!$L$2:$M$4115)</f>
        <v>87</v>
      </c>
      <c r="D1379" t="str">
        <v>successful</v>
      </c>
      <c r="E1379">
        <f t="shared" si="66"/>
        <v>87</v>
      </c>
      <c r="F1379" t="str">
        <f t="shared" si="67"/>
        <v xml:space="preserve"> </v>
      </c>
    </row>
    <row r="1380" spans="1:6" x14ac:dyDescent="0.45">
      <c r="A1380">
        <v>1369</v>
      </c>
      <c r="B1380">
        <f t="shared" si="65"/>
        <v>406</v>
      </c>
      <c r="C1380" cm="1">
        <f t="array" ref="C1380:D1380">_xlfn.XLOOKUP(A1380,id,KickstartData!$L$2:$M$4115)</f>
        <v>406</v>
      </c>
      <c r="D1380" t="str">
        <v>successful</v>
      </c>
      <c r="E1380">
        <f t="shared" si="66"/>
        <v>406</v>
      </c>
      <c r="F1380" t="str">
        <f t="shared" si="67"/>
        <v xml:space="preserve"> </v>
      </c>
    </row>
    <row r="1381" spans="1:6" x14ac:dyDescent="0.45">
      <c r="A1381">
        <v>1370</v>
      </c>
      <c r="B1381">
        <f t="shared" si="65"/>
        <v>20</v>
      </c>
      <c r="C1381" cm="1">
        <f t="array" ref="C1381:D1381">_xlfn.XLOOKUP(A1381,id,KickstartData!$L$2:$M$4115)</f>
        <v>20</v>
      </c>
      <c r="D1381" t="str">
        <v>successful</v>
      </c>
      <c r="E1381">
        <f t="shared" si="66"/>
        <v>20</v>
      </c>
      <c r="F1381" t="str">
        <f t="shared" si="67"/>
        <v xml:space="preserve"> </v>
      </c>
    </row>
    <row r="1382" spans="1:6" x14ac:dyDescent="0.45">
      <c r="A1382">
        <v>1371</v>
      </c>
      <c r="B1382">
        <f t="shared" si="65"/>
        <v>70</v>
      </c>
      <c r="C1382" cm="1">
        <f t="array" ref="C1382:D1382">_xlfn.XLOOKUP(A1382,id,KickstartData!$L$2:$M$4115)</f>
        <v>70</v>
      </c>
      <c r="D1382" t="str">
        <v>successful</v>
      </c>
      <c r="E1382">
        <f t="shared" si="66"/>
        <v>70</v>
      </c>
      <c r="F1382" t="str">
        <f t="shared" si="67"/>
        <v xml:space="preserve"> </v>
      </c>
    </row>
    <row r="1383" spans="1:6" x14ac:dyDescent="0.45">
      <c r="A1383">
        <v>1372</v>
      </c>
      <c r="B1383">
        <f t="shared" si="65"/>
        <v>16</v>
      </c>
      <c r="C1383" cm="1">
        <f t="array" ref="C1383:D1383">_xlfn.XLOOKUP(A1383,id,KickstartData!$L$2:$M$4115)</f>
        <v>16</v>
      </c>
      <c r="D1383" t="str">
        <v>successful</v>
      </c>
      <c r="E1383">
        <f t="shared" si="66"/>
        <v>16</v>
      </c>
      <c r="F1383" t="str">
        <f t="shared" si="67"/>
        <v xml:space="preserve"> </v>
      </c>
    </row>
    <row r="1384" spans="1:6" x14ac:dyDescent="0.45">
      <c r="A1384">
        <v>1373</v>
      </c>
      <c r="B1384">
        <f t="shared" si="65"/>
        <v>52</v>
      </c>
      <c r="C1384" cm="1">
        <f t="array" ref="C1384:D1384">_xlfn.XLOOKUP(A1384,id,KickstartData!$L$2:$M$4115)</f>
        <v>52</v>
      </c>
      <c r="D1384" t="str">
        <v>successful</v>
      </c>
      <c r="E1384">
        <f t="shared" si="66"/>
        <v>52</v>
      </c>
      <c r="F1384" t="str">
        <f t="shared" si="67"/>
        <v xml:space="preserve"> </v>
      </c>
    </row>
    <row r="1385" spans="1:6" x14ac:dyDescent="0.45">
      <c r="A1385">
        <v>1374</v>
      </c>
      <c r="B1385">
        <f t="shared" si="65"/>
        <v>66</v>
      </c>
      <c r="C1385" cm="1">
        <f t="array" ref="C1385:D1385">_xlfn.XLOOKUP(A1385,id,KickstartData!$L$2:$M$4115)</f>
        <v>66</v>
      </c>
      <c r="D1385" t="str">
        <v>successful</v>
      </c>
      <c r="E1385">
        <f t="shared" si="66"/>
        <v>66</v>
      </c>
      <c r="F1385" t="str">
        <f t="shared" si="67"/>
        <v xml:space="preserve"> </v>
      </c>
    </row>
    <row r="1386" spans="1:6" x14ac:dyDescent="0.45">
      <c r="A1386">
        <v>1375</v>
      </c>
      <c r="B1386">
        <f t="shared" si="65"/>
        <v>109</v>
      </c>
      <c r="C1386" cm="1">
        <f t="array" ref="C1386:D1386">_xlfn.XLOOKUP(A1386,id,KickstartData!$L$2:$M$4115)</f>
        <v>109</v>
      </c>
      <c r="D1386" t="str">
        <v>successful</v>
      </c>
      <c r="E1386">
        <f t="shared" si="66"/>
        <v>109</v>
      </c>
      <c r="F1386" t="str">
        <f t="shared" si="67"/>
        <v xml:space="preserve"> </v>
      </c>
    </row>
    <row r="1387" spans="1:6" x14ac:dyDescent="0.45">
      <c r="A1387">
        <v>1376</v>
      </c>
      <c r="B1387">
        <f t="shared" si="65"/>
        <v>168</v>
      </c>
      <c r="C1387" cm="1">
        <f t="array" ref="C1387:D1387">_xlfn.XLOOKUP(A1387,id,KickstartData!$L$2:$M$4115)</f>
        <v>168</v>
      </c>
      <c r="D1387" t="str">
        <v>successful</v>
      </c>
      <c r="E1387">
        <f t="shared" si="66"/>
        <v>168</v>
      </c>
      <c r="F1387" t="str">
        <f t="shared" si="67"/>
        <v xml:space="preserve"> </v>
      </c>
    </row>
    <row r="1388" spans="1:6" x14ac:dyDescent="0.45">
      <c r="A1388">
        <v>1377</v>
      </c>
      <c r="B1388">
        <f t="shared" si="65"/>
        <v>31</v>
      </c>
      <c r="C1388" cm="1">
        <f t="array" ref="C1388:D1388">_xlfn.XLOOKUP(A1388,id,KickstartData!$L$2:$M$4115)</f>
        <v>31</v>
      </c>
      <c r="D1388" t="str">
        <v>successful</v>
      </c>
      <c r="E1388">
        <f t="shared" si="66"/>
        <v>31</v>
      </c>
      <c r="F1388" t="str">
        <f t="shared" si="67"/>
        <v xml:space="preserve"> </v>
      </c>
    </row>
    <row r="1389" spans="1:6" x14ac:dyDescent="0.45">
      <c r="A1389">
        <v>1378</v>
      </c>
      <c r="B1389">
        <f t="shared" si="65"/>
        <v>133</v>
      </c>
      <c r="C1389" cm="1">
        <f t="array" ref="C1389:D1389">_xlfn.XLOOKUP(A1389,id,KickstartData!$L$2:$M$4115)</f>
        <v>133</v>
      </c>
      <c r="D1389" t="str">
        <v>successful</v>
      </c>
      <c r="E1389">
        <f t="shared" si="66"/>
        <v>133</v>
      </c>
      <c r="F1389" t="str">
        <f t="shared" si="67"/>
        <v xml:space="preserve"> </v>
      </c>
    </row>
    <row r="1390" spans="1:6" x14ac:dyDescent="0.45">
      <c r="A1390">
        <v>1379</v>
      </c>
      <c r="B1390">
        <f t="shared" si="65"/>
        <v>151</v>
      </c>
      <c r="C1390" cm="1">
        <f t="array" ref="C1390:D1390">_xlfn.XLOOKUP(A1390,id,KickstartData!$L$2:$M$4115)</f>
        <v>151</v>
      </c>
      <c r="D1390" t="str">
        <v>successful</v>
      </c>
      <c r="E1390">
        <f t="shared" si="66"/>
        <v>151</v>
      </c>
      <c r="F1390" t="str">
        <f t="shared" si="67"/>
        <v xml:space="preserve"> </v>
      </c>
    </row>
    <row r="1391" spans="1:6" x14ac:dyDescent="0.45">
      <c r="A1391">
        <v>1380</v>
      </c>
      <c r="B1391">
        <f t="shared" si="65"/>
        <v>5</v>
      </c>
      <c r="C1391" cm="1">
        <f t="array" ref="C1391:D1391">_xlfn.XLOOKUP(A1391,id,KickstartData!$L$2:$M$4115)</f>
        <v>5</v>
      </c>
      <c r="D1391" t="str">
        <v>successful</v>
      </c>
      <c r="E1391">
        <f t="shared" si="66"/>
        <v>5</v>
      </c>
      <c r="F1391" t="str">
        <f t="shared" si="67"/>
        <v xml:space="preserve"> </v>
      </c>
    </row>
    <row r="1392" spans="1:6" x14ac:dyDescent="0.45">
      <c r="A1392">
        <v>1381</v>
      </c>
      <c r="B1392">
        <f t="shared" si="65"/>
        <v>73</v>
      </c>
      <c r="C1392" cm="1">
        <f t="array" ref="C1392:D1392">_xlfn.XLOOKUP(A1392,id,KickstartData!$L$2:$M$4115)</f>
        <v>73</v>
      </c>
      <c r="D1392" t="str">
        <v>successful</v>
      </c>
      <c r="E1392">
        <f t="shared" si="66"/>
        <v>73</v>
      </c>
      <c r="F1392" t="str">
        <f t="shared" si="67"/>
        <v xml:space="preserve"> </v>
      </c>
    </row>
    <row r="1393" spans="1:6" x14ac:dyDescent="0.45">
      <c r="A1393">
        <v>1382</v>
      </c>
      <c r="B1393">
        <f t="shared" si="65"/>
        <v>148</v>
      </c>
      <c r="C1393" cm="1">
        <f t="array" ref="C1393:D1393">_xlfn.XLOOKUP(A1393,id,KickstartData!$L$2:$M$4115)</f>
        <v>148</v>
      </c>
      <c r="D1393" t="str">
        <v>successful</v>
      </c>
      <c r="E1393">
        <f t="shared" si="66"/>
        <v>148</v>
      </c>
      <c r="F1393" t="str">
        <f t="shared" si="67"/>
        <v xml:space="preserve"> </v>
      </c>
    </row>
    <row r="1394" spans="1:6" x14ac:dyDescent="0.45">
      <c r="A1394">
        <v>1383</v>
      </c>
      <c r="B1394">
        <f t="shared" si="65"/>
        <v>93</v>
      </c>
      <c r="C1394" cm="1">
        <f t="array" ref="C1394:D1394">_xlfn.XLOOKUP(A1394,id,KickstartData!$L$2:$M$4115)</f>
        <v>93</v>
      </c>
      <c r="D1394" t="str">
        <v>successful</v>
      </c>
      <c r="E1394">
        <f t="shared" si="66"/>
        <v>93</v>
      </c>
      <c r="F1394" t="str">
        <f t="shared" si="67"/>
        <v xml:space="preserve"> </v>
      </c>
    </row>
    <row r="1395" spans="1:6" x14ac:dyDescent="0.45">
      <c r="A1395">
        <v>1384</v>
      </c>
      <c r="B1395">
        <f t="shared" si="65"/>
        <v>63</v>
      </c>
      <c r="C1395" cm="1">
        <f t="array" ref="C1395:D1395">_xlfn.XLOOKUP(A1395,id,KickstartData!$L$2:$M$4115)</f>
        <v>63</v>
      </c>
      <c r="D1395" t="str">
        <v>successful</v>
      </c>
      <c r="E1395">
        <f t="shared" si="66"/>
        <v>63</v>
      </c>
      <c r="F1395" t="str">
        <f t="shared" si="67"/>
        <v xml:space="preserve"> </v>
      </c>
    </row>
    <row r="1396" spans="1:6" x14ac:dyDescent="0.45">
      <c r="A1396">
        <v>1385</v>
      </c>
      <c r="B1396">
        <f t="shared" si="65"/>
        <v>134</v>
      </c>
      <c r="C1396" cm="1">
        <f t="array" ref="C1396:D1396">_xlfn.XLOOKUP(A1396,id,KickstartData!$L$2:$M$4115)</f>
        <v>134</v>
      </c>
      <c r="D1396" t="str">
        <v>successful</v>
      </c>
      <c r="E1396">
        <f t="shared" si="66"/>
        <v>134</v>
      </c>
      <c r="F1396" t="str">
        <f t="shared" si="67"/>
        <v xml:space="preserve"> </v>
      </c>
    </row>
    <row r="1397" spans="1:6" x14ac:dyDescent="0.45">
      <c r="A1397">
        <v>1386</v>
      </c>
      <c r="B1397">
        <f t="shared" si="65"/>
        <v>14</v>
      </c>
      <c r="C1397" cm="1">
        <f t="array" ref="C1397:D1397">_xlfn.XLOOKUP(A1397,id,KickstartData!$L$2:$M$4115)</f>
        <v>14</v>
      </c>
      <c r="D1397" t="str">
        <v>successful</v>
      </c>
      <c r="E1397">
        <f t="shared" si="66"/>
        <v>14</v>
      </c>
      <c r="F1397" t="str">
        <f t="shared" si="67"/>
        <v xml:space="preserve"> </v>
      </c>
    </row>
    <row r="1398" spans="1:6" x14ac:dyDescent="0.45">
      <c r="A1398">
        <v>1387</v>
      </c>
      <c r="B1398">
        <f t="shared" si="65"/>
        <v>78</v>
      </c>
      <c r="C1398" cm="1">
        <f t="array" ref="C1398:D1398">_xlfn.XLOOKUP(A1398,id,KickstartData!$L$2:$M$4115)</f>
        <v>78</v>
      </c>
      <c r="D1398" t="str">
        <v>successful</v>
      </c>
      <c r="E1398">
        <f t="shared" si="66"/>
        <v>78</v>
      </c>
      <c r="F1398" t="str">
        <f t="shared" si="67"/>
        <v xml:space="preserve"> </v>
      </c>
    </row>
    <row r="1399" spans="1:6" x14ac:dyDescent="0.45">
      <c r="A1399">
        <v>1388</v>
      </c>
      <c r="B1399">
        <f t="shared" si="65"/>
        <v>112</v>
      </c>
      <c r="C1399" cm="1">
        <f t="array" ref="C1399:D1399">_xlfn.XLOOKUP(A1399,id,KickstartData!$L$2:$M$4115)</f>
        <v>112</v>
      </c>
      <c r="D1399" t="str">
        <v>successful</v>
      </c>
      <c r="E1399">
        <f t="shared" si="66"/>
        <v>112</v>
      </c>
      <c r="F1399" t="str">
        <f t="shared" si="67"/>
        <v xml:space="preserve"> </v>
      </c>
    </row>
    <row r="1400" spans="1:6" x14ac:dyDescent="0.45">
      <c r="A1400">
        <v>1389</v>
      </c>
      <c r="B1400">
        <f t="shared" si="65"/>
        <v>34</v>
      </c>
      <c r="C1400" cm="1">
        <f t="array" ref="C1400:D1400">_xlfn.XLOOKUP(A1400,id,KickstartData!$L$2:$M$4115)</f>
        <v>34</v>
      </c>
      <c r="D1400" t="str">
        <v>successful</v>
      </c>
      <c r="E1400">
        <f t="shared" si="66"/>
        <v>34</v>
      </c>
      <c r="F1400" t="str">
        <f t="shared" si="67"/>
        <v xml:space="preserve"> </v>
      </c>
    </row>
    <row r="1401" spans="1:6" x14ac:dyDescent="0.45">
      <c r="A1401">
        <v>1390</v>
      </c>
      <c r="B1401">
        <f t="shared" si="65"/>
        <v>19</v>
      </c>
      <c r="C1401" cm="1">
        <f t="array" ref="C1401:D1401">_xlfn.XLOOKUP(A1401,id,KickstartData!$L$2:$M$4115)</f>
        <v>19</v>
      </c>
      <c r="D1401" t="str">
        <v>successful</v>
      </c>
      <c r="E1401">
        <f t="shared" si="66"/>
        <v>19</v>
      </c>
      <c r="F1401" t="str">
        <f t="shared" si="67"/>
        <v xml:space="preserve"> </v>
      </c>
    </row>
    <row r="1402" spans="1:6" x14ac:dyDescent="0.45">
      <c r="A1402">
        <v>1391</v>
      </c>
      <c r="B1402">
        <f t="shared" si="65"/>
        <v>13</v>
      </c>
      <c r="C1402" cm="1">
        <f t="array" ref="C1402:D1402">_xlfn.XLOOKUP(A1402,id,KickstartData!$L$2:$M$4115)</f>
        <v>13</v>
      </c>
      <c r="D1402" t="str">
        <v>successful</v>
      </c>
      <c r="E1402">
        <f t="shared" si="66"/>
        <v>13</v>
      </c>
      <c r="F1402" t="str">
        <f t="shared" si="67"/>
        <v xml:space="preserve"> </v>
      </c>
    </row>
    <row r="1403" spans="1:6" x14ac:dyDescent="0.45">
      <c r="A1403">
        <v>1392</v>
      </c>
      <c r="B1403">
        <f t="shared" si="65"/>
        <v>104</v>
      </c>
      <c r="C1403" cm="1">
        <f t="array" ref="C1403:D1403">_xlfn.XLOOKUP(A1403,id,KickstartData!$L$2:$M$4115)</f>
        <v>104</v>
      </c>
      <c r="D1403" t="str">
        <v>successful</v>
      </c>
      <c r="E1403">
        <f t="shared" si="66"/>
        <v>104</v>
      </c>
      <c r="F1403" t="str">
        <f t="shared" si="67"/>
        <v xml:space="preserve"> </v>
      </c>
    </row>
    <row r="1404" spans="1:6" x14ac:dyDescent="0.45">
      <c r="A1404">
        <v>1393</v>
      </c>
      <c r="B1404">
        <f t="shared" si="65"/>
        <v>52</v>
      </c>
      <c r="C1404" cm="1">
        <f t="array" ref="C1404:D1404">_xlfn.XLOOKUP(A1404,id,KickstartData!$L$2:$M$4115)</f>
        <v>52</v>
      </c>
      <c r="D1404" t="str">
        <v>successful</v>
      </c>
      <c r="E1404">
        <f t="shared" si="66"/>
        <v>52</v>
      </c>
      <c r="F1404" t="str">
        <f t="shared" si="67"/>
        <v xml:space="preserve"> </v>
      </c>
    </row>
    <row r="1405" spans="1:6" x14ac:dyDescent="0.45">
      <c r="A1405">
        <v>1394</v>
      </c>
      <c r="B1405">
        <f t="shared" si="65"/>
        <v>17</v>
      </c>
      <c r="C1405" cm="1">
        <f t="array" ref="C1405:D1405">_xlfn.XLOOKUP(A1405,id,KickstartData!$L$2:$M$4115)</f>
        <v>17</v>
      </c>
      <c r="D1405" t="str">
        <v>successful</v>
      </c>
      <c r="E1405">
        <f t="shared" si="66"/>
        <v>17</v>
      </c>
      <c r="F1405" t="str">
        <f t="shared" si="67"/>
        <v xml:space="preserve"> </v>
      </c>
    </row>
    <row r="1406" spans="1:6" x14ac:dyDescent="0.45">
      <c r="A1406">
        <v>1395</v>
      </c>
      <c r="B1406">
        <f t="shared" si="65"/>
        <v>82</v>
      </c>
      <c r="C1406" cm="1">
        <f t="array" ref="C1406:D1406">_xlfn.XLOOKUP(A1406,id,KickstartData!$L$2:$M$4115)</f>
        <v>82</v>
      </c>
      <c r="D1406" t="str">
        <v>successful</v>
      </c>
      <c r="E1406">
        <f t="shared" si="66"/>
        <v>82</v>
      </c>
      <c r="F1406" t="str">
        <f t="shared" si="67"/>
        <v xml:space="preserve"> </v>
      </c>
    </row>
    <row r="1407" spans="1:6" x14ac:dyDescent="0.45">
      <c r="A1407">
        <v>1396</v>
      </c>
      <c r="B1407">
        <f t="shared" si="65"/>
        <v>73</v>
      </c>
      <c r="C1407" cm="1">
        <f t="array" ref="C1407:D1407">_xlfn.XLOOKUP(A1407,id,KickstartData!$L$2:$M$4115)</f>
        <v>73</v>
      </c>
      <c r="D1407" t="str">
        <v>successful</v>
      </c>
      <c r="E1407">
        <f t="shared" si="66"/>
        <v>73</v>
      </c>
      <c r="F1407" t="str">
        <f t="shared" si="67"/>
        <v xml:space="preserve"> </v>
      </c>
    </row>
    <row r="1408" spans="1:6" x14ac:dyDescent="0.45">
      <c r="A1408">
        <v>1397</v>
      </c>
      <c r="B1408">
        <f t="shared" si="65"/>
        <v>158</v>
      </c>
      <c r="C1408" cm="1">
        <f t="array" ref="C1408:D1408">_xlfn.XLOOKUP(A1408,id,KickstartData!$L$2:$M$4115)</f>
        <v>158</v>
      </c>
      <c r="D1408" t="str">
        <v>successful</v>
      </c>
      <c r="E1408">
        <f t="shared" si="66"/>
        <v>158</v>
      </c>
      <c r="F1408" t="str">
        <f t="shared" si="67"/>
        <v xml:space="preserve"> </v>
      </c>
    </row>
    <row r="1409" spans="1:6" x14ac:dyDescent="0.45">
      <c r="A1409">
        <v>1398</v>
      </c>
      <c r="B1409">
        <f t="shared" si="65"/>
        <v>65</v>
      </c>
      <c r="C1409" cm="1">
        <f t="array" ref="C1409:D1409">_xlfn.XLOOKUP(A1409,id,KickstartData!$L$2:$M$4115)</f>
        <v>65</v>
      </c>
      <c r="D1409" t="str">
        <v>successful</v>
      </c>
      <c r="E1409">
        <f t="shared" si="66"/>
        <v>65</v>
      </c>
      <c r="F1409" t="str">
        <f t="shared" si="67"/>
        <v xml:space="preserve"> </v>
      </c>
    </row>
    <row r="1410" spans="1:6" x14ac:dyDescent="0.45">
      <c r="A1410">
        <v>1399</v>
      </c>
      <c r="B1410">
        <f t="shared" si="65"/>
        <v>184</v>
      </c>
      <c r="C1410" cm="1">
        <f t="array" ref="C1410:D1410">_xlfn.XLOOKUP(A1410,id,KickstartData!$L$2:$M$4115)</f>
        <v>184</v>
      </c>
      <c r="D1410" t="str">
        <v>successful</v>
      </c>
      <c r="E1410">
        <f t="shared" si="66"/>
        <v>184</v>
      </c>
      <c r="F1410" t="str">
        <f t="shared" si="67"/>
        <v xml:space="preserve"> </v>
      </c>
    </row>
    <row r="1411" spans="1:6" x14ac:dyDescent="0.45">
      <c r="A1411">
        <v>1400</v>
      </c>
      <c r="B1411">
        <f t="shared" si="65"/>
        <v>34</v>
      </c>
      <c r="C1411" cm="1">
        <f t="array" ref="C1411:D1411">_xlfn.XLOOKUP(A1411,id,KickstartData!$L$2:$M$4115)</f>
        <v>34</v>
      </c>
      <c r="D1411" t="str">
        <v>successful</v>
      </c>
      <c r="E1411">
        <f t="shared" si="66"/>
        <v>34</v>
      </c>
      <c r="F1411" t="str">
        <f t="shared" si="67"/>
        <v xml:space="preserve"> </v>
      </c>
    </row>
    <row r="1412" spans="1:6" x14ac:dyDescent="0.45">
      <c r="A1412">
        <v>1401</v>
      </c>
      <c r="B1412">
        <f t="shared" si="65"/>
        <v>240</v>
      </c>
      <c r="C1412" cm="1">
        <f t="array" ref="C1412:D1412">_xlfn.XLOOKUP(A1412,id,KickstartData!$L$2:$M$4115)</f>
        <v>240</v>
      </c>
      <c r="D1412" t="str">
        <v>successful</v>
      </c>
      <c r="E1412">
        <f t="shared" si="66"/>
        <v>240</v>
      </c>
      <c r="F1412" t="str">
        <f t="shared" si="67"/>
        <v xml:space="preserve"> </v>
      </c>
    </row>
    <row r="1413" spans="1:6" x14ac:dyDescent="0.45">
      <c r="A1413">
        <v>1402</v>
      </c>
      <c r="B1413">
        <f t="shared" si="65"/>
        <v>113</v>
      </c>
      <c r="C1413" cm="1">
        <f t="array" ref="C1413:D1413">_xlfn.XLOOKUP(A1413,id,KickstartData!$L$2:$M$4115)</f>
        <v>113</v>
      </c>
      <c r="D1413" t="str">
        <v>successful</v>
      </c>
      <c r="E1413">
        <f t="shared" si="66"/>
        <v>113</v>
      </c>
      <c r="F1413" t="str">
        <f t="shared" si="67"/>
        <v xml:space="preserve"> </v>
      </c>
    </row>
    <row r="1414" spans="1:6" x14ac:dyDescent="0.45">
      <c r="A1414">
        <v>1403</v>
      </c>
      <c r="B1414">
        <f t="shared" si="65"/>
        <v>66</v>
      </c>
      <c r="C1414" cm="1">
        <f t="array" ref="C1414:D1414">_xlfn.XLOOKUP(A1414,id,KickstartData!$L$2:$M$4115)</f>
        <v>66</v>
      </c>
      <c r="D1414" t="str">
        <v>successful</v>
      </c>
      <c r="E1414">
        <f t="shared" si="66"/>
        <v>66</v>
      </c>
      <c r="F1414" t="str">
        <f t="shared" si="67"/>
        <v xml:space="preserve"> </v>
      </c>
    </row>
    <row r="1415" spans="1:6" x14ac:dyDescent="0.45">
      <c r="A1415">
        <v>1404</v>
      </c>
      <c r="B1415">
        <f t="shared" si="65"/>
        <v>5</v>
      </c>
      <c r="C1415" cm="1">
        <f t="array" ref="C1415:D1415">_xlfn.XLOOKUP(A1415,id,KickstartData!$L$2:$M$4115)</f>
        <v>5</v>
      </c>
      <c r="D1415" t="str">
        <v>failed</v>
      </c>
      <c r="E1415" t="str">
        <f t="shared" si="66"/>
        <v xml:space="preserve"> </v>
      </c>
      <c r="F1415">
        <f t="shared" si="67"/>
        <v>5</v>
      </c>
    </row>
    <row r="1416" spans="1:6" x14ac:dyDescent="0.45">
      <c r="A1416">
        <v>1405</v>
      </c>
      <c r="B1416">
        <f t="shared" si="65"/>
        <v>17</v>
      </c>
      <c r="C1416" cm="1">
        <f t="array" ref="C1416:D1416">_xlfn.XLOOKUP(A1416,id,KickstartData!$L$2:$M$4115)</f>
        <v>17</v>
      </c>
      <c r="D1416" t="str">
        <v>failed</v>
      </c>
      <c r="E1416" t="str">
        <f t="shared" si="66"/>
        <v xml:space="preserve"> </v>
      </c>
      <c r="F1416">
        <f t="shared" si="67"/>
        <v>17</v>
      </c>
    </row>
    <row r="1417" spans="1:6" x14ac:dyDescent="0.45">
      <c r="A1417">
        <v>1406</v>
      </c>
      <c r="B1417">
        <f t="shared" si="65"/>
        <v>3</v>
      </c>
      <c r="C1417" cm="1">
        <f t="array" ref="C1417:D1417">_xlfn.XLOOKUP(A1417,id,KickstartData!$L$2:$M$4115)</f>
        <v>3</v>
      </c>
      <c r="D1417" t="str">
        <v>failed</v>
      </c>
      <c r="E1417" t="str">
        <f t="shared" si="66"/>
        <v xml:space="preserve"> </v>
      </c>
      <c r="F1417">
        <f t="shared" si="67"/>
        <v>3</v>
      </c>
    </row>
    <row r="1418" spans="1:6" x14ac:dyDescent="0.45">
      <c r="A1418">
        <v>1407</v>
      </c>
      <c r="B1418">
        <f t="shared" si="65"/>
        <v>2</v>
      </c>
      <c r="C1418" cm="1">
        <f t="array" ref="C1418:D1418">_xlfn.XLOOKUP(A1418,id,KickstartData!$L$2:$M$4115)</f>
        <v>2</v>
      </c>
      <c r="D1418" t="str">
        <v>failed</v>
      </c>
      <c r="E1418" t="str">
        <f t="shared" si="66"/>
        <v xml:space="preserve"> </v>
      </c>
      <c r="F1418">
        <f t="shared" si="67"/>
        <v>2</v>
      </c>
    </row>
    <row r="1419" spans="1:6" x14ac:dyDescent="0.45">
      <c r="A1419">
        <v>1408</v>
      </c>
      <c r="B1419">
        <f t="shared" si="65"/>
        <v>6</v>
      </c>
      <c r="C1419" cm="1">
        <f t="array" ref="C1419:D1419">_xlfn.XLOOKUP(A1419,id,KickstartData!$L$2:$M$4115)</f>
        <v>6</v>
      </c>
      <c r="D1419" t="str">
        <v>failed</v>
      </c>
      <c r="E1419" t="str">
        <f t="shared" si="66"/>
        <v xml:space="preserve"> </v>
      </c>
      <c r="F1419">
        <f t="shared" si="67"/>
        <v>6</v>
      </c>
    </row>
    <row r="1420" spans="1:6" x14ac:dyDescent="0.45">
      <c r="A1420">
        <v>1409</v>
      </c>
      <c r="B1420">
        <f t="shared" ref="B1420:B1483" si="68">_xlfn.XLOOKUP(A1420,id,backers_count)</f>
        <v>0</v>
      </c>
      <c r="C1420" cm="1">
        <f t="array" ref="C1420:D1420">_xlfn.XLOOKUP(A1420,id,KickstartData!$L$2:$M$4115)</f>
        <v>0</v>
      </c>
      <c r="D1420" t="str">
        <v>failed</v>
      </c>
      <c r="E1420" t="str">
        <f t="shared" si="66"/>
        <v xml:space="preserve"> </v>
      </c>
      <c r="F1420">
        <f t="shared" si="67"/>
        <v>0</v>
      </c>
    </row>
    <row r="1421" spans="1:6" x14ac:dyDescent="0.45">
      <c r="A1421">
        <v>1410</v>
      </c>
      <c r="B1421">
        <f t="shared" si="68"/>
        <v>1</v>
      </c>
      <c r="C1421" cm="1">
        <f t="array" ref="C1421:D1421">_xlfn.XLOOKUP(A1421,id,KickstartData!$L$2:$M$4115)</f>
        <v>1</v>
      </c>
      <c r="D1421" t="str">
        <v>failed</v>
      </c>
      <c r="E1421" t="str">
        <f t="shared" si="66"/>
        <v xml:space="preserve"> </v>
      </c>
      <c r="F1421">
        <f t="shared" si="67"/>
        <v>1</v>
      </c>
    </row>
    <row r="1422" spans="1:6" x14ac:dyDescent="0.45">
      <c r="A1422">
        <v>1411</v>
      </c>
      <c r="B1422">
        <f t="shared" si="68"/>
        <v>3</v>
      </c>
      <c r="C1422" cm="1">
        <f t="array" ref="C1422:D1422">_xlfn.XLOOKUP(A1422,id,KickstartData!$L$2:$M$4115)</f>
        <v>3</v>
      </c>
      <c r="D1422" t="str">
        <v>failed</v>
      </c>
      <c r="E1422" t="str">
        <f t="shared" si="66"/>
        <v xml:space="preserve"> </v>
      </c>
      <c r="F1422">
        <f t="shared" si="67"/>
        <v>3</v>
      </c>
    </row>
    <row r="1423" spans="1:6" x14ac:dyDescent="0.45">
      <c r="A1423">
        <v>1412</v>
      </c>
      <c r="B1423">
        <f t="shared" si="68"/>
        <v>13</v>
      </c>
      <c r="C1423" cm="1">
        <f t="array" ref="C1423:D1423">_xlfn.XLOOKUP(A1423,id,KickstartData!$L$2:$M$4115)</f>
        <v>13</v>
      </c>
      <c r="D1423" t="str">
        <v>failed</v>
      </c>
      <c r="E1423" t="str">
        <f t="shared" si="66"/>
        <v xml:space="preserve"> </v>
      </c>
      <c r="F1423">
        <f t="shared" si="67"/>
        <v>13</v>
      </c>
    </row>
    <row r="1424" spans="1:6" x14ac:dyDescent="0.45">
      <c r="A1424">
        <v>1413</v>
      </c>
      <c r="B1424">
        <f t="shared" si="68"/>
        <v>1</v>
      </c>
      <c r="C1424" cm="1">
        <f t="array" ref="C1424:D1424">_xlfn.XLOOKUP(A1424,id,KickstartData!$L$2:$M$4115)</f>
        <v>1</v>
      </c>
      <c r="D1424" t="str">
        <v>failed</v>
      </c>
      <c r="E1424" t="str">
        <f t="shared" ref="E1424:E1487" si="69">IF(D1424="successful",C1424," ")</f>
        <v xml:space="preserve"> </v>
      </c>
      <c r="F1424">
        <f t="shared" ref="F1424:F1487" si="70">IF(D1424&lt;&gt;"successful",C1424," ")</f>
        <v>1</v>
      </c>
    </row>
    <row r="1425" spans="1:6" x14ac:dyDescent="0.45">
      <c r="A1425">
        <v>1414</v>
      </c>
      <c r="B1425">
        <f t="shared" si="68"/>
        <v>1</v>
      </c>
      <c r="C1425" cm="1">
        <f t="array" ref="C1425:D1425">_xlfn.XLOOKUP(A1425,id,KickstartData!$L$2:$M$4115)</f>
        <v>1</v>
      </c>
      <c r="D1425" t="str">
        <v>failed</v>
      </c>
      <c r="E1425" t="str">
        <f t="shared" si="69"/>
        <v xml:space="preserve"> </v>
      </c>
      <c r="F1425">
        <f t="shared" si="70"/>
        <v>1</v>
      </c>
    </row>
    <row r="1426" spans="1:6" x14ac:dyDescent="0.45">
      <c r="A1426">
        <v>1415</v>
      </c>
      <c r="B1426">
        <f t="shared" si="68"/>
        <v>9</v>
      </c>
      <c r="C1426" cm="1">
        <f t="array" ref="C1426:D1426">_xlfn.XLOOKUP(A1426,id,KickstartData!$L$2:$M$4115)</f>
        <v>9</v>
      </c>
      <c r="D1426" t="str">
        <v>failed</v>
      </c>
      <c r="E1426" t="str">
        <f t="shared" si="69"/>
        <v xml:space="preserve"> </v>
      </c>
      <c r="F1426">
        <f t="shared" si="70"/>
        <v>9</v>
      </c>
    </row>
    <row r="1427" spans="1:6" x14ac:dyDescent="0.45">
      <c r="A1427">
        <v>1416</v>
      </c>
      <c r="B1427">
        <f t="shared" si="68"/>
        <v>0</v>
      </c>
      <c r="C1427" cm="1">
        <f t="array" ref="C1427:D1427">_xlfn.XLOOKUP(A1427,id,KickstartData!$L$2:$M$4115)</f>
        <v>0</v>
      </c>
      <c r="D1427" t="str">
        <v>failed</v>
      </c>
      <c r="E1427" t="str">
        <f t="shared" si="69"/>
        <v xml:space="preserve"> </v>
      </c>
      <c r="F1427">
        <f t="shared" si="70"/>
        <v>0</v>
      </c>
    </row>
    <row r="1428" spans="1:6" x14ac:dyDescent="0.45">
      <c r="A1428">
        <v>1417</v>
      </c>
      <c r="B1428">
        <f t="shared" si="68"/>
        <v>2</v>
      </c>
      <c r="C1428" cm="1">
        <f t="array" ref="C1428:D1428">_xlfn.XLOOKUP(A1428,id,KickstartData!$L$2:$M$4115)</f>
        <v>2</v>
      </c>
      <c r="D1428" t="str">
        <v>failed</v>
      </c>
      <c r="E1428" t="str">
        <f t="shared" si="69"/>
        <v xml:space="preserve"> </v>
      </c>
      <c r="F1428">
        <f t="shared" si="70"/>
        <v>2</v>
      </c>
    </row>
    <row r="1429" spans="1:6" x14ac:dyDescent="0.45">
      <c r="A1429">
        <v>1418</v>
      </c>
      <c r="B1429">
        <f t="shared" si="68"/>
        <v>1</v>
      </c>
      <c r="C1429" cm="1">
        <f t="array" ref="C1429:D1429">_xlfn.XLOOKUP(A1429,id,KickstartData!$L$2:$M$4115)</f>
        <v>1</v>
      </c>
      <c r="D1429" t="str">
        <v>failed</v>
      </c>
      <c r="E1429" t="str">
        <f t="shared" si="69"/>
        <v xml:space="preserve"> </v>
      </c>
      <c r="F1429">
        <f t="shared" si="70"/>
        <v>1</v>
      </c>
    </row>
    <row r="1430" spans="1:6" x14ac:dyDescent="0.45">
      <c r="A1430">
        <v>1419</v>
      </c>
      <c r="B1430">
        <f t="shared" si="68"/>
        <v>10</v>
      </c>
      <c r="C1430" cm="1">
        <f t="array" ref="C1430:D1430">_xlfn.XLOOKUP(A1430,id,KickstartData!$L$2:$M$4115)</f>
        <v>10</v>
      </c>
      <c r="D1430" t="str">
        <v>failed</v>
      </c>
      <c r="E1430" t="str">
        <f t="shared" si="69"/>
        <v xml:space="preserve"> </v>
      </c>
      <c r="F1430">
        <f t="shared" si="70"/>
        <v>10</v>
      </c>
    </row>
    <row r="1431" spans="1:6" x14ac:dyDescent="0.45">
      <c r="A1431">
        <v>1420</v>
      </c>
      <c r="B1431">
        <f t="shared" si="68"/>
        <v>3</v>
      </c>
      <c r="C1431" cm="1">
        <f t="array" ref="C1431:D1431">_xlfn.XLOOKUP(A1431,id,KickstartData!$L$2:$M$4115)</f>
        <v>3</v>
      </c>
      <c r="D1431" t="str">
        <v>failed</v>
      </c>
      <c r="E1431" t="str">
        <f t="shared" si="69"/>
        <v xml:space="preserve"> </v>
      </c>
      <c r="F1431">
        <f t="shared" si="70"/>
        <v>3</v>
      </c>
    </row>
    <row r="1432" spans="1:6" x14ac:dyDescent="0.45">
      <c r="A1432">
        <v>1421</v>
      </c>
      <c r="B1432">
        <f t="shared" si="68"/>
        <v>2</v>
      </c>
      <c r="C1432" cm="1">
        <f t="array" ref="C1432:D1432">_xlfn.XLOOKUP(A1432,id,KickstartData!$L$2:$M$4115)</f>
        <v>2</v>
      </c>
      <c r="D1432" t="str">
        <v>failed</v>
      </c>
      <c r="E1432" t="str">
        <f t="shared" si="69"/>
        <v xml:space="preserve"> </v>
      </c>
      <c r="F1432">
        <f t="shared" si="70"/>
        <v>2</v>
      </c>
    </row>
    <row r="1433" spans="1:6" x14ac:dyDescent="0.45">
      <c r="A1433">
        <v>1422</v>
      </c>
      <c r="B1433">
        <f t="shared" si="68"/>
        <v>2</v>
      </c>
      <c r="C1433" cm="1">
        <f t="array" ref="C1433:D1433">_xlfn.XLOOKUP(A1433,id,KickstartData!$L$2:$M$4115)</f>
        <v>2</v>
      </c>
      <c r="D1433" t="str">
        <v>failed</v>
      </c>
      <c r="E1433" t="str">
        <f t="shared" si="69"/>
        <v xml:space="preserve"> </v>
      </c>
      <c r="F1433">
        <f t="shared" si="70"/>
        <v>2</v>
      </c>
    </row>
    <row r="1434" spans="1:6" x14ac:dyDescent="0.45">
      <c r="A1434">
        <v>1423</v>
      </c>
      <c r="B1434">
        <f t="shared" si="68"/>
        <v>1</v>
      </c>
      <c r="C1434" cm="1">
        <f t="array" ref="C1434:D1434">_xlfn.XLOOKUP(A1434,id,KickstartData!$L$2:$M$4115)</f>
        <v>1</v>
      </c>
      <c r="D1434" t="str">
        <v>failed</v>
      </c>
      <c r="E1434" t="str">
        <f t="shared" si="69"/>
        <v xml:space="preserve"> </v>
      </c>
      <c r="F1434">
        <f t="shared" si="70"/>
        <v>1</v>
      </c>
    </row>
    <row r="1435" spans="1:6" x14ac:dyDescent="0.45">
      <c r="A1435">
        <v>1424</v>
      </c>
      <c r="B1435">
        <f t="shared" si="68"/>
        <v>14</v>
      </c>
      <c r="C1435" cm="1">
        <f t="array" ref="C1435:D1435">_xlfn.XLOOKUP(A1435,id,KickstartData!$L$2:$M$4115)</f>
        <v>14</v>
      </c>
      <c r="D1435" t="str">
        <v>failed</v>
      </c>
      <c r="E1435" t="str">
        <f t="shared" si="69"/>
        <v xml:space="preserve"> </v>
      </c>
      <c r="F1435">
        <f t="shared" si="70"/>
        <v>14</v>
      </c>
    </row>
    <row r="1436" spans="1:6" x14ac:dyDescent="0.45">
      <c r="A1436">
        <v>1425</v>
      </c>
      <c r="B1436">
        <f t="shared" si="68"/>
        <v>0</v>
      </c>
      <c r="C1436" cm="1">
        <f t="array" ref="C1436:D1436">_xlfn.XLOOKUP(A1436,id,KickstartData!$L$2:$M$4115)</f>
        <v>0</v>
      </c>
      <c r="D1436" t="str">
        <v>failed</v>
      </c>
      <c r="E1436" t="str">
        <f t="shared" si="69"/>
        <v xml:space="preserve"> </v>
      </c>
      <c r="F1436">
        <f t="shared" si="70"/>
        <v>0</v>
      </c>
    </row>
    <row r="1437" spans="1:6" x14ac:dyDescent="0.45">
      <c r="A1437">
        <v>1426</v>
      </c>
      <c r="B1437">
        <f t="shared" si="68"/>
        <v>0</v>
      </c>
      <c r="C1437" cm="1">
        <f t="array" ref="C1437:D1437">_xlfn.XLOOKUP(A1437,id,KickstartData!$L$2:$M$4115)</f>
        <v>0</v>
      </c>
      <c r="D1437" t="str">
        <v>failed</v>
      </c>
      <c r="E1437" t="str">
        <f t="shared" si="69"/>
        <v xml:space="preserve"> </v>
      </c>
      <c r="F1437">
        <f t="shared" si="70"/>
        <v>0</v>
      </c>
    </row>
    <row r="1438" spans="1:6" x14ac:dyDescent="0.45">
      <c r="A1438">
        <v>1427</v>
      </c>
      <c r="B1438">
        <f t="shared" si="68"/>
        <v>4</v>
      </c>
      <c r="C1438" cm="1">
        <f t="array" ref="C1438:D1438">_xlfn.XLOOKUP(A1438,id,KickstartData!$L$2:$M$4115)</f>
        <v>4</v>
      </c>
      <c r="D1438" t="str">
        <v>failed</v>
      </c>
      <c r="E1438" t="str">
        <f t="shared" si="69"/>
        <v xml:space="preserve"> </v>
      </c>
      <c r="F1438">
        <f t="shared" si="70"/>
        <v>4</v>
      </c>
    </row>
    <row r="1439" spans="1:6" x14ac:dyDescent="0.45">
      <c r="A1439">
        <v>1428</v>
      </c>
      <c r="B1439">
        <f t="shared" si="68"/>
        <v>3</v>
      </c>
      <c r="C1439" cm="1">
        <f t="array" ref="C1439:D1439">_xlfn.XLOOKUP(A1439,id,KickstartData!$L$2:$M$4115)</f>
        <v>3</v>
      </c>
      <c r="D1439" t="str">
        <v>failed</v>
      </c>
      <c r="E1439" t="str">
        <f t="shared" si="69"/>
        <v xml:space="preserve"> </v>
      </c>
      <c r="F1439">
        <f t="shared" si="70"/>
        <v>3</v>
      </c>
    </row>
    <row r="1440" spans="1:6" x14ac:dyDescent="0.45">
      <c r="A1440">
        <v>1429</v>
      </c>
      <c r="B1440">
        <f t="shared" si="68"/>
        <v>0</v>
      </c>
      <c r="C1440" cm="1">
        <f t="array" ref="C1440:D1440">_xlfn.XLOOKUP(A1440,id,KickstartData!$L$2:$M$4115)</f>
        <v>0</v>
      </c>
      <c r="D1440" t="str">
        <v>failed</v>
      </c>
      <c r="E1440" t="str">
        <f t="shared" si="69"/>
        <v xml:space="preserve"> </v>
      </c>
      <c r="F1440">
        <f t="shared" si="70"/>
        <v>0</v>
      </c>
    </row>
    <row r="1441" spans="1:6" x14ac:dyDescent="0.45">
      <c r="A1441">
        <v>1430</v>
      </c>
      <c r="B1441">
        <f t="shared" si="68"/>
        <v>5</v>
      </c>
      <c r="C1441" cm="1">
        <f t="array" ref="C1441:D1441">_xlfn.XLOOKUP(A1441,id,KickstartData!$L$2:$M$4115)</f>
        <v>5</v>
      </c>
      <c r="D1441" t="str">
        <v>failed</v>
      </c>
      <c r="E1441" t="str">
        <f t="shared" si="69"/>
        <v xml:space="preserve"> </v>
      </c>
      <c r="F1441">
        <f t="shared" si="70"/>
        <v>5</v>
      </c>
    </row>
    <row r="1442" spans="1:6" x14ac:dyDescent="0.45">
      <c r="A1442">
        <v>1431</v>
      </c>
      <c r="B1442">
        <f t="shared" si="68"/>
        <v>47</v>
      </c>
      <c r="C1442" cm="1">
        <f t="array" ref="C1442:D1442">_xlfn.XLOOKUP(A1442,id,KickstartData!$L$2:$M$4115)</f>
        <v>47</v>
      </c>
      <c r="D1442" t="str">
        <v>failed</v>
      </c>
      <c r="E1442" t="str">
        <f t="shared" si="69"/>
        <v xml:space="preserve"> </v>
      </c>
      <c r="F1442">
        <f t="shared" si="70"/>
        <v>47</v>
      </c>
    </row>
    <row r="1443" spans="1:6" x14ac:dyDescent="0.45">
      <c r="A1443">
        <v>1432</v>
      </c>
      <c r="B1443">
        <f t="shared" si="68"/>
        <v>0</v>
      </c>
      <c r="C1443" cm="1">
        <f t="array" ref="C1443:D1443">_xlfn.XLOOKUP(A1443,id,KickstartData!$L$2:$M$4115)</f>
        <v>0</v>
      </c>
      <c r="D1443" t="str">
        <v>failed</v>
      </c>
      <c r="E1443" t="str">
        <f t="shared" si="69"/>
        <v xml:space="preserve"> </v>
      </c>
      <c r="F1443">
        <f t="shared" si="70"/>
        <v>0</v>
      </c>
    </row>
    <row r="1444" spans="1:6" x14ac:dyDescent="0.45">
      <c r="A1444">
        <v>1433</v>
      </c>
      <c r="B1444">
        <f t="shared" si="68"/>
        <v>10</v>
      </c>
      <c r="C1444" cm="1">
        <f t="array" ref="C1444:D1444">_xlfn.XLOOKUP(A1444,id,KickstartData!$L$2:$M$4115)</f>
        <v>10</v>
      </c>
      <c r="D1444" t="str">
        <v>failed</v>
      </c>
      <c r="E1444" t="str">
        <f t="shared" si="69"/>
        <v xml:space="preserve"> </v>
      </c>
      <c r="F1444">
        <f t="shared" si="70"/>
        <v>10</v>
      </c>
    </row>
    <row r="1445" spans="1:6" x14ac:dyDescent="0.45">
      <c r="A1445">
        <v>1434</v>
      </c>
      <c r="B1445">
        <f t="shared" si="68"/>
        <v>11</v>
      </c>
      <c r="C1445" cm="1">
        <f t="array" ref="C1445:D1445">_xlfn.XLOOKUP(A1445,id,KickstartData!$L$2:$M$4115)</f>
        <v>11</v>
      </c>
      <c r="D1445" t="str">
        <v>failed</v>
      </c>
      <c r="E1445" t="str">
        <f t="shared" si="69"/>
        <v xml:space="preserve"> </v>
      </c>
      <c r="F1445">
        <f t="shared" si="70"/>
        <v>11</v>
      </c>
    </row>
    <row r="1446" spans="1:6" x14ac:dyDescent="0.45">
      <c r="A1446">
        <v>1435</v>
      </c>
      <c r="B1446">
        <f t="shared" si="68"/>
        <v>2</v>
      </c>
      <c r="C1446" cm="1">
        <f t="array" ref="C1446:D1446">_xlfn.XLOOKUP(A1446,id,KickstartData!$L$2:$M$4115)</f>
        <v>2</v>
      </c>
      <c r="D1446" t="str">
        <v>failed</v>
      </c>
      <c r="E1446" t="str">
        <f t="shared" si="69"/>
        <v xml:space="preserve"> </v>
      </c>
      <c r="F1446">
        <f t="shared" si="70"/>
        <v>2</v>
      </c>
    </row>
    <row r="1447" spans="1:6" x14ac:dyDescent="0.45">
      <c r="A1447">
        <v>1436</v>
      </c>
      <c r="B1447">
        <f t="shared" si="68"/>
        <v>2</v>
      </c>
      <c r="C1447" cm="1">
        <f t="array" ref="C1447:D1447">_xlfn.XLOOKUP(A1447,id,KickstartData!$L$2:$M$4115)</f>
        <v>2</v>
      </c>
      <c r="D1447" t="str">
        <v>failed</v>
      </c>
      <c r="E1447" t="str">
        <f t="shared" si="69"/>
        <v xml:space="preserve"> </v>
      </c>
      <c r="F1447">
        <f t="shared" si="70"/>
        <v>2</v>
      </c>
    </row>
    <row r="1448" spans="1:6" x14ac:dyDescent="0.45">
      <c r="A1448">
        <v>1437</v>
      </c>
      <c r="B1448">
        <f t="shared" si="68"/>
        <v>22</v>
      </c>
      <c r="C1448" cm="1">
        <f t="array" ref="C1448:D1448">_xlfn.XLOOKUP(A1448,id,KickstartData!$L$2:$M$4115)</f>
        <v>22</v>
      </c>
      <c r="D1448" t="str">
        <v>failed</v>
      </c>
      <c r="E1448" t="str">
        <f t="shared" si="69"/>
        <v xml:space="preserve"> </v>
      </c>
      <c r="F1448">
        <f t="shared" si="70"/>
        <v>22</v>
      </c>
    </row>
    <row r="1449" spans="1:6" x14ac:dyDescent="0.45">
      <c r="A1449">
        <v>1438</v>
      </c>
      <c r="B1449">
        <f t="shared" si="68"/>
        <v>8</v>
      </c>
      <c r="C1449" cm="1">
        <f t="array" ref="C1449:D1449">_xlfn.XLOOKUP(A1449,id,KickstartData!$L$2:$M$4115)</f>
        <v>8</v>
      </c>
      <c r="D1449" t="str">
        <v>failed</v>
      </c>
      <c r="E1449" t="str">
        <f t="shared" si="69"/>
        <v xml:space="preserve"> </v>
      </c>
      <c r="F1449">
        <f t="shared" si="70"/>
        <v>8</v>
      </c>
    </row>
    <row r="1450" spans="1:6" x14ac:dyDescent="0.45">
      <c r="A1450">
        <v>1439</v>
      </c>
      <c r="B1450">
        <f t="shared" si="68"/>
        <v>6</v>
      </c>
      <c r="C1450" cm="1">
        <f t="array" ref="C1450:D1450">_xlfn.XLOOKUP(A1450,id,KickstartData!$L$2:$M$4115)</f>
        <v>6</v>
      </c>
      <c r="D1450" t="str">
        <v>failed</v>
      </c>
      <c r="E1450" t="str">
        <f t="shared" si="69"/>
        <v xml:space="preserve"> </v>
      </c>
      <c r="F1450">
        <f t="shared" si="70"/>
        <v>6</v>
      </c>
    </row>
    <row r="1451" spans="1:6" x14ac:dyDescent="0.45">
      <c r="A1451">
        <v>1440</v>
      </c>
      <c r="B1451">
        <f t="shared" si="68"/>
        <v>1</v>
      </c>
      <c r="C1451" cm="1">
        <f t="array" ref="C1451:D1451">_xlfn.XLOOKUP(A1451,id,KickstartData!$L$2:$M$4115)</f>
        <v>1</v>
      </c>
      <c r="D1451" t="str">
        <v>failed</v>
      </c>
      <c r="E1451" t="str">
        <f t="shared" si="69"/>
        <v xml:space="preserve"> </v>
      </c>
      <c r="F1451">
        <f t="shared" si="70"/>
        <v>1</v>
      </c>
    </row>
    <row r="1452" spans="1:6" x14ac:dyDescent="0.45">
      <c r="A1452">
        <v>1441</v>
      </c>
      <c r="B1452">
        <f t="shared" si="68"/>
        <v>3</v>
      </c>
      <c r="C1452" cm="1">
        <f t="array" ref="C1452:D1452">_xlfn.XLOOKUP(A1452,id,KickstartData!$L$2:$M$4115)</f>
        <v>3</v>
      </c>
      <c r="D1452" t="str">
        <v>failed</v>
      </c>
      <c r="E1452" t="str">
        <f t="shared" si="69"/>
        <v xml:space="preserve"> </v>
      </c>
      <c r="F1452">
        <f t="shared" si="70"/>
        <v>3</v>
      </c>
    </row>
    <row r="1453" spans="1:6" x14ac:dyDescent="0.45">
      <c r="A1453">
        <v>1442</v>
      </c>
      <c r="B1453">
        <f t="shared" si="68"/>
        <v>0</v>
      </c>
      <c r="C1453" cm="1">
        <f t="array" ref="C1453:D1453">_xlfn.XLOOKUP(A1453,id,KickstartData!$L$2:$M$4115)</f>
        <v>0</v>
      </c>
      <c r="D1453" t="str">
        <v>failed</v>
      </c>
      <c r="E1453" t="str">
        <f t="shared" si="69"/>
        <v xml:space="preserve"> </v>
      </c>
      <c r="F1453">
        <f t="shared" si="70"/>
        <v>0</v>
      </c>
    </row>
    <row r="1454" spans="1:6" x14ac:dyDescent="0.45">
      <c r="A1454">
        <v>1443</v>
      </c>
      <c r="B1454">
        <f t="shared" si="68"/>
        <v>0</v>
      </c>
      <c r="C1454" cm="1">
        <f t="array" ref="C1454:D1454">_xlfn.XLOOKUP(A1454,id,KickstartData!$L$2:$M$4115)</f>
        <v>0</v>
      </c>
      <c r="D1454" t="str">
        <v>failed</v>
      </c>
      <c r="E1454" t="str">
        <f t="shared" si="69"/>
        <v xml:space="preserve"> </v>
      </c>
      <c r="F1454">
        <f t="shared" si="70"/>
        <v>0</v>
      </c>
    </row>
    <row r="1455" spans="1:6" x14ac:dyDescent="0.45">
      <c r="A1455">
        <v>1444</v>
      </c>
      <c r="B1455">
        <f t="shared" si="68"/>
        <v>0</v>
      </c>
      <c r="C1455" cm="1">
        <f t="array" ref="C1455:D1455">_xlfn.XLOOKUP(A1455,id,KickstartData!$L$2:$M$4115)</f>
        <v>0</v>
      </c>
      <c r="D1455" t="str">
        <v>failed</v>
      </c>
      <c r="E1455" t="str">
        <f t="shared" si="69"/>
        <v xml:space="preserve"> </v>
      </c>
      <c r="F1455">
        <f t="shared" si="70"/>
        <v>0</v>
      </c>
    </row>
    <row r="1456" spans="1:6" x14ac:dyDescent="0.45">
      <c r="A1456">
        <v>1445</v>
      </c>
      <c r="B1456">
        <f t="shared" si="68"/>
        <v>0</v>
      </c>
      <c r="C1456" cm="1">
        <f t="array" ref="C1456:D1456">_xlfn.XLOOKUP(A1456,id,KickstartData!$L$2:$M$4115)</f>
        <v>0</v>
      </c>
      <c r="D1456" t="str">
        <v>failed</v>
      </c>
      <c r="E1456" t="str">
        <f t="shared" si="69"/>
        <v xml:space="preserve"> </v>
      </c>
      <c r="F1456">
        <f t="shared" si="70"/>
        <v>0</v>
      </c>
    </row>
    <row r="1457" spans="1:6" x14ac:dyDescent="0.45">
      <c r="A1457">
        <v>1446</v>
      </c>
      <c r="B1457">
        <f t="shared" si="68"/>
        <v>0</v>
      </c>
      <c r="C1457" cm="1">
        <f t="array" ref="C1457:D1457">_xlfn.XLOOKUP(A1457,id,KickstartData!$L$2:$M$4115)</f>
        <v>0</v>
      </c>
      <c r="D1457" t="str">
        <v>failed</v>
      </c>
      <c r="E1457" t="str">
        <f t="shared" si="69"/>
        <v xml:space="preserve"> </v>
      </c>
      <c r="F1457">
        <f t="shared" si="70"/>
        <v>0</v>
      </c>
    </row>
    <row r="1458" spans="1:6" x14ac:dyDescent="0.45">
      <c r="A1458">
        <v>1447</v>
      </c>
      <c r="B1458">
        <f t="shared" si="68"/>
        <v>3</v>
      </c>
      <c r="C1458" cm="1">
        <f t="array" ref="C1458:D1458">_xlfn.XLOOKUP(A1458,id,KickstartData!$L$2:$M$4115)</f>
        <v>3</v>
      </c>
      <c r="D1458" t="str">
        <v>failed</v>
      </c>
      <c r="E1458" t="str">
        <f t="shared" si="69"/>
        <v xml:space="preserve"> </v>
      </c>
      <c r="F1458">
        <f t="shared" si="70"/>
        <v>3</v>
      </c>
    </row>
    <row r="1459" spans="1:6" x14ac:dyDescent="0.45">
      <c r="A1459">
        <v>1448</v>
      </c>
      <c r="B1459">
        <f t="shared" si="68"/>
        <v>0</v>
      </c>
      <c r="C1459" cm="1">
        <f t="array" ref="C1459:D1459">_xlfn.XLOOKUP(A1459,id,KickstartData!$L$2:$M$4115)</f>
        <v>0</v>
      </c>
      <c r="D1459" t="str">
        <v>failed</v>
      </c>
      <c r="E1459" t="str">
        <f t="shared" si="69"/>
        <v xml:space="preserve"> </v>
      </c>
      <c r="F1459">
        <f t="shared" si="70"/>
        <v>0</v>
      </c>
    </row>
    <row r="1460" spans="1:6" x14ac:dyDescent="0.45">
      <c r="A1460">
        <v>1449</v>
      </c>
      <c r="B1460">
        <f t="shared" si="68"/>
        <v>0</v>
      </c>
      <c r="C1460" cm="1">
        <f t="array" ref="C1460:D1460">_xlfn.XLOOKUP(A1460,id,KickstartData!$L$2:$M$4115)</f>
        <v>0</v>
      </c>
      <c r="D1460" t="str">
        <v>failed</v>
      </c>
      <c r="E1460" t="str">
        <f t="shared" si="69"/>
        <v xml:space="preserve"> </v>
      </c>
      <c r="F1460">
        <f t="shared" si="70"/>
        <v>0</v>
      </c>
    </row>
    <row r="1461" spans="1:6" x14ac:dyDescent="0.45">
      <c r="A1461">
        <v>1450</v>
      </c>
      <c r="B1461">
        <f t="shared" si="68"/>
        <v>1</v>
      </c>
      <c r="C1461" cm="1">
        <f t="array" ref="C1461:D1461">_xlfn.XLOOKUP(A1461,id,KickstartData!$L$2:$M$4115)</f>
        <v>1</v>
      </c>
      <c r="D1461" t="str">
        <v>failed</v>
      </c>
      <c r="E1461" t="str">
        <f t="shared" si="69"/>
        <v xml:space="preserve"> </v>
      </c>
      <c r="F1461">
        <f t="shared" si="70"/>
        <v>1</v>
      </c>
    </row>
    <row r="1462" spans="1:6" x14ac:dyDescent="0.45">
      <c r="A1462">
        <v>1451</v>
      </c>
      <c r="B1462">
        <f t="shared" si="68"/>
        <v>2</v>
      </c>
      <c r="C1462" cm="1">
        <f t="array" ref="C1462:D1462">_xlfn.XLOOKUP(A1462,id,KickstartData!$L$2:$M$4115)</f>
        <v>2</v>
      </c>
      <c r="D1462" t="str">
        <v>canceled</v>
      </c>
      <c r="E1462" t="str">
        <f t="shared" si="69"/>
        <v xml:space="preserve"> </v>
      </c>
      <c r="F1462">
        <f t="shared" si="70"/>
        <v>2</v>
      </c>
    </row>
    <row r="1463" spans="1:6" x14ac:dyDescent="0.45">
      <c r="A1463">
        <v>1452</v>
      </c>
      <c r="B1463">
        <f t="shared" si="68"/>
        <v>0</v>
      </c>
      <c r="C1463" cm="1">
        <f t="array" ref="C1463:D1463">_xlfn.XLOOKUP(A1463,id,KickstartData!$L$2:$M$4115)</f>
        <v>0</v>
      </c>
      <c r="D1463" t="str">
        <v>canceled</v>
      </c>
      <c r="E1463" t="str">
        <f t="shared" si="69"/>
        <v xml:space="preserve"> </v>
      </c>
      <c r="F1463">
        <f t="shared" si="70"/>
        <v>0</v>
      </c>
    </row>
    <row r="1464" spans="1:6" x14ac:dyDescent="0.45">
      <c r="A1464">
        <v>1453</v>
      </c>
      <c r="B1464">
        <f t="shared" si="68"/>
        <v>0</v>
      </c>
      <c r="C1464" cm="1">
        <f t="array" ref="C1464:D1464">_xlfn.XLOOKUP(A1464,id,KickstartData!$L$2:$M$4115)</f>
        <v>0</v>
      </c>
      <c r="D1464" t="str">
        <v>canceled</v>
      </c>
      <c r="E1464" t="str">
        <f t="shared" si="69"/>
        <v xml:space="preserve"> </v>
      </c>
      <c r="F1464">
        <f t="shared" si="70"/>
        <v>0</v>
      </c>
    </row>
    <row r="1465" spans="1:6" x14ac:dyDescent="0.45">
      <c r="A1465">
        <v>1454</v>
      </c>
      <c r="B1465">
        <f t="shared" si="68"/>
        <v>1</v>
      </c>
      <c r="C1465" cm="1">
        <f t="array" ref="C1465:D1465">_xlfn.XLOOKUP(A1465,id,KickstartData!$L$2:$M$4115)</f>
        <v>1</v>
      </c>
      <c r="D1465" t="str">
        <v>canceled</v>
      </c>
      <c r="E1465" t="str">
        <f t="shared" si="69"/>
        <v xml:space="preserve"> </v>
      </c>
      <c r="F1465">
        <f t="shared" si="70"/>
        <v>1</v>
      </c>
    </row>
    <row r="1466" spans="1:6" x14ac:dyDescent="0.45">
      <c r="A1466">
        <v>1455</v>
      </c>
      <c r="B1466">
        <f t="shared" si="68"/>
        <v>7</v>
      </c>
      <c r="C1466" cm="1">
        <f t="array" ref="C1466:D1466">_xlfn.XLOOKUP(A1466,id,KickstartData!$L$2:$M$4115)</f>
        <v>7</v>
      </c>
      <c r="D1466" t="str">
        <v>canceled</v>
      </c>
      <c r="E1466" t="str">
        <f t="shared" si="69"/>
        <v xml:space="preserve"> </v>
      </c>
      <c r="F1466">
        <f t="shared" si="70"/>
        <v>7</v>
      </c>
    </row>
    <row r="1467" spans="1:6" x14ac:dyDescent="0.45">
      <c r="A1467">
        <v>1456</v>
      </c>
      <c r="B1467">
        <f t="shared" si="68"/>
        <v>3</v>
      </c>
      <c r="C1467" cm="1">
        <f t="array" ref="C1467:D1467">_xlfn.XLOOKUP(A1467,id,KickstartData!$L$2:$M$4115)</f>
        <v>3</v>
      </c>
      <c r="D1467" t="str">
        <v>canceled</v>
      </c>
      <c r="E1467" t="str">
        <f t="shared" si="69"/>
        <v xml:space="preserve"> </v>
      </c>
      <c r="F1467">
        <f t="shared" si="70"/>
        <v>3</v>
      </c>
    </row>
    <row r="1468" spans="1:6" x14ac:dyDescent="0.45">
      <c r="A1468">
        <v>1457</v>
      </c>
      <c r="B1468">
        <f t="shared" si="68"/>
        <v>0</v>
      </c>
      <c r="C1468" cm="1">
        <f t="array" ref="C1468:D1468">_xlfn.XLOOKUP(A1468,id,KickstartData!$L$2:$M$4115)</f>
        <v>0</v>
      </c>
      <c r="D1468" t="str">
        <v>canceled</v>
      </c>
      <c r="E1468" t="str">
        <f t="shared" si="69"/>
        <v xml:space="preserve"> </v>
      </c>
      <c r="F1468">
        <f t="shared" si="70"/>
        <v>0</v>
      </c>
    </row>
    <row r="1469" spans="1:6" x14ac:dyDescent="0.45">
      <c r="A1469">
        <v>1458</v>
      </c>
      <c r="B1469">
        <f t="shared" si="68"/>
        <v>0</v>
      </c>
      <c r="C1469" cm="1">
        <f t="array" ref="C1469:D1469">_xlfn.XLOOKUP(A1469,id,KickstartData!$L$2:$M$4115)</f>
        <v>0</v>
      </c>
      <c r="D1469" t="str">
        <v>canceled</v>
      </c>
      <c r="E1469" t="str">
        <f t="shared" si="69"/>
        <v xml:space="preserve"> </v>
      </c>
      <c r="F1469">
        <f t="shared" si="70"/>
        <v>0</v>
      </c>
    </row>
    <row r="1470" spans="1:6" x14ac:dyDescent="0.45">
      <c r="A1470">
        <v>1459</v>
      </c>
      <c r="B1470">
        <f t="shared" si="68"/>
        <v>0</v>
      </c>
      <c r="C1470" cm="1">
        <f t="array" ref="C1470:D1470">_xlfn.XLOOKUP(A1470,id,KickstartData!$L$2:$M$4115)</f>
        <v>0</v>
      </c>
      <c r="D1470" t="str">
        <v>canceled</v>
      </c>
      <c r="E1470" t="str">
        <f t="shared" si="69"/>
        <v xml:space="preserve"> </v>
      </c>
      <c r="F1470">
        <f t="shared" si="70"/>
        <v>0</v>
      </c>
    </row>
    <row r="1471" spans="1:6" x14ac:dyDescent="0.45">
      <c r="A1471">
        <v>1460</v>
      </c>
      <c r="B1471">
        <f t="shared" si="68"/>
        <v>0</v>
      </c>
      <c r="C1471" cm="1">
        <f t="array" ref="C1471:D1471">_xlfn.XLOOKUP(A1471,id,KickstartData!$L$2:$M$4115)</f>
        <v>0</v>
      </c>
      <c r="D1471" t="str">
        <v>canceled</v>
      </c>
      <c r="E1471" t="str">
        <f t="shared" si="69"/>
        <v xml:space="preserve"> </v>
      </c>
      <c r="F1471">
        <f t="shared" si="70"/>
        <v>0</v>
      </c>
    </row>
    <row r="1472" spans="1:6" x14ac:dyDescent="0.45">
      <c r="A1472">
        <v>1461</v>
      </c>
      <c r="B1472">
        <f t="shared" si="68"/>
        <v>340</v>
      </c>
      <c r="C1472" cm="1">
        <f t="array" ref="C1472:D1472">_xlfn.XLOOKUP(A1472,id,KickstartData!$L$2:$M$4115)</f>
        <v>340</v>
      </c>
      <c r="D1472" t="str">
        <v>successful</v>
      </c>
      <c r="E1472">
        <f t="shared" si="69"/>
        <v>340</v>
      </c>
      <c r="F1472" t="str">
        <f t="shared" si="70"/>
        <v xml:space="preserve"> </v>
      </c>
    </row>
    <row r="1473" spans="1:6" x14ac:dyDescent="0.45">
      <c r="A1473">
        <v>1462</v>
      </c>
      <c r="B1473">
        <f t="shared" si="68"/>
        <v>150</v>
      </c>
      <c r="C1473" cm="1">
        <f t="array" ref="C1473:D1473">_xlfn.XLOOKUP(A1473,id,KickstartData!$L$2:$M$4115)</f>
        <v>150</v>
      </c>
      <c r="D1473" t="str">
        <v>successful</v>
      </c>
      <c r="E1473">
        <f t="shared" si="69"/>
        <v>150</v>
      </c>
      <c r="F1473" t="str">
        <f t="shared" si="70"/>
        <v xml:space="preserve"> </v>
      </c>
    </row>
    <row r="1474" spans="1:6" x14ac:dyDescent="0.45">
      <c r="A1474">
        <v>1463</v>
      </c>
      <c r="B1474">
        <f t="shared" si="68"/>
        <v>25</v>
      </c>
      <c r="C1474" cm="1">
        <f t="array" ref="C1474:D1474">_xlfn.XLOOKUP(A1474,id,KickstartData!$L$2:$M$4115)</f>
        <v>25</v>
      </c>
      <c r="D1474" t="str">
        <v>successful</v>
      </c>
      <c r="E1474">
        <f t="shared" si="69"/>
        <v>25</v>
      </c>
      <c r="F1474" t="str">
        <f t="shared" si="70"/>
        <v xml:space="preserve"> </v>
      </c>
    </row>
    <row r="1475" spans="1:6" x14ac:dyDescent="0.45">
      <c r="A1475">
        <v>1464</v>
      </c>
      <c r="B1475">
        <f t="shared" si="68"/>
        <v>234</v>
      </c>
      <c r="C1475" cm="1">
        <f t="array" ref="C1475:D1475">_xlfn.XLOOKUP(A1475,id,KickstartData!$L$2:$M$4115)</f>
        <v>234</v>
      </c>
      <c r="D1475" t="str">
        <v>successful</v>
      </c>
      <c r="E1475">
        <f t="shared" si="69"/>
        <v>234</v>
      </c>
      <c r="F1475" t="str">
        <f t="shared" si="70"/>
        <v xml:space="preserve"> </v>
      </c>
    </row>
    <row r="1476" spans="1:6" x14ac:dyDescent="0.45">
      <c r="A1476">
        <v>1465</v>
      </c>
      <c r="B1476">
        <f t="shared" si="68"/>
        <v>2602</v>
      </c>
      <c r="C1476" cm="1">
        <f t="array" ref="C1476:D1476">_xlfn.XLOOKUP(A1476,id,KickstartData!$L$2:$M$4115)</f>
        <v>2602</v>
      </c>
      <c r="D1476" t="str">
        <v>successful</v>
      </c>
      <c r="E1476">
        <f t="shared" si="69"/>
        <v>2602</v>
      </c>
      <c r="F1476" t="str">
        <f t="shared" si="70"/>
        <v xml:space="preserve"> </v>
      </c>
    </row>
    <row r="1477" spans="1:6" x14ac:dyDescent="0.45">
      <c r="A1477">
        <v>1466</v>
      </c>
      <c r="B1477">
        <f t="shared" si="68"/>
        <v>248</v>
      </c>
      <c r="C1477" cm="1">
        <f t="array" ref="C1477:D1477">_xlfn.XLOOKUP(A1477,id,KickstartData!$L$2:$M$4115)</f>
        <v>248</v>
      </c>
      <c r="D1477" t="str">
        <v>successful</v>
      </c>
      <c r="E1477">
        <f t="shared" si="69"/>
        <v>248</v>
      </c>
      <c r="F1477" t="str">
        <f t="shared" si="70"/>
        <v xml:space="preserve"> </v>
      </c>
    </row>
    <row r="1478" spans="1:6" x14ac:dyDescent="0.45">
      <c r="A1478">
        <v>1467</v>
      </c>
      <c r="B1478">
        <f t="shared" si="68"/>
        <v>600</v>
      </c>
      <c r="C1478" cm="1">
        <f t="array" ref="C1478:D1478">_xlfn.XLOOKUP(A1478,id,KickstartData!$L$2:$M$4115)</f>
        <v>600</v>
      </c>
      <c r="D1478" t="str">
        <v>successful</v>
      </c>
      <c r="E1478">
        <f t="shared" si="69"/>
        <v>600</v>
      </c>
      <c r="F1478" t="str">
        <f t="shared" si="70"/>
        <v xml:space="preserve"> </v>
      </c>
    </row>
    <row r="1479" spans="1:6" x14ac:dyDescent="0.45">
      <c r="A1479">
        <v>1468</v>
      </c>
      <c r="B1479">
        <f t="shared" si="68"/>
        <v>293</v>
      </c>
      <c r="C1479" cm="1">
        <f t="array" ref="C1479:D1479">_xlfn.XLOOKUP(A1479,id,KickstartData!$L$2:$M$4115)</f>
        <v>293</v>
      </c>
      <c r="D1479" t="str">
        <v>successful</v>
      </c>
      <c r="E1479">
        <f t="shared" si="69"/>
        <v>293</v>
      </c>
      <c r="F1479" t="str">
        <f t="shared" si="70"/>
        <v xml:space="preserve"> </v>
      </c>
    </row>
    <row r="1480" spans="1:6" x14ac:dyDescent="0.45">
      <c r="A1480">
        <v>1469</v>
      </c>
      <c r="B1480">
        <f t="shared" si="68"/>
        <v>321</v>
      </c>
      <c r="C1480" cm="1">
        <f t="array" ref="C1480:D1480">_xlfn.XLOOKUP(A1480,id,KickstartData!$L$2:$M$4115)</f>
        <v>321</v>
      </c>
      <c r="D1480" t="str">
        <v>successful</v>
      </c>
      <c r="E1480">
        <f t="shared" si="69"/>
        <v>321</v>
      </c>
      <c r="F1480" t="str">
        <f t="shared" si="70"/>
        <v xml:space="preserve"> </v>
      </c>
    </row>
    <row r="1481" spans="1:6" x14ac:dyDescent="0.45">
      <c r="A1481">
        <v>1470</v>
      </c>
      <c r="B1481">
        <f t="shared" si="68"/>
        <v>81</v>
      </c>
      <c r="C1481" cm="1">
        <f t="array" ref="C1481:D1481">_xlfn.XLOOKUP(A1481,id,KickstartData!$L$2:$M$4115)</f>
        <v>81</v>
      </c>
      <c r="D1481" t="str">
        <v>successful</v>
      </c>
      <c r="E1481">
        <f t="shared" si="69"/>
        <v>81</v>
      </c>
      <c r="F1481" t="str">
        <f t="shared" si="70"/>
        <v xml:space="preserve"> </v>
      </c>
    </row>
    <row r="1482" spans="1:6" x14ac:dyDescent="0.45">
      <c r="A1482">
        <v>1471</v>
      </c>
      <c r="B1482">
        <f t="shared" si="68"/>
        <v>343</v>
      </c>
      <c r="C1482" cm="1">
        <f t="array" ref="C1482:D1482">_xlfn.XLOOKUP(A1482,id,KickstartData!$L$2:$M$4115)</f>
        <v>343</v>
      </c>
      <c r="D1482" t="str">
        <v>successful</v>
      </c>
      <c r="E1482">
        <f t="shared" si="69"/>
        <v>343</v>
      </c>
      <c r="F1482" t="str">
        <f t="shared" si="70"/>
        <v xml:space="preserve"> </v>
      </c>
    </row>
    <row r="1483" spans="1:6" x14ac:dyDescent="0.45">
      <c r="A1483">
        <v>1472</v>
      </c>
      <c r="B1483">
        <f t="shared" si="68"/>
        <v>336</v>
      </c>
      <c r="C1483" cm="1">
        <f t="array" ref="C1483:D1483">_xlfn.XLOOKUP(A1483,id,KickstartData!$L$2:$M$4115)</f>
        <v>336</v>
      </c>
      <c r="D1483" t="str">
        <v>successful</v>
      </c>
      <c r="E1483">
        <f t="shared" si="69"/>
        <v>336</v>
      </c>
      <c r="F1483" t="str">
        <f t="shared" si="70"/>
        <v xml:space="preserve"> </v>
      </c>
    </row>
    <row r="1484" spans="1:6" x14ac:dyDescent="0.45">
      <c r="A1484">
        <v>1473</v>
      </c>
      <c r="B1484">
        <f t="shared" ref="B1484:B1547" si="71">_xlfn.XLOOKUP(A1484,id,backers_count)</f>
        <v>47</v>
      </c>
      <c r="C1484" cm="1">
        <f t="array" ref="C1484:D1484">_xlfn.XLOOKUP(A1484,id,KickstartData!$L$2:$M$4115)</f>
        <v>47</v>
      </c>
      <c r="D1484" t="str">
        <v>successful</v>
      </c>
      <c r="E1484">
        <f t="shared" si="69"/>
        <v>47</v>
      </c>
      <c r="F1484" t="str">
        <f t="shared" si="70"/>
        <v xml:space="preserve"> </v>
      </c>
    </row>
    <row r="1485" spans="1:6" x14ac:dyDescent="0.45">
      <c r="A1485">
        <v>1474</v>
      </c>
      <c r="B1485">
        <f t="shared" si="71"/>
        <v>76</v>
      </c>
      <c r="C1485" cm="1">
        <f t="array" ref="C1485:D1485">_xlfn.XLOOKUP(A1485,id,KickstartData!$L$2:$M$4115)</f>
        <v>76</v>
      </c>
      <c r="D1485" t="str">
        <v>successful</v>
      </c>
      <c r="E1485">
        <f t="shared" si="69"/>
        <v>76</v>
      </c>
      <c r="F1485" t="str">
        <f t="shared" si="70"/>
        <v xml:space="preserve"> </v>
      </c>
    </row>
    <row r="1486" spans="1:6" x14ac:dyDescent="0.45">
      <c r="A1486">
        <v>1475</v>
      </c>
      <c r="B1486">
        <f t="shared" si="71"/>
        <v>441</v>
      </c>
      <c r="C1486" cm="1">
        <f t="array" ref="C1486:D1486">_xlfn.XLOOKUP(A1486,id,KickstartData!$L$2:$M$4115)</f>
        <v>441</v>
      </c>
      <c r="D1486" t="str">
        <v>successful</v>
      </c>
      <c r="E1486">
        <f t="shared" si="69"/>
        <v>441</v>
      </c>
      <c r="F1486" t="str">
        <f t="shared" si="70"/>
        <v xml:space="preserve"> </v>
      </c>
    </row>
    <row r="1487" spans="1:6" x14ac:dyDescent="0.45">
      <c r="A1487">
        <v>1476</v>
      </c>
      <c r="B1487">
        <f t="shared" si="71"/>
        <v>916</v>
      </c>
      <c r="C1487" cm="1">
        <f t="array" ref="C1487:D1487">_xlfn.XLOOKUP(A1487,id,KickstartData!$L$2:$M$4115)</f>
        <v>916</v>
      </c>
      <c r="D1487" t="str">
        <v>successful</v>
      </c>
      <c r="E1487">
        <f t="shared" si="69"/>
        <v>916</v>
      </c>
      <c r="F1487" t="str">
        <f t="shared" si="70"/>
        <v xml:space="preserve"> </v>
      </c>
    </row>
    <row r="1488" spans="1:6" x14ac:dyDescent="0.45">
      <c r="A1488">
        <v>1477</v>
      </c>
      <c r="B1488">
        <f t="shared" si="71"/>
        <v>369</v>
      </c>
      <c r="C1488" cm="1">
        <f t="array" ref="C1488:D1488">_xlfn.XLOOKUP(A1488,id,KickstartData!$L$2:$M$4115)</f>
        <v>369</v>
      </c>
      <c r="D1488" t="str">
        <v>successful</v>
      </c>
      <c r="E1488">
        <f t="shared" ref="E1488:E1551" si="72">IF(D1488="successful",C1488," ")</f>
        <v>369</v>
      </c>
      <c r="F1488" t="str">
        <f t="shared" ref="F1488:F1551" si="73">IF(D1488&lt;&gt;"successful",C1488," ")</f>
        <v xml:space="preserve"> </v>
      </c>
    </row>
    <row r="1489" spans="1:6" x14ac:dyDescent="0.45">
      <c r="A1489">
        <v>1478</v>
      </c>
      <c r="B1489">
        <f t="shared" si="71"/>
        <v>20242</v>
      </c>
      <c r="C1489" cm="1">
        <f t="array" ref="C1489:D1489">_xlfn.XLOOKUP(A1489,id,KickstartData!$L$2:$M$4115)</f>
        <v>20242</v>
      </c>
      <c r="D1489" t="str">
        <v>successful</v>
      </c>
      <c r="E1489">
        <f t="shared" si="72"/>
        <v>20242</v>
      </c>
      <c r="F1489" t="str">
        <f t="shared" si="73"/>
        <v xml:space="preserve"> </v>
      </c>
    </row>
    <row r="1490" spans="1:6" x14ac:dyDescent="0.45">
      <c r="A1490">
        <v>1479</v>
      </c>
      <c r="B1490">
        <f t="shared" si="71"/>
        <v>71</v>
      </c>
      <c r="C1490" cm="1">
        <f t="array" ref="C1490:D1490">_xlfn.XLOOKUP(A1490,id,KickstartData!$L$2:$M$4115)</f>
        <v>71</v>
      </c>
      <c r="D1490" t="str">
        <v>successful</v>
      </c>
      <c r="E1490">
        <f t="shared" si="72"/>
        <v>71</v>
      </c>
      <c r="F1490" t="str">
        <f t="shared" si="73"/>
        <v xml:space="preserve"> </v>
      </c>
    </row>
    <row r="1491" spans="1:6" x14ac:dyDescent="0.45">
      <c r="A1491">
        <v>1480</v>
      </c>
      <c r="B1491">
        <f t="shared" si="71"/>
        <v>635</v>
      </c>
      <c r="C1491" cm="1">
        <f t="array" ref="C1491:D1491">_xlfn.XLOOKUP(A1491,id,KickstartData!$L$2:$M$4115)</f>
        <v>635</v>
      </c>
      <c r="D1491" t="str">
        <v>successful</v>
      </c>
      <c r="E1491">
        <f t="shared" si="72"/>
        <v>635</v>
      </c>
      <c r="F1491" t="str">
        <f t="shared" si="73"/>
        <v xml:space="preserve"> </v>
      </c>
    </row>
    <row r="1492" spans="1:6" x14ac:dyDescent="0.45">
      <c r="A1492">
        <v>1481</v>
      </c>
      <c r="B1492">
        <f t="shared" si="71"/>
        <v>6</v>
      </c>
      <c r="C1492" cm="1">
        <f t="array" ref="C1492:D1492">_xlfn.XLOOKUP(A1492,id,KickstartData!$L$2:$M$4115)</f>
        <v>6</v>
      </c>
      <c r="D1492" t="str">
        <v>failed</v>
      </c>
      <c r="E1492" t="str">
        <f t="shared" si="72"/>
        <v xml:space="preserve"> </v>
      </c>
      <c r="F1492">
        <f t="shared" si="73"/>
        <v>6</v>
      </c>
    </row>
    <row r="1493" spans="1:6" x14ac:dyDescent="0.45">
      <c r="A1493">
        <v>1482</v>
      </c>
      <c r="B1493">
        <f t="shared" si="71"/>
        <v>1</v>
      </c>
      <c r="C1493" cm="1">
        <f t="array" ref="C1493:D1493">_xlfn.XLOOKUP(A1493,id,KickstartData!$L$2:$M$4115)</f>
        <v>1</v>
      </c>
      <c r="D1493" t="str">
        <v>failed</v>
      </c>
      <c r="E1493" t="str">
        <f t="shared" si="72"/>
        <v xml:space="preserve"> </v>
      </c>
      <c r="F1493">
        <f t="shared" si="73"/>
        <v>1</v>
      </c>
    </row>
    <row r="1494" spans="1:6" x14ac:dyDescent="0.45">
      <c r="A1494">
        <v>1483</v>
      </c>
      <c r="B1494">
        <f t="shared" si="71"/>
        <v>2</v>
      </c>
      <c r="C1494" cm="1">
        <f t="array" ref="C1494:D1494">_xlfn.XLOOKUP(A1494,id,KickstartData!$L$2:$M$4115)</f>
        <v>2</v>
      </c>
      <c r="D1494" t="str">
        <v>failed</v>
      </c>
      <c r="E1494" t="str">
        <f t="shared" si="72"/>
        <v xml:space="preserve"> </v>
      </c>
      <c r="F1494">
        <f t="shared" si="73"/>
        <v>2</v>
      </c>
    </row>
    <row r="1495" spans="1:6" x14ac:dyDescent="0.45">
      <c r="A1495">
        <v>1484</v>
      </c>
      <c r="B1495">
        <f t="shared" si="71"/>
        <v>0</v>
      </c>
      <c r="C1495" cm="1">
        <f t="array" ref="C1495:D1495">_xlfn.XLOOKUP(A1495,id,KickstartData!$L$2:$M$4115)</f>
        <v>0</v>
      </c>
      <c r="D1495" t="str">
        <v>failed</v>
      </c>
      <c r="E1495" t="str">
        <f t="shared" si="72"/>
        <v xml:space="preserve"> </v>
      </c>
      <c r="F1495">
        <f t="shared" si="73"/>
        <v>0</v>
      </c>
    </row>
    <row r="1496" spans="1:6" x14ac:dyDescent="0.45">
      <c r="A1496">
        <v>1485</v>
      </c>
      <c r="B1496">
        <f t="shared" si="71"/>
        <v>3</v>
      </c>
      <c r="C1496" cm="1">
        <f t="array" ref="C1496:D1496">_xlfn.XLOOKUP(A1496,id,KickstartData!$L$2:$M$4115)</f>
        <v>3</v>
      </c>
      <c r="D1496" t="str">
        <v>failed</v>
      </c>
      <c r="E1496" t="str">
        <f t="shared" si="72"/>
        <v xml:space="preserve"> </v>
      </c>
      <c r="F1496">
        <f t="shared" si="73"/>
        <v>3</v>
      </c>
    </row>
    <row r="1497" spans="1:6" x14ac:dyDescent="0.45">
      <c r="A1497">
        <v>1486</v>
      </c>
      <c r="B1497">
        <f t="shared" si="71"/>
        <v>3</v>
      </c>
      <c r="C1497" cm="1">
        <f t="array" ref="C1497:D1497">_xlfn.XLOOKUP(A1497,id,KickstartData!$L$2:$M$4115)</f>
        <v>3</v>
      </c>
      <c r="D1497" t="str">
        <v>failed</v>
      </c>
      <c r="E1497" t="str">
        <f t="shared" si="72"/>
        <v xml:space="preserve"> </v>
      </c>
      <c r="F1497">
        <f t="shared" si="73"/>
        <v>3</v>
      </c>
    </row>
    <row r="1498" spans="1:6" x14ac:dyDescent="0.45">
      <c r="A1498">
        <v>1487</v>
      </c>
      <c r="B1498">
        <f t="shared" si="71"/>
        <v>0</v>
      </c>
      <c r="C1498" cm="1">
        <f t="array" ref="C1498:D1498">_xlfn.XLOOKUP(A1498,id,KickstartData!$L$2:$M$4115)</f>
        <v>0</v>
      </c>
      <c r="D1498" t="str">
        <v>failed</v>
      </c>
      <c r="E1498" t="str">
        <f t="shared" si="72"/>
        <v xml:space="preserve"> </v>
      </c>
      <c r="F1498">
        <f t="shared" si="73"/>
        <v>0</v>
      </c>
    </row>
    <row r="1499" spans="1:6" x14ac:dyDescent="0.45">
      <c r="A1499">
        <v>1488</v>
      </c>
      <c r="B1499">
        <f t="shared" si="71"/>
        <v>6</v>
      </c>
      <c r="C1499" cm="1">
        <f t="array" ref="C1499:D1499">_xlfn.XLOOKUP(A1499,id,KickstartData!$L$2:$M$4115)</f>
        <v>6</v>
      </c>
      <c r="D1499" t="str">
        <v>failed</v>
      </c>
      <c r="E1499" t="str">
        <f t="shared" si="72"/>
        <v xml:space="preserve"> </v>
      </c>
      <c r="F1499">
        <f t="shared" si="73"/>
        <v>6</v>
      </c>
    </row>
    <row r="1500" spans="1:6" x14ac:dyDescent="0.45">
      <c r="A1500">
        <v>1489</v>
      </c>
      <c r="B1500">
        <f t="shared" si="71"/>
        <v>0</v>
      </c>
      <c r="C1500" cm="1">
        <f t="array" ref="C1500:D1500">_xlfn.XLOOKUP(A1500,id,KickstartData!$L$2:$M$4115)</f>
        <v>0</v>
      </c>
      <c r="D1500" t="str">
        <v>failed</v>
      </c>
      <c r="E1500" t="str">
        <f t="shared" si="72"/>
        <v xml:space="preserve"> </v>
      </c>
      <c r="F1500">
        <f t="shared" si="73"/>
        <v>0</v>
      </c>
    </row>
    <row r="1501" spans="1:6" x14ac:dyDescent="0.45">
      <c r="A1501">
        <v>1490</v>
      </c>
      <c r="B1501">
        <f t="shared" si="71"/>
        <v>19</v>
      </c>
      <c r="C1501" cm="1">
        <f t="array" ref="C1501:D1501">_xlfn.XLOOKUP(A1501,id,KickstartData!$L$2:$M$4115)</f>
        <v>19</v>
      </c>
      <c r="D1501" t="str">
        <v>failed</v>
      </c>
      <c r="E1501" t="str">
        <f t="shared" si="72"/>
        <v xml:space="preserve"> </v>
      </c>
      <c r="F1501">
        <f t="shared" si="73"/>
        <v>19</v>
      </c>
    </row>
    <row r="1502" spans="1:6" x14ac:dyDescent="0.45">
      <c r="A1502">
        <v>1491</v>
      </c>
      <c r="B1502">
        <f t="shared" si="71"/>
        <v>1</v>
      </c>
      <c r="C1502" cm="1">
        <f t="array" ref="C1502:D1502">_xlfn.XLOOKUP(A1502,id,KickstartData!$L$2:$M$4115)</f>
        <v>1</v>
      </c>
      <c r="D1502" t="str">
        <v>failed</v>
      </c>
      <c r="E1502" t="str">
        <f t="shared" si="72"/>
        <v xml:space="preserve"> </v>
      </c>
      <c r="F1502">
        <f t="shared" si="73"/>
        <v>1</v>
      </c>
    </row>
    <row r="1503" spans="1:6" x14ac:dyDescent="0.45">
      <c r="A1503">
        <v>1492</v>
      </c>
      <c r="B1503">
        <f t="shared" si="71"/>
        <v>2</v>
      </c>
      <c r="C1503" cm="1">
        <f t="array" ref="C1503:D1503">_xlfn.XLOOKUP(A1503,id,KickstartData!$L$2:$M$4115)</f>
        <v>2</v>
      </c>
      <c r="D1503" t="str">
        <v>failed</v>
      </c>
      <c r="E1503" t="str">
        <f t="shared" si="72"/>
        <v xml:space="preserve"> </v>
      </c>
      <c r="F1503">
        <f t="shared" si="73"/>
        <v>2</v>
      </c>
    </row>
    <row r="1504" spans="1:6" x14ac:dyDescent="0.45">
      <c r="A1504">
        <v>1493</v>
      </c>
      <c r="B1504">
        <f t="shared" si="71"/>
        <v>0</v>
      </c>
      <c r="C1504" cm="1">
        <f t="array" ref="C1504:D1504">_xlfn.XLOOKUP(A1504,id,KickstartData!$L$2:$M$4115)</f>
        <v>0</v>
      </c>
      <c r="D1504" t="str">
        <v>failed</v>
      </c>
      <c r="E1504" t="str">
        <f t="shared" si="72"/>
        <v xml:space="preserve"> </v>
      </c>
      <c r="F1504">
        <f t="shared" si="73"/>
        <v>0</v>
      </c>
    </row>
    <row r="1505" spans="1:6" x14ac:dyDescent="0.45">
      <c r="A1505">
        <v>1494</v>
      </c>
      <c r="B1505">
        <f t="shared" si="71"/>
        <v>11</v>
      </c>
      <c r="C1505" cm="1">
        <f t="array" ref="C1505:D1505">_xlfn.XLOOKUP(A1505,id,KickstartData!$L$2:$M$4115)</f>
        <v>11</v>
      </c>
      <c r="D1505" t="str">
        <v>failed</v>
      </c>
      <c r="E1505" t="str">
        <f t="shared" si="72"/>
        <v xml:space="preserve"> </v>
      </c>
      <c r="F1505">
        <f t="shared" si="73"/>
        <v>11</v>
      </c>
    </row>
    <row r="1506" spans="1:6" x14ac:dyDescent="0.45">
      <c r="A1506">
        <v>1495</v>
      </c>
      <c r="B1506">
        <f t="shared" si="71"/>
        <v>0</v>
      </c>
      <c r="C1506" cm="1">
        <f t="array" ref="C1506:D1506">_xlfn.XLOOKUP(A1506,id,KickstartData!$L$2:$M$4115)</f>
        <v>0</v>
      </c>
      <c r="D1506" t="str">
        <v>failed</v>
      </c>
      <c r="E1506" t="str">
        <f t="shared" si="72"/>
        <v xml:space="preserve"> </v>
      </c>
      <c r="F1506">
        <f t="shared" si="73"/>
        <v>0</v>
      </c>
    </row>
    <row r="1507" spans="1:6" x14ac:dyDescent="0.45">
      <c r="A1507">
        <v>1496</v>
      </c>
      <c r="B1507">
        <f t="shared" si="71"/>
        <v>0</v>
      </c>
      <c r="C1507" cm="1">
        <f t="array" ref="C1507:D1507">_xlfn.XLOOKUP(A1507,id,KickstartData!$L$2:$M$4115)</f>
        <v>0</v>
      </c>
      <c r="D1507" t="str">
        <v>failed</v>
      </c>
      <c r="E1507" t="str">
        <f t="shared" si="72"/>
        <v xml:space="preserve"> </v>
      </c>
      <c r="F1507">
        <f t="shared" si="73"/>
        <v>0</v>
      </c>
    </row>
    <row r="1508" spans="1:6" x14ac:dyDescent="0.45">
      <c r="A1508">
        <v>1497</v>
      </c>
      <c r="B1508">
        <f t="shared" si="71"/>
        <v>1</v>
      </c>
      <c r="C1508" cm="1">
        <f t="array" ref="C1508:D1508">_xlfn.XLOOKUP(A1508,id,KickstartData!$L$2:$M$4115)</f>
        <v>1</v>
      </c>
      <c r="D1508" t="str">
        <v>failed</v>
      </c>
      <c r="E1508" t="str">
        <f t="shared" si="72"/>
        <v xml:space="preserve"> </v>
      </c>
      <c r="F1508">
        <f t="shared" si="73"/>
        <v>1</v>
      </c>
    </row>
    <row r="1509" spans="1:6" x14ac:dyDescent="0.45">
      <c r="A1509">
        <v>1498</v>
      </c>
      <c r="B1509">
        <f t="shared" si="71"/>
        <v>3</v>
      </c>
      <c r="C1509" cm="1">
        <f t="array" ref="C1509:D1509">_xlfn.XLOOKUP(A1509,id,KickstartData!$L$2:$M$4115)</f>
        <v>3</v>
      </c>
      <c r="D1509" t="str">
        <v>failed</v>
      </c>
      <c r="E1509" t="str">
        <f t="shared" si="72"/>
        <v xml:space="preserve"> </v>
      </c>
      <c r="F1509">
        <f t="shared" si="73"/>
        <v>3</v>
      </c>
    </row>
    <row r="1510" spans="1:6" x14ac:dyDescent="0.45">
      <c r="A1510">
        <v>1499</v>
      </c>
      <c r="B1510">
        <f t="shared" si="71"/>
        <v>1</v>
      </c>
      <c r="C1510" cm="1">
        <f t="array" ref="C1510:D1510">_xlfn.XLOOKUP(A1510,id,KickstartData!$L$2:$M$4115)</f>
        <v>1</v>
      </c>
      <c r="D1510" t="str">
        <v>failed</v>
      </c>
      <c r="E1510" t="str">
        <f t="shared" si="72"/>
        <v xml:space="preserve"> </v>
      </c>
      <c r="F1510">
        <f t="shared" si="73"/>
        <v>1</v>
      </c>
    </row>
    <row r="1511" spans="1:6" x14ac:dyDescent="0.45">
      <c r="A1511">
        <v>1500</v>
      </c>
      <c r="B1511">
        <f t="shared" si="71"/>
        <v>15</v>
      </c>
      <c r="C1511" cm="1">
        <f t="array" ref="C1511:D1511">_xlfn.XLOOKUP(A1511,id,KickstartData!$L$2:$M$4115)</f>
        <v>15</v>
      </c>
      <c r="D1511" t="str">
        <v>failed</v>
      </c>
      <c r="E1511" t="str">
        <f t="shared" si="72"/>
        <v xml:space="preserve"> </v>
      </c>
      <c r="F1511">
        <f t="shared" si="73"/>
        <v>15</v>
      </c>
    </row>
    <row r="1512" spans="1:6" x14ac:dyDescent="0.45">
      <c r="A1512">
        <v>1501</v>
      </c>
      <c r="B1512">
        <f t="shared" si="71"/>
        <v>885</v>
      </c>
      <c r="C1512" cm="1">
        <f t="array" ref="C1512:D1512">_xlfn.XLOOKUP(A1512,id,KickstartData!$L$2:$M$4115)</f>
        <v>885</v>
      </c>
      <c r="D1512" t="str">
        <v>successful</v>
      </c>
      <c r="E1512">
        <f t="shared" si="72"/>
        <v>885</v>
      </c>
      <c r="F1512" t="str">
        <f t="shared" si="73"/>
        <v xml:space="preserve"> </v>
      </c>
    </row>
    <row r="1513" spans="1:6" x14ac:dyDescent="0.45">
      <c r="A1513">
        <v>1502</v>
      </c>
      <c r="B1513">
        <f t="shared" si="71"/>
        <v>329</v>
      </c>
      <c r="C1513" cm="1">
        <f t="array" ref="C1513:D1513">_xlfn.XLOOKUP(A1513,id,KickstartData!$L$2:$M$4115)</f>
        <v>329</v>
      </c>
      <c r="D1513" t="str">
        <v>successful</v>
      </c>
      <c r="E1513">
        <f t="shared" si="72"/>
        <v>329</v>
      </c>
      <c r="F1513" t="str">
        <f t="shared" si="73"/>
        <v xml:space="preserve"> </v>
      </c>
    </row>
    <row r="1514" spans="1:6" x14ac:dyDescent="0.45">
      <c r="A1514">
        <v>1503</v>
      </c>
      <c r="B1514">
        <f t="shared" si="71"/>
        <v>71</v>
      </c>
      <c r="C1514" cm="1">
        <f t="array" ref="C1514:D1514">_xlfn.XLOOKUP(A1514,id,KickstartData!$L$2:$M$4115)</f>
        <v>71</v>
      </c>
      <c r="D1514" t="str">
        <v>successful</v>
      </c>
      <c r="E1514">
        <f t="shared" si="72"/>
        <v>71</v>
      </c>
      <c r="F1514" t="str">
        <f t="shared" si="73"/>
        <v xml:space="preserve"> </v>
      </c>
    </row>
    <row r="1515" spans="1:6" x14ac:dyDescent="0.45">
      <c r="A1515">
        <v>1504</v>
      </c>
      <c r="B1515">
        <f t="shared" si="71"/>
        <v>269</v>
      </c>
      <c r="C1515" cm="1">
        <f t="array" ref="C1515:D1515">_xlfn.XLOOKUP(A1515,id,KickstartData!$L$2:$M$4115)</f>
        <v>269</v>
      </c>
      <c r="D1515" t="str">
        <v>successful</v>
      </c>
      <c r="E1515">
        <f t="shared" si="72"/>
        <v>269</v>
      </c>
      <c r="F1515" t="str">
        <f t="shared" si="73"/>
        <v xml:space="preserve"> </v>
      </c>
    </row>
    <row r="1516" spans="1:6" x14ac:dyDescent="0.45">
      <c r="A1516">
        <v>1505</v>
      </c>
      <c r="B1516">
        <f t="shared" si="71"/>
        <v>345</v>
      </c>
      <c r="C1516" cm="1">
        <f t="array" ref="C1516:D1516">_xlfn.XLOOKUP(A1516,id,KickstartData!$L$2:$M$4115)</f>
        <v>345</v>
      </c>
      <c r="D1516" t="str">
        <v>successful</v>
      </c>
      <c r="E1516">
        <f t="shared" si="72"/>
        <v>345</v>
      </c>
      <c r="F1516" t="str">
        <f t="shared" si="73"/>
        <v xml:space="preserve"> </v>
      </c>
    </row>
    <row r="1517" spans="1:6" x14ac:dyDescent="0.45">
      <c r="A1517">
        <v>1506</v>
      </c>
      <c r="B1517">
        <f t="shared" si="71"/>
        <v>43</v>
      </c>
      <c r="C1517" cm="1">
        <f t="array" ref="C1517:D1517">_xlfn.XLOOKUP(A1517,id,KickstartData!$L$2:$M$4115)</f>
        <v>43</v>
      </c>
      <c r="D1517" t="str">
        <v>successful</v>
      </c>
      <c r="E1517">
        <f t="shared" si="72"/>
        <v>43</v>
      </c>
      <c r="F1517" t="str">
        <f t="shared" si="73"/>
        <v xml:space="preserve"> </v>
      </c>
    </row>
    <row r="1518" spans="1:6" x14ac:dyDescent="0.45">
      <c r="A1518">
        <v>1507</v>
      </c>
      <c r="B1518">
        <f t="shared" si="71"/>
        <v>33</v>
      </c>
      <c r="C1518" cm="1">
        <f t="array" ref="C1518:D1518">_xlfn.XLOOKUP(A1518,id,KickstartData!$L$2:$M$4115)</f>
        <v>33</v>
      </c>
      <c r="D1518" t="str">
        <v>successful</v>
      </c>
      <c r="E1518">
        <f t="shared" si="72"/>
        <v>33</v>
      </c>
      <c r="F1518" t="str">
        <f t="shared" si="73"/>
        <v xml:space="preserve"> </v>
      </c>
    </row>
    <row r="1519" spans="1:6" x14ac:dyDescent="0.45">
      <c r="A1519">
        <v>1508</v>
      </c>
      <c r="B1519">
        <f t="shared" si="71"/>
        <v>211</v>
      </c>
      <c r="C1519" cm="1">
        <f t="array" ref="C1519:D1519">_xlfn.XLOOKUP(A1519,id,KickstartData!$L$2:$M$4115)</f>
        <v>211</v>
      </c>
      <c r="D1519" t="str">
        <v>successful</v>
      </c>
      <c r="E1519">
        <f t="shared" si="72"/>
        <v>211</v>
      </c>
      <c r="F1519" t="str">
        <f t="shared" si="73"/>
        <v xml:space="preserve"> </v>
      </c>
    </row>
    <row r="1520" spans="1:6" x14ac:dyDescent="0.45">
      <c r="A1520">
        <v>1509</v>
      </c>
      <c r="B1520">
        <f t="shared" si="71"/>
        <v>196</v>
      </c>
      <c r="C1520" cm="1">
        <f t="array" ref="C1520:D1520">_xlfn.XLOOKUP(A1520,id,KickstartData!$L$2:$M$4115)</f>
        <v>196</v>
      </c>
      <c r="D1520" t="str">
        <v>successful</v>
      </c>
      <c r="E1520">
        <f t="shared" si="72"/>
        <v>196</v>
      </c>
      <c r="F1520" t="str">
        <f t="shared" si="73"/>
        <v xml:space="preserve"> </v>
      </c>
    </row>
    <row r="1521" spans="1:6" x14ac:dyDescent="0.45">
      <c r="A1521">
        <v>1510</v>
      </c>
      <c r="B1521">
        <f t="shared" si="71"/>
        <v>405</v>
      </c>
      <c r="C1521" cm="1">
        <f t="array" ref="C1521:D1521">_xlfn.XLOOKUP(A1521,id,KickstartData!$L$2:$M$4115)</f>
        <v>405</v>
      </c>
      <c r="D1521" t="str">
        <v>successful</v>
      </c>
      <c r="E1521">
        <f t="shared" si="72"/>
        <v>405</v>
      </c>
      <c r="F1521" t="str">
        <f t="shared" si="73"/>
        <v xml:space="preserve"> </v>
      </c>
    </row>
    <row r="1522" spans="1:6" x14ac:dyDescent="0.45">
      <c r="A1522">
        <v>1511</v>
      </c>
      <c r="B1522">
        <f t="shared" si="71"/>
        <v>206</v>
      </c>
      <c r="C1522" cm="1">
        <f t="array" ref="C1522:D1522">_xlfn.XLOOKUP(A1522,id,KickstartData!$L$2:$M$4115)</f>
        <v>206</v>
      </c>
      <c r="D1522" t="str">
        <v>successful</v>
      </c>
      <c r="E1522">
        <f t="shared" si="72"/>
        <v>206</v>
      </c>
      <c r="F1522" t="str">
        <f t="shared" si="73"/>
        <v xml:space="preserve"> </v>
      </c>
    </row>
    <row r="1523" spans="1:6" x14ac:dyDescent="0.45">
      <c r="A1523">
        <v>1512</v>
      </c>
      <c r="B1523">
        <f t="shared" si="71"/>
        <v>335</v>
      </c>
      <c r="C1523" cm="1">
        <f t="array" ref="C1523:D1523">_xlfn.XLOOKUP(A1523,id,KickstartData!$L$2:$M$4115)</f>
        <v>335</v>
      </c>
      <c r="D1523" t="str">
        <v>successful</v>
      </c>
      <c r="E1523">
        <f t="shared" si="72"/>
        <v>335</v>
      </c>
      <c r="F1523" t="str">
        <f t="shared" si="73"/>
        <v xml:space="preserve"> </v>
      </c>
    </row>
    <row r="1524" spans="1:6" x14ac:dyDescent="0.45">
      <c r="A1524">
        <v>1513</v>
      </c>
      <c r="B1524">
        <f t="shared" si="71"/>
        <v>215</v>
      </c>
      <c r="C1524" cm="1">
        <f t="array" ref="C1524:D1524">_xlfn.XLOOKUP(A1524,id,KickstartData!$L$2:$M$4115)</f>
        <v>215</v>
      </c>
      <c r="D1524" t="str">
        <v>successful</v>
      </c>
      <c r="E1524">
        <f t="shared" si="72"/>
        <v>215</v>
      </c>
      <c r="F1524" t="str">
        <f t="shared" si="73"/>
        <v xml:space="preserve"> </v>
      </c>
    </row>
    <row r="1525" spans="1:6" x14ac:dyDescent="0.45">
      <c r="A1525">
        <v>1514</v>
      </c>
      <c r="B1525">
        <f t="shared" si="71"/>
        <v>176</v>
      </c>
      <c r="C1525" cm="1">
        <f t="array" ref="C1525:D1525">_xlfn.XLOOKUP(A1525,id,KickstartData!$L$2:$M$4115)</f>
        <v>176</v>
      </c>
      <c r="D1525" t="str">
        <v>successful</v>
      </c>
      <c r="E1525">
        <f t="shared" si="72"/>
        <v>176</v>
      </c>
      <c r="F1525" t="str">
        <f t="shared" si="73"/>
        <v xml:space="preserve"> </v>
      </c>
    </row>
    <row r="1526" spans="1:6" x14ac:dyDescent="0.45">
      <c r="A1526">
        <v>1515</v>
      </c>
      <c r="B1526">
        <f t="shared" si="71"/>
        <v>555</v>
      </c>
      <c r="C1526" cm="1">
        <f t="array" ref="C1526:D1526">_xlfn.XLOOKUP(A1526,id,KickstartData!$L$2:$M$4115)</f>
        <v>555</v>
      </c>
      <c r="D1526" t="str">
        <v>successful</v>
      </c>
      <c r="E1526">
        <f t="shared" si="72"/>
        <v>555</v>
      </c>
      <c r="F1526" t="str">
        <f t="shared" si="73"/>
        <v xml:space="preserve"> </v>
      </c>
    </row>
    <row r="1527" spans="1:6" x14ac:dyDescent="0.45">
      <c r="A1527">
        <v>1516</v>
      </c>
      <c r="B1527">
        <f t="shared" si="71"/>
        <v>116</v>
      </c>
      <c r="C1527" cm="1">
        <f t="array" ref="C1527:D1527">_xlfn.XLOOKUP(A1527,id,KickstartData!$L$2:$M$4115)</f>
        <v>116</v>
      </c>
      <c r="D1527" t="str">
        <v>successful</v>
      </c>
      <c r="E1527">
        <f t="shared" si="72"/>
        <v>116</v>
      </c>
      <c r="F1527" t="str">
        <f t="shared" si="73"/>
        <v xml:space="preserve"> </v>
      </c>
    </row>
    <row r="1528" spans="1:6" x14ac:dyDescent="0.45">
      <c r="A1528">
        <v>1517</v>
      </c>
      <c r="B1528">
        <f t="shared" si="71"/>
        <v>615</v>
      </c>
      <c r="C1528" cm="1">
        <f t="array" ref="C1528:D1528">_xlfn.XLOOKUP(A1528,id,KickstartData!$L$2:$M$4115)</f>
        <v>615</v>
      </c>
      <c r="D1528" t="str">
        <v>successful</v>
      </c>
      <c r="E1528">
        <f t="shared" si="72"/>
        <v>615</v>
      </c>
      <c r="F1528" t="str">
        <f t="shared" si="73"/>
        <v xml:space="preserve"> </v>
      </c>
    </row>
    <row r="1529" spans="1:6" x14ac:dyDescent="0.45">
      <c r="A1529">
        <v>1518</v>
      </c>
      <c r="B1529">
        <f t="shared" si="71"/>
        <v>236</v>
      </c>
      <c r="C1529" cm="1">
        <f t="array" ref="C1529:D1529">_xlfn.XLOOKUP(A1529,id,KickstartData!$L$2:$M$4115)</f>
        <v>236</v>
      </c>
      <c r="D1529" t="str">
        <v>successful</v>
      </c>
      <c r="E1529">
        <f t="shared" si="72"/>
        <v>236</v>
      </c>
      <c r="F1529" t="str">
        <f t="shared" si="73"/>
        <v xml:space="preserve"> </v>
      </c>
    </row>
    <row r="1530" spans="1:6" x14ac:dyDescent="0.45">
      <c r="A1530">
        <v>1519</v>
      </c>
      <c r="B1530">
        <f t="shared" si="71"/>
        <v>145</v>
      </c>
      <c r="C1530" cm="1">
        <f t="array" ref="C1530:D1530">_xlfn.XLOOKUP(A1530,id,KickstartData!$L$2:$M$4115)</f>
        <v>145</v>
      </c>
      <c r="D1530" t="str">
        <v>successful</v>
      </c>
      <c r="E1530">
        <f t="shared" si="72"/>
        <v>145</v>
      </c>
      <c r="F1530" t="str">
        <f t="shared" si="73"/>
        <v xml:space="preserve"> </v>
      </c>
    </row>
    <row r="1531" spans="1:6" x14ac:dyDescent="0.45">
      <c r="A1531">
        <v>1520</v>
      </c>
      <c r="B1531">
        <f t="shared" si="71"/>
        <v>167</v>
      </c>
      <c r="C1531" cm="1">
        <f t="array" ref="C1531:D1531">_xlfn.XLOOKUP(A1531,id,KickstartData!$L$2:$M$4115)</f>
        <v>167</v>
      </c>
      <c r="D1531" t="str">
        <v>successful</v>
      </c>
      <c r="E1531">
        <f t="shared" si="72"/>
        <v>167</v>
      </c>
      <c r="F1531" t="str">
        <f t="shared" si="73"/>
        <v xml:space="preserve"> </v>
      </c>
    </row>
    <row r="1532" spans="1:6" x14ac:dyDescent="0.45">
      <c r="A1532">
        <v>1521</v>
      </c>
      <c r="B1532">
        <f t="shared" si="71"/>
        <v>235</v>
      </c>
      <c r="C1532" cm="1">
        <f t="array" ref="C1532:D1532">_xlfn.XLOOKUP(A1532,id,KickstartData!$L$2:$M$4115)</f>
        <v>235</v>
      </c>
      <c r="D1532" t="str">
        <v>successful</v>
      </c>
      <c r="E1532">
        <f t="shared" si="72"/>
        <v>235</v>
      </c>
      <c r="F1532" t="str">
        <f t="shared" si="73"/>
        <v xml:space="preserve"> </v>
      </c>
    </row>
    <row r="1533" spans="1:6" x14ac:dyDescent="0.45">
      <c r="A1533">
        <v>1522</v>
      </c>
      <c r="B1533">
        <f t="shared" si="71"/>
        <v>452</v>
      </c>
      <c r="C1533" cm="1">
        <f t="array" ref="C1533:D1533">_xlfn.XLOOKUP(A1533,id,KickstartData!$L$2:$M$4115)</f>
        <v>452</v>
      </c>
      <c r="D1533" t="str">
        <v>successful</v>
      </c>
      <c r="E1533">
        <f t="shared" si="72"/>
        <v>452</v>
      </c>
      <c r="F1533" t="str">
        <f t="shared" si="73"/>
        <v xml:space="preserve"> </v>
      </c>
    </row>
    <row r="1534" spans="1:6" x14ac:dyDescent="0.45">
      <c r="A1534">
        <v>1523</v>
      </c>
      <c r="B1534">
        <f t="shared" si="71"/>
        <v>241</v>
      </c>
      <c r="C1534" cm="1">
        <f t="array" ref="C1534:D1534">_xlfn.XLOOKUP(A1534,id,KickstartData!$L$2:$M$4115)</f>
        <v>241</v>
      </c>
      <c r="D1534" t="str">
        <v>successful</v>
      </c>
      <c r="E1534">
        <f t="shared" si="72"/>
        <v>241</v>
      </c>
      <c r="F1534" t="str">
        <f t="shared" si="73"/>
        <v xml:space="preserve"> </v>
      </c>
    </row>
    <row r="1535" spans="1:6" x14ac:dyDescent="0.45">
      <c r="A1535">
        <v>1524</v>
      </c>
      <c r="B1535">
        <f t="shared" si="71"/>
        <v>28</v>
      </c>
      <c r="C1535" cm="1">
        <f t="array" ref="C1535:D1535">_xlfn.XLOOKUP(A1535,id,KickstartData!$L$2:$M$4115)</f>
        <v>28</v>
      </c>
      <c r="D1535" t="str">
        <v>successful</v>
      </c>
      <c r="E1535">
        <f t="shared" si="72"/>
        <v>28</v>
      </c>
      <c r="F1535" t="str">
        <f t="shared" si="73"/>
        <v xml:space="preserve"> </v>
      </c>
    </row>
    <row r="1536" spans="1:6" x14ac:dyDescent="0.45">
      <c r="A1536">
        <v>1525</v>
      </c>
      <c r="B1536">
        <f t="shared" si="71"/>
        <v>140</v>
      </c>
      <c r="C1536" cm="1">
        <f t="array" ref="C1536:D1536">_xlfn.XLOOKUP(A1536,id,KickstartData!$L$2:$M$4115)</f>
        <v>140</v>
      </c>
      <c r="D1536" t="str">
        <v>successful</v>
      </c>
      <c r="E1536">
        <f t="shared" si="72"/>
        <v>140</v>
      </c>
      <c r="F1536" t="str">
        <f t="shared" si="73"/>
        <v xml:space="preserve"> </v>
      </c>
    </row>
    <row r="1537" spans="1:6" x14ac:dyDescent="0.45">
      <c r="A1537">
        <v>1526</v>
      </c>
      <c r="B1537">
        <f t="shared" si="71"/>
        <v>280</v>
      </c>
      <c r="C1537" cm="1">
        <f t="array" ref="C1537:D1537">_xlfn.XLOOKUP(A1537,id,KickstartData!$L$2:$M$4115)</f>
        <v>280</v>
      </c>
      <c r="D1537" t="str">
        <v>successful</v>
      </c>
      <c r="E1537">
        <f t="shared" si="72"/>
        <v>280</v>
      </c>
      <c r="F1537" t="str">
        <f t="shared" si="73"/>
        <v xml:space="preserve"> </v>
      </c>
    </row>
    <row r="1538" spans="1:6" x14ac:dyDescent="0.45">
      <c r="A1538">
        <v>1527</v>
      </c>
      <c r="B1538">
        <f t="shared" si="71"/>
        <v>70</v>
      </c>
      <c r="C1538" cm="1">
        <f t="array" ref="C1538:D1538">_xlfn.XLOOKUP(A1538,id,KickstartData!$L$2:$M$4115)</f>
        <v>70</v>
      </c>
      <c r="D1538" t="str">
        <v>successful</v>
      </c>
      <c r="E1538">
        <f t="shared" si="72"/>
        <v>70</v>
      </c>
      <c r="F1538" t="str">
        <f t="shared" si="73"/>
        <v xml:space="preserve"> </v>
      </c>
    </row>
    <row r="1539" spans="1:6" x14ac:dyDescent="0.45">
      <c r="A1539">
        <v>1528</v>
      </c>
      <c r="B1539">
        <f t="shared" si="71"/>
        <v>160</v>
      </c>
      <c r="C1539" cm="1">
        <f t="array" ref="C1539:D1539">_xlfn.XLOOKUP(A1539,id,KickstartData!$L$2:$M$4115)</f>
        <v>160</v>
      </c>
      <c r="D1539" t="str">
        <v>successful</v>
      </c>
      <c r="E1539">
        <f t="shared" si="72"/>
        <v>160</v>
      </c>
      <c r="F1539" t="str">
        <f t="shared" si="73"/>
        <v xml:space="preserve"> </v>
      </c>
    </row>
    <row r="1540" spans="1:6" x14ac:dyDescent="0.45">
      <c r="A1540">
        <v>1529</v>
      </c>
      <c r="B1540">
        <f t="shared" si="71"/>
        <v>141</v>
      </c>
      <c r="C1540" cm="1">
        <f t="array" ref="C1540:D1540">_xlfn.XLOOKUP(A1540,id,KickstartData!$L$2:$M$4115)</f>
        <v>141</v>
      </c>
      <c r="D1540" t="str">
        <v>successful</v>
      </c>
      <c r="E1540">
        <f t="shared" si="72"/>
        <v>141</v>
      </c>
      <c r="F1540" t="str">
        <f t="shared" si="73"/>
        <v xml:space="preserve"> </v>
      </c>
    </row>
    <row r="1541" spans="1:6" x14ac:dyDescent="0.45">
      <c r="A1541">
        <v>1530</v>
      </c>
      <c r="B1541">
        <f t="shared" si="71"/>
        <v>874</v>
      </c>
      <c r="C1541" cm="1">
        <f t="array" ref="C1541:D1541">_xlfn.XLOOKUP(A1541,id,KickstartData!$L$2:$M$4115)</f>
        <v>874</v>
      </c>
      <c r="D1541" t="str">
        <v>successful</v>
      </c>
      <c r="E1541">
        <f t="shared" si="72"/>
        <v>874</v>
      </c>
      <c r="F1541" t="str">
        <f t="shared" si="73"/>
        <v xml:space="preserve"> </v>
      </c>
    </row>
    <row r="1542" spans="1:6" x14ac:dyDescent="0.45">
      <c r="A1542">
        <v>1531</v>
      </c>
      <c r="B1542">
        <f t="shared" si="71"/>
        <v>73</v>
      </c>
      <c r="C1542" cm="1">
        <f t="array" ref="C1542:D1542">_xlfn.XLOOKUP(A1542,id,KickstartData!$L$2:$M$4115)</f>
        <v>73</v>
      </c>
      <c r="D1542" t="str">
        <v>successful</v>
      </c>
      <c r="E1542">
        <f t="shared" si="72"/>
        <v>73</v>
      </c>
      <c r="F1542" t="str">
        <f t="shared" si="73"/>
        <v xml:space="preserve"> </v>
      </c>
    </row>
    <row r="1543" spans="1:6" x14ac:dyDescent="0.45">
      <c r="A1543">
        <v>1532</v>
      </c>
      <c r="B1543">
        <f t="shared" si="71"/>
        <v>294</v>
      </c>
      <c r="C1543" cm="1">
        <f t="array" ref="C1543:D1543">_xlfn.XLOOKUP(A1543,id,KickstartData!$L$2:$M$4115)</f>
        <v>294</v>
      </c>
      <c r="D1543" t="str">
        <v>successful</v>
      </c>
      <c r="E1543">
        <f t="shared" si="72"/>
        <v>294</v>
      </c>
      <c r="F1543" t="str">
        <f t="shared" si="73"/>
        <v xml:space="preserve"> </v>
      </c>
    </row>
    <row r="1544" spans="1:6" x14ac:dyDescent="0.45">
      <c r="A1544">
        <v>1533</v>
      </c>
      <c r="B1544">
        <f t="shared" si="71"/>
        <v>740</v>
      </c>
      <c r="C1544" cm="1">
        <f t="array" ref="C1544:D1544">_xlfn.XLOOKUP(A1544,id,KickstartData!$L$2:$M$4115)</f>
        <v>740</v>
      </c>
      <c r="D1544" t="str">
        <v>successful</v>
      </c>
      <c r="E1544">
        <f t="shared" si="72"/>
        <v>740</v>
      </c>
      <c r="F1544" t="str">
        <f t="shared" si="73"/>
        <v xml:space="preserve"> </v>
      </c>
    </row>
    <row r="1545" spans="1:6" x14ac:dyDescent="0.45">
      <c r="A1545">
        <v>1534</v>
      </c>
      <c r="B1545">
        <f t="shared" si="71"/>
        <v>369</v>
      </c>
      <c r="C1545" cm="1">
        <f t="array" ref="C1545:D1545">_xlfn.XLOOKUP(A1545,id,KickstartData!$L$2:$M$4115)</f>
        <v>369</v>
      </c>
      <c r="D1545" t="str">
        <v>successful</v>
      </c>
      <c r="E1545">
        <f t="shared" si="72"/>
        <v>369</v>
      </c>
      <c r="F1545" t="str">
        <f t="shared" si="73"/>
        <v xml:space="preserve"> </v>
      </c>
    </row>
    <row r="1546" spans="1:6" x14ac:dyDescent="0.45">
      <c r="A1546">
        <v>1535</v>
      </c>
      <c r="B1546">
        <f t="shared" si="71"/>
        <v>110</v>
      </c>
      <c r="C1546" cm="1">
        <f t="array" ref="C1546:D1546">_xlfn.XLOOKUP(A1546,id,KickstartData!$L$2:$M$4115)</f>
        <v>110</v>
      </c>
      <c r="D1546" t="str">
        <v>successful</v>
      </c>
      <c r="E1546">
        <f t="shared" si="72"/>
        <v>110</v>
      </c>
      <c r="F1546" t="str">
        <f t="shared" si="73"/>
        <v xml:space="preserve"> </v>
      </c>
    </row>
    <row r="1547" spans="1:6" x14ac:dyDescent="0.45">
      <c r="A1547">
        <v>1536</v>
      </c>
      <c r="B1547">
        <f t="shared" si="71"/>
        <v>455</v>
      </c>
      <c r="C1547" cm="1">
        <f t="array" ref="C1547:D1547">_xlfn.XLOOKUP(A1547,id,KickstartData!$L$2:$M$4115)</f>
        <v>455</v>
      </c>
      <c r="D1547" t="str">
        <v>successful</v>
      </c>
      <c r="E1547">
        <f t="shared" si="72"/>
        <v>455</v>
      </c>
      <c r="F1547" t="str">
        <f t="shared" si="73"/>
        <v xml:space="preserve"> </v>
      </c>
    </row>
    <row r="1548" spans="1:6" x14ac:dyDescent="0.45">
      <c r="A1548">
        <v>1537</v>
      </c>
      <c r="B1548">
        <f t="shared" ref="B1548:B1611" si="74">_xlfn.XLOOKUP(A1548,id,backers_count)</f>
        <v>224</v>
      </c>
      <c r="C1548" cm="1">
        <f t="array" ref="C1548:D1548">_xlfn.XLOOKUP(A1548,id,KickstartData!$L$2:$M$4115)</f>
        <v>224</v>
      </c>
      <c r="D1548" t="str">
        <v>successful</v>
      </c>
      <c r="E1548">
        <f t="shared" si="72"/>
        <v>224</v>
      </c>
      <c r="F1548" t="str">
        <f t="shared" si="73"/>
        <v xml:space="preserve"> </v>
      </c>
    </row>
    <row r="1549" spans="1:6" x14ac:dyDescent="0.45">
      <c r="A1549">
        <v>1538</v>
      </c>
      <c r="B1549">
        <f t="shared" si="74"/>
        <v>46</v>
      </c>
      <c r="C1549" cm="1">
        <f t="array" ref="C1549:D1549">_xlfn.XLOOKUP(A1549,id,KickstartData!$L$2:$M$4115)</f>
        <v>46</v>
      </c>
      <c r="D1549" t="str">
        <v>successful</v>
      </c>
      <c r="E1549">
        <f t="shared" si="72"/>
        <v>46</v>
      </c>
      <c r="F1549" t="str">
        <f t="shared" si="73"/>
        <v xml:space="preserve"> </v>
      </c>
    </row>
    <row r="1550" spans="1:6" x14ac:dyDescent="0.45">
      <c r="A1550">
        <v>1539</v>
      </c>
      <c r="B1550">
        <f t="shared" si="74"/>
        <v>284</v>
      </c>
      <c r="C1550" cm="1">
        <f t="array" ref="C1550:D1550">_xlfn.XLOOKUP(A1550,id,KickstartData!$L$2:$M$4115)</f>
        <v>284</v>
      </c>
      <c r="D1550" t="str">
        <v>successful</v>
      </c>
      <c r="E1550">
        <f t="shared" si="72"/>
        <v>284</v>
      </c>
      <c r="F1550" t="str">
        <f t="shared" si="73"/>
        <v xml:space="preserve"> </v>
      </c>
    </row>
    <row r="1551" spans="1:6" x14ac:dyDescent="0.45">
      <c r="A1551">
        <v>1540</v>
      </c>
      <c r="B1551">
        <f t="shared" si="74"/>
        <v>98</v>
      </c>
      <c r="C1551" cm="1">
        <f t="array" ref="C1551:D1551">_xlfn.XLOOKUP(A1551,id,KickstartData!$L$2:$M$4115)</f>
        <v>98</v>
      </c>
      <c r="D1551" t="str">
        <v>successful</v>
      </c>
      <c r="E1551">
        <f t="shared" si="72"/>
        <v>98</v>
      </c>
      <c r="F1551" t="str">
        <f t="shared" si="73"/>
        <v xml:space="preserve"> </v>
      </c>
    </row>
    <row r="1552" spans="1:6" x14ac:dyDescent="0.45">
      <c r="A1552">
        <v>1541</v>
      </c>
      <c r="B1552">
        <f t="shared" si="74"/>
        <v>2</v>
      </c>
      <c r="C1552" cm="1">
        <f t="array" ref="C1552:D1552">_xlfn.XLOOKUP(A1552,id,KickstartData!$L$2:$M$4115)</f>
        <v>2</v>
      </c>
      <c r="D1552" t="str">
        <v>failed</v>
      </c>
      <c r="E1552" t="str">
        <f t="shared" ref="E1552:E1615" si="75">IF(D1552="successful",C1552," ")</f>
        <v xml:space="preserve"> </v>
      </c>
      <c r="F1552">
        <f t="shared" ref="F1552:F1615" si="76">IF(D1552&lt;&gt;"successful",C1552," ")</f>
        <v>2</v>
      </c>
    </row>
    <row r="1553" spans="1:6" x14ac:dyDescent="0.45">
      <c r="A1553">
        <v>1542</v>
      </c>
      <c r="B1553">
        <f t="shared" si="74"/>
        <v>1</v>
      </c>
      <c r="C1553" cm="1">
        <f t="array" ref="C1553:D1553">_xlfn.XLOOKUP(A1553,id,KickstartData!$L$2:$M$4115)</f>
        <v>1</v>
      </c>
      <c r="D1553" t="str">
        <v>failed</v>
      </c>
      <c r="E1553" t="str">
        <f t="shared" si="75"/>
        <v xml:space="preserve"> </v>
      </c>
      <c r="F1553">
        <f t="shared" si="76"/>
        <v>1</v>
      </c>
    </row>
    <row r="1554" spans="1:6" x14ac:dyDescent="0.45">
      <c r="A1554">
        <v>1543</v>
      </c>
      <c r="B1554">
        <f t="shared" si="74"/>
        <v>1</v>
      </c>
      <c r="C1554" cm="1">
        <f t="array" ref="C1554:D1554">_xlfn.XLOOKUP(A1554,id,KickstartData!$L$2:$M$4115)</f>
        <v>1</v>
      </c>
      <c r="D1554" t="str">
        <v>failed</v>
      </c>
      <c r="E1554" t="str">
        <f t="shared" si="75"/>
        <v xml:space="preserve"> </v>
      </c>
      <c r="F1554">
        <f t="shared" si="76"/>
        <v>1</v>
      </c>
    </row>
    <row r="1555" spans="1:6" x14ac:dyDescent="0.45">
      <c r="A1555">
        <v>1544</v>
      </c>
      <c r="B1555">
        <f t="shared" si="74"/>
        <v>0</v>
      </c>
      <c r="C1555" cm="1">
        <f t="array" ref="C1555:D1555">_xlfn.XLOOKUP(A1555,id,KickstartData!$L$2:$M$4115)</f>
        <v>0</v>
      </c>
      <c r="D1555" t="str">
        <v>failed</v>
      </c>
      <c r="E1555" t="str">
        <f t="shared" si="75"/>
        <v xml:space="preserve"> </v>
      </c>
      <c r="F1555">
        <f t="shared" si="76"/>
        <v>0</v>
      </c>
    </row>
    <row r="1556" spans="1:6" x14ac:dyDescent="0.45">
      <c r="A1556">
        <v>1545</v>
      </c>
      <c r="B1556">
        <f t="shared" si="74"/>
        <v>1</v>
      </c>
      <c r="C1556" cm="1">
        <f t="array" ref="C1556:D1556">_xlfn.XLOOKUP(A1556,id,KickstartData!$L$2:$M$4115)</f>
        <v>1</v>
      </c>
      <c r="D1556" t="str">
        <v>failed</v>
      </c>
      <c r="E1556" t="str">
        <f t="shared" si="75"/>
        <v xml:space="preserve"> </v>
      </c>
      <c r="F1556">
        <f t="shared" si="76"/>
        <v>1</v>
      </c>
    </row>
    <row r="1557" spans="1:6" x14ac:dyDescent="0.45">
      <c r="A1557">
        <v>1546</v>
      </c>
      <c r="B1557">
        <f t="shared" si="74"/>
        <v>11</v>
      </c>
      <c r="C1557" cm="1">
        <f t="array" ref="C1557:D1557">_xlfn.XLOOKUP(A1557,id,KickstartData!$L$2:$M$4115)</f>
        <v>11</v>
      </c>
      <c r="D1557" t="str">
        <v>failed</v>
      </c>
      <c r="E1557" t="str">
        <f t="shared" si="75"/>
        <v xml:space="preserve"> </v>
      </c>
      <c r="F1557">
        <f t="shared" si="76"/>
        <v>11</v>
      </c>
    </row>
    <row r="1558" spans="1:6" x14ac:dyDescent="0.45">
      <c r="A1558">
        <v>1547</v>
      </c>
      <c r="B1558">
        <f t="shared" si="74"/>
        <v>0</v>
      </c>
      <c r="C1558" cm="1">
        <f t="array" ref="C1558:D1558">_xlfn.XLOOKUP(A1558,id,KickstartData!$L$2:$M$4115)</f>
        <v>0</v>
      </c>
      <c r="D1558" t="str">
        <v>failed</v>
      </c>
      <c r="E1558" t="str">
        <f t="shared" si="75"/>
        <v xml:space="preserve"> </v>
      </c>
      <c r="F1558">
        <f t="shared" si="76"/>
        <v>0</v>
      </c>
    </row>
    <row r="1559" spans="1:6" x14ac:dyDescent="0.45">
      <c r="A1559">
        <v>1548</v>
      </c>
      <c r="B1559">
        <f t="shared" si="74"/>
        <v>1</v>
      </c>
      <c r="C1559" cm="1">
        <f t="array" ref="C1559:D1559">_xlfn.XLOOKUP(A1559,id,KickstartData!$L$2:$M$4115)</f>
        <v>1</v>
      </c>
      <c r="D1559" t="str">
        <v>failed</v>
      </c>
      <c r="E1559" t="str">
        <f t="shared" si="75"/>
        <v xml:space="preserve"> </v>
      </c>
      <c r="F1559">
        <f t="shared" si="76"/>
        <v>1</v>
      </c>
    </row>
    <row r="1560" spans="1:6" x14ac:dyDescent="0.45">
      <c r="A1560">
        <v>1549</v>
      </c>
      <c r="B1560">
        <f t="shared" si="74"/>
        <v>6</v>
      </c>
      <c r="C1560" cm="1">
        <f t="array" ref="C1560:D1560">_xlfn.XLOOKUP(A1560,id,KickstartData!$L$2:$M$4115)</f>
        <v>6</v>
      </c>
      <c r="D1560" t="str">
        <v>failed</v>
      </c>
      <c r="E1560" t="str">
        <f t="shared" si="75"/>
        <v xml:space="preserve"> </v>
      </c>
      <c r="F1560">
        <f t="shared" si="76"/>
        <v>6</v>
      </c>
    </row>
    <row r="1561" spans="1:6" x14ac:dyDescent="0.45">
      <c r="A1561">
        <v>1550</v>
      </c>
      <c r="B1561">
        <f t="shared" si="74"/>
        <v>7</v>
      </c>
      <c r="C1561" cm="1">
        <f t="array" ref="C1561:D1561">_xlfn.XLOOKUP(A1561,id,KickstartData!$L$2:$M$4115)</f>
        <v>7</v>
      </c>
      <c r="D1561" t="str">
        <v>failed</v>
      </c>
      <c r="E1561" t="str">
        <f t="shared" si="75"/>
        <v xml:space="preserve"> </v>
      </c>
      <c r="F1561">
        <f t="shared" si="76"/>
        <v>7</v>
      </c>
    </row>
    <row r="1562" spans="1:6" x14ac:dyDescent="0.45">
      <c r="A1562">
        <v>1551</v>
      </c>
      <c r="B1562">
        <f t="shared" si="74"/>
        <v>0</v>
      </c>
      <c r="C1562" cm="1">
        <f t="array" ref="C1562:D1562">_xlfn.XLOOKUP(A1562,id,KickstartData!$L$2:$M$4115)</f>
        <v>0</v>
      </c>
      <c r="D1562" t="str">
        <v>failed</v>
      </c>
      <c r="E1562" t="str">
        <f t="shared" si="75"/>
        <v xml:space="preserve"> </v>
      </c>
      <c r="F1562">
        <f t="shared" si="76"/>
        <v>0</v>
      </c>
    </row>
    <row r="1563" spans="1:6" x14ac:dyDescent="0.45">
      <c r="A1563">
        <v>1552</v>
      </c>
      <c r="B1563">
        <f t="shared" si="74"/>
        <v>16</v>
      </c>
      <c r="C1563" cm="1">
        <f t="array" ref="C1563:D1563">_xlfn.XLOOKUP(A1563,id,KickstartData!$L$2:$M$4115)</f>
        <v>16</v>
      </c>
      <c r="D1563" t="str">
        <v>failed</v>
      </c>
      <c r="E1563" t="str">
        <f t="shared" si="75"/>
        <v xml:space="preserve"> </v>
      </c>
      <c r="F1563">
        <f t="shared" si="76"/>
        <v>16</v>
      </c>
    </row>
    <row r="1564" spans="1:6" x14ac:dyDescent="0.45">
      <c r="A1564">
        <v>1553</v>
      </c>
      <c r="B1564">
        <f t="shared" si="74"/>
        <v>0</v>
      </c>
      <c r="C1564" cm="1">
        <f t="array" ref="C1564:D1564">_xlfn.XLOOKUP(A1564,id,KickstartData!$L$2:$M$4115)</f>
        <v>0</v>
      </c>
      <c r="D1564" t="str">
        <v>failed</v>
      </c>
      <c r="E1564" t="str">
        <f t="shared" si="75"/>
        <v xml:space="preserve"> </v>
      </c>
      <c r="F1564">
        <f t="shared" si="76"/>
        <v>0</v>
      </c>
    </row>
    <row r="1565" spans="1:6" x14ac:dyDescent="0.45">
      <c r="A1565">
        <v>1554</v>
      </c>
      <c r="B1565">
        <f t="shared" si="74"/>
        <v>0</v>
      </c>
      <c r="C1565" cm="1">
        <f t="array" ref="C1565:D1565">_xlfn.XLOOKUP(A1565,id,KickstartData!$L$2:$M$4115)</f>
        <v>0</v>
      </c>
      <c r="D1565" t="str">
        <v>failed</v>
      </c>
      <c r="E1565" t="str">
        <f t="shared" si="75"/>
        <v xml:space="preserve"> </v>
      </c>
      <c r="F1565">
        <f t="shared" si="76"/>
        <v>0</v>
      </c>
    </row>
    <row r="1566" spans="1:6" x14ac:dyDescent="0.45">
      <c r="A1566">
        <v>1555</v>
      </c>
      <c r="B1566">
        <f t="shared" si="74"/>
        <v>0</v>
      </c>
      <c r="C1566" cm="1">
        <f t="array" ref="C1566:D1566">_xlfn.XLOOKUP(A1566,id,KickstartData!$L$2:$M$4115)</f>
        <v>0</v>
      </c>
      <c r="D1566" t="str">
        <v>failed</v>
      </c>
      <c r="E1566" t="str">
        <f t="shared" si="75"/>
        <v xml:space="preserve"> </v>
      </c>
      <c r="F1566">
        <f t="shared" si="76"/>
        <v>0</v>
      </c>
    </row>
    <row r="1567" spans="1:6" x14ac:dyDescent="0.45">
      <c r="A1567">
        <v>1556</v>
      </c>
      <c r="B1567">
        <f t="shared" si="74"/>
        <v>12</v>
      </c>
      <c r="C1567" cm="1">
        <f t="array" ref="C1567:D1567">_xlfn.XLOOKUP(A1567,id,KickstartData!$L$2:$M$4115)</f>
        <v>12</v>
      </c>
      <c r="D1567" t="str">
        <v>failed</v>
      </c>
      <c r="E1567" t="str">
        <f t="shared" si="75"/>
        <v xml:space="preserve"> </v>
      </c>
      <c r="F1567">
        <f t="shared" si="76"/>
        <v>12</v>
      </c>
    </row>
    <row r="1568" spans="1:6" x14ac:dyDescent="0.45">
      <c r="A1568">
        <v>1557</v>
      </c>
      <c r="B1568">
        <f t="shared" si="74"/>
        <v>1</v>
      </c>
      <c r="C1568" cm="1">
        <f t="array" ref="C1568:D1568">_xlfn.XLOOKUP(A1568,id,KickstartData!$L$2:$M$4115)</f>
        <v>1</v>
      </c>
      <c r="D1568" t="str">
        <v>failed</v>
      </c>
      <c r="E1568" t="str">
        <f t="shared" si="75"/>
        <v xml:space="preserve"> </v>
      </c>
      <c r="F1568">
        <f t="shared" si="76"/>
        <v>1</v>
      </c>
    </row>
    <row r="1569" spans="1:6" x14ac:dyDescent="0.45">
      <c r="A1569">
        <v>1558</v>
      </c>
      <c r="B1569">
        <f t="shared" si="74"/>
        <v>3</v>
      </c>
      <c r="C1569" cm="1">
        <f t="array" ref="C1569:D1569">_xlfn.XLOOKUP(A1569,id,KickstartData!$L$2:$M$4115)</f>
        <v>3</v>
      </c>
      <c r="D1569" t="str">
        <v>failed</v>
      </c>
      <c r="E1569" t="str">
        <f t="shared" si="75"/>
        <v xml:space="preserve"> </v>
      </c>
      <c r="F1569">
        <f t="shared" si="76"/>
        <v>3</v>
      </c>
    </row>
    <row r="1570" spans="1:6" x14ac:dyDescent="0.45">
      <c r="A1570">
        <v>1559</v>
      </c>
      <c r="B1570">
        <f t="shared" si="74"/>
        <v>1</v>
      </c>
      <c r="C1570" cm="1">
        <f t="array" ref="C1570:D1570">_xlfn.XLOOKUP(A1570,id,KickstartData!$L$2:$M$4115)</f>
        <v>1</v>
      </c>
      <c r="D1570" t="str">
        <v>failed</v>
      </c>
      <c r="E1570" t="str">
        <f t="shared" si="75"/>
        <v xml:space="preserve"> </v>
      </c>
      <c r="F1570">
        <f t="shared" si="76"/>
        <v>1</v>
      </c>
    </row>
    <row r="1571" spans="1:6" x14ac:dyDescent="0.45">
      <c r="A1571">
        <v>1560</v>
      </c>
      <c r="B1571">
        <f t="shared" si="74"/>
        <v>4</v>
      </c>
      <c r="C1571" cm="1">
        <f t="array" ref="C1571:D1571">_xlfn.XLOOKUP(A1571,id,KickstartData!$L$2:$M$4115)</f>
        <v>4</v>
      </c>
      <c r="D1571" t="str">
        <v>failed</v>
      </c>
      <c r="E1571" t="str">
        <f t="shared" si="75"/>
        <v xml:space="preserve"> </v>
      </c>
      <c r="F1571">
        <f t="shared" si="76"/>
        <v>4</v>
      </c>
    </row>
    <row r="1572" spans="1:6" x14ac:dyDescent="0.45">
      <c r="A1572">
        <v>1561</v>
      </c>
      <c r="B1572">
        <f t="shared" si="74"/>
        <v>1</v>
      </c>
      <c r="C1572" cm="1">
        <f t="array" ref="C1572:D1572">_xlfn.XLOOKUP(A1572,id,KickstartData!$L$2:$M$4115)</f>
        <v>1</v>
      </c>
      <c r="D1572" t="str">
        <v>canceled</v>
      </c>
      <c r="E1572" t="str">
        <f t="shared" si="75"/>
        <v xml:space="preserve"> </v>
      </c>
      <c r="F1572">
        <f t="shared" si="76"/>
        <v>1</v>
      </c>
    </row>
    <row r="1573" spans="1:6" x14ac:dyDescent="0.45">
      <c r="A1573">
        <v>1562</v>
      </c>
      <c r="B1573">
        <f t="shared" si="74"/>
        <v>0</v>
      </c>
      <c r="C1573" cm="1">
        <f t="array" ref="C1573:D1573">_xlfn.XLOOKUP(A1573,id,KickstartData!$L$2:$M$4115)</f>
        <v>0</v>
      </c>
      <c r="D1573" t="str">
        <v>canceled</v>
      </c>
      <c r="E1573" t="str">
        <f t="shared" si="75"/>
        <v xml:space="preserve"> </v>
      </c>
      <c r="F1573">
        <f t="shared" si="76"/>
        <v>0</v>
      </c>
    </row>
    <row r="1574" spans="1:6" x14ac:dyDescent="0.45">
      <c r="A1574">
        <v>1563</v>
      </c>
      <c r="B1574">
        <f t="shared" si="74"/>
        <v>2</v>
      </c>
      <c r="C1574" cm="1">
        <f t="array" ref="C1574:D1574">_xlfn.XLOOKUP(A1574,id,KickstartData!$L$2:$M$4115)</f>
        <v>2</v>
      </c>
      <c r="D1574" t="str">
        <v>canceled</v>
      </c>
      <c r="E1574" t="str">
        <f t="shared" si="75"/>
        <v xml:space="preserve"> </v>
      </c>
      <c r="F1574">
        <f t="shared" si="76"/>
        <v>2</v>
      </c>
    </row>
    <row r="1575" spans="1:6" x14ac:dyDescent="0.45">
      <c r="A1575">
        <v>1564</v>
      </c>
      <c r="B1575">
        <f t="shared" si="74"/>
        <v>1</v>
      </c>
      <c r="C1575" cm="1">
        <f t="array" ref="C1575:D1575">_xlfn.XLOOKUP(A1575,id,KickstartData!$L$2:$M$4115)</f>
        <v>1</v>
      </c>
      <c r="D1575" t="str">
        <v>canceled</v>
      </c>
      <c r="E1575" t="str">
        <f t="shared" si="75"/>
        <v xml:space="preserve"> </v>
      </c>
      <c r="F1575">
        <f t="shared" si="76"/>
        <v>1</v>
      </c>
    </row>
    <row r="1576" spans="1:6" x14ac:dyDescent="0.45">
      <c r="A1576">
        <v>1565</v>
      </c>
      <c r="B1576">
        <f t="shared" si="74"/>
        <v>1</v>
      </c>
      <c r="C1576" cm="1">
        <f t="array" ref="C1576:D1576">_xlfn.XLOOKUP(A1576,id,KickstartData!$L$2:$M$4115)</f>
        <v>1</v>
      </c>
      <c r="D1576" t="str">
        <v>canceled</v>
      </c>
      <c r="E1576" t="str">
        <f t="shared" si="75"/>
        <v xml:space="preserve"> </v>
      </c>
      <c r="F1576">
        <f t="shared" si="76"/>
        <v>1</v>
      </c>
    </row>
    <row r="1577" spans="1:6" x14ac:dyDescent="0.45">
      <c r="A1577">
        <v>1566</v>
      </c>
      <c r="B1577">
        <f t="shared" si="74"/>
        <v>59</v>
      </c>
      <c r="C1577" cm="1">
        <f t="array" ref="C1577:D1577">_xlfn.XLOOKUP(A1577,id,KickstartData!$L$2:$M$4115)</f>
        <v>59</v>
      </c>
      <c r="D1577" t="str">
        <v>canceled</v>
      </c>
      <c r="E1577" t="str">
        <f t="shared" si="75"/>
        <v xml:space="preserve"> </v>
      </c>
      <c r="F1577">
        <f t="shared" si="76"/>
        <v>59</v>
      </c>
    </row>
    <row r="1578" spans="1:6" x14ac:dyDescent="0.45">
      <c r="A1578">
        <v>1567</v>
      </c>
      <c r="B1578">
        <f t="shared" si="74"/>
        <v>13</v>
      </c>
      <c r="C1578" cm="1">
        <f t="array" ref="C1578:D1578">_xlfn.XLOOKUP(A1578,id,KickstartData!$L$2:$M$4115)</f>
        <v>13</v>
      </c>
      <c r="D1578" t="str">
        <v>canceled</v>
      </c>
      <c r="E1578" t="str">
        <f t="shared" si="75"/>
        <v xml:space="preserve"> </v>
      </c>
      <c r="F1578">
        <f t="shared" si="76"/>
        <v>13</v>
      </c>
    </row>
    <row r="1579" spans="1:6" x14ac:dyDescent="0.45">
      <c r="A1579">
        <v>1568</v>
      </c>
      <c r="B1579">
        <f t="shared" si="74"/>
        <v>22</v>
      </c>
      <c r="C1579" cm="1">
        <f t="array" ref="C1579:D1579">_xlfn.XLOOKUP(A1579,id,KickstartData!$L$2:$M$4115)</f>
        <v>22</v>
      </c>
      <c r="D1579" t="str">
        <v>canceled</v>
      </c>
      <c r="E1579" t="str">
        <f t="shared" si="75"/>
        <v xml:space="preserve"> </v>
      </c>
      <c r="F1579">
        <f t="shared" si="76"/>
        <v>22</v>
      </c>
    </row>
    <row r="1580" spans="1:6" x14ac:dyDescent="0.45">
      <c r="A1580">
        <v>1569</v>
      </c>
      <c r="B1580">
        <f t="shared" si="74"/>
        <v>0</v>
      </c>
      <c r="C1580" cm="1">
        <f t="array" ref="C1580:D1580">_xlfn.XLOOKUP(A1580,id,KickstartData!$L$2:$M$4115)</f>
        <v>0</v>
      </c>
      <c r="D1580" t="str">
        <v>canceled</v>
      </c>
      <c r="E1580" t="str">
        <f t="shared" si="75"/>
        <v xml:space="preserve"> </v>
      </c>
      <c r="F1580">
        <f t="shared" si="76"/>
        <v>0</v>
      </c>
    </row>
    <row r="1581" spans="1:6" x14ac:dyDescent="0.45">
      <c r="A1581">
        <v>1570</v>
      </c>
      <c r="B1581">
        <f t="shared" si="74"/>
        <v>52</v>
      </c>
      <c r="C1581" cm="1">
        <f t="array" ref="C1581:D1581">_xlfn.XLOOKUP(A1581,id,KickstartData!$L$2:$M$4115)</f>
        <v>52</v>
      </c>
      <c r="D1581" t="str">
        <v>canceled</v>
      </c>
      <c r="E1581" t="str">
        <f t="shared" si="75"/>
        <v xml:space="preserve"> </v>
      </c>
      <c r="F1581">
        <f t="shared" si="76"/>
        <v>52</v>
      </c>
    </row>
    <row r="1582" spans="1:6" x14ac:dyDescent="0.45">
      <c r="A1582">
        <v>1571</v>
      </c>
      <c r="B1582">
        <f t="shared" si="74"/>
        <v>4</v>
      </c>
      <c r="C1582" cm="1">
        <f t="array" ref="C1582:D1582">_xlfn.XLOOKUP(A1582,id,KickstartData!$L$2:$M$4115)</f>
        <v>4</v>
      </c>
      <c r="D1582" t="str">
        <v>canceled</v>
      </c>
      <c r="E1582" t="str">
        <f t="shared" si="75"/>
        <v xml:space="preserve"> </v>
      </c>
      <c r="F1582">
        <f t="shared" si="76"/>
        <v>4</v>
      </c>
    </row>
    <row r="1583" spans="1:6" x14ac:dyDescent="0.45">
      <c r="A1583">
        <v>1572</v>
      </c>
      <c r="B1583">
        <f t="shared" si="74"/>
        <v>3</v>
      </c>
      <c r="C1583" cm="1">
        <f t="array" ref="C1583:D1583">_xlfn.XLOOKUP(A1583,id,KickstartData!$L$2:$M$4115)</f>
        <v>3</v>
      </c>
      <c r="D1583" t="str">
        <v>canceled</v>
      </c>
      <c r="E1583" t="str">
        <f t="shared" si="75"/>
        <v xml:space="preserve"> </v>
      </c>
      <c r="F1583">
        <f t="shared" si="76"/>
        <v>3</v>
      </c>
    </row>
    <row r="1584" spans="1:6" x14ac:dyDescent="0.45">
      <c r="A1584">
        <v>1573</v>
      </c>
      <c r="B1584">
        <f t="shared" si="74"/>
        <v>3</v>
      </c>
      <c r="C1584" cm="1">
        <f t="array" ref="C1584:D1584">_xlfn.XLOOKUP(A1584,id,KickstartData!$L$2:$M$4115)</f>
        <v>3</v>
      </c>
      <c r="D1584" t="str">
        <v>canceled</v>
      </c>
      <c r="E1584" t="str">
        <f t="shared" si="75"/>
        <v xml:space="preserve"> </v>
      </c>
      <c r="F1584">
        <f t="shared" si="76"/>
        <v>3</v>
      </c>
    </row>
    <row r="1585" spans="1:6" x14ac:dyDescent="0.45">
      <c r="A1585">
        <v>1574</v>
      </c>
      <c r="B1585">
        <f t="shared" si="74"/>
        <v>6</v>
      </c>
      <c r="C1585" cm="1">
        <f t="array" ref="C1585:D1585">_xlfn.XLOOKUP(A1585,id,KickstartData!$L$2:$M$4115)</f>
        <v>6</v>
      </c>
      <c r="D1585" t="str">
        <v>canceled</v>
      </c>
      <c r="E1585" t="str">
        <f t="shared" si="75"/>
        <v xml:space="preserve"> </v>
      </c>
      <c r="F1585">
        <f t="shared" si="76"/>
        <v>6</v>
      </c>
    </row>
    <row r="1586" spans="1:6" x14ac:dyDescent="0.45">
      <c r="A1586">
        <v>1575</v>
      </c>
      <c r="B1586">
        <f t="shared" si="74"/>
        <v>35</v>
      </c>
      <c r="C1586" cm="1">
        <f t="array" ref="C1586:D1586">_xlfn.XLOOKUP(A1586,id,KickstartData!$L$2:$M$4115)</f>
        <v>35</v>
      </c>
      <c r="D1586" t="str">
        <v>canceled</v>
      </c>
      <c r="E1586" t="str">
        <f t="shared" si="75"/>
        <v xml:space="preserve"> </v>
      </c>
      <c r="F1586">
        <f t="shared" si="76"/>
        <v>35</v>
      </c>
    </row>
    <row r="1587" spans="1:6" x14ac:dyDescent="0.45">
      <c r="A1587">
        <v>1576</v>
      </c>
      <c r="B1587">
        <f t="shared" si="74"/>
        <v>10</v>
      </c>
      <c r="C1587" cm="1">
        <f t="array" ref="C1587:D1587">_xlfn.XLOOKUP(A1587,id,KickstartData!$L$2:$M$4115)</f>
        <v>10</v>
      </c>
      <c r="D1587" t="str">
        <v>canceled</v>
      </c>
      <c r="E1587" t="str">
        <f t="shared" si="75"/>
        <v xml:space="preserve"> </v>
      </c>
      <c r="F1587">
        <f t="shared" si="76"/>
        <v>10</v>
      </c>
    </row>
    <row r="1588" spans="1:6" x14ac:dyDescent="0.45">
      <c r="A1588">
        <v>1577</v>
      </c>
      <c r="B1588">
        <f t="shared" si="74"/>
        <v>2</v>
      </c>
      <c r="C1588" cm="1">
        <f t="array" ref="C1588:D1588">_xlfn.XLOOKUP(A1588,id,KickstartData!$L$2:$M$4115)</f>
        <v>2</v>
      </c>
      <c r="D1588" t="str">
        <v>canceled</v>
      </c>
      <c r="E1588" t="str">
        <f t="shared" si="75"/>
        <v xml:space="preserve"> </v>
      </c>
      <c r="F1588">
        <f t="shared" si="76"/>
        <v>2</v>
      </c>
    </row>
    <row r="1589" spans="1:6" x14ac:dyDescent="0.45">
      <c r="A1589">
        <v>1578</v>
      </c>
      <c r="B1589">
        <f t="shared" si="74"/>
        <v>4</v>
      </c>
      <c r="C1589" cm="1">
        <f t="array" ref="C1589:D1589">_xlfn.XLOOKUP(A1589,id,KickstartData!$L$2:$M$4115)</f>
        <v>4</v>
      </c>
      <c r="D1589" t="str">
        <v>canceled</v>
      </c>
      <c r="E1589" t="str">
        <f t="shared" si="75"/>
        <v xml:space="preserve"> </v>
      </c>
      <c r="F1589">
        <f t="shared" si="76"/>
        <v>4</v>
      </c>
    </row>
    <row r="1590" spans="1:6" x14ac:dyDescent="0.45">
      <c r="A1590">
        <v>1579</v>
      </c>
      <c r="B1590">
        <f t="shared" si="74"/>
        <v>2</v>
      </c>
      <c r="C1590" cm="1">
        <f t="array" ref="C1590:D1590">_xlfn.XLOOKUP(A1590,id,KickstartData!$L$2:$M$4115)</f>
        <v>2</v>
      </c>
      <c r="D1590" t="str">
        <v>canceled</v>
      </c>
      <c r="E1590" t="str">
        <f t="shared" si="75"/>
        <v xml:space="preserve"> </v>
      </c>
      <c r="F1590">
        <f t="shared" si="76"/>
        <v>2</v>
      </c>
    </row>
    <row r="1591" spans="1:6" x14ac:dyDescent="0.45">
      <c r="A1591">
        <v>1580</v>
      </c>
      <c r="B1591">
        <f t="shared" si="74"/>
        <v>0</v>
      </c>
      <c r="C1591" cm="1">
        <f t="array" ref="C1591:D1591">_xlfn.XLOOKUP(A1591,id,KickstartData!$L$2:$M$4115)</f>
        <v>0</v>
      </c>
      <c r="D1591" t="str">
        <v>canceled</v>
      </c>
      <c r="E1591" t="str">
        <f t="shared" si="75"/>
        <v xml:space="preserve"> </v>
      </c>
      <c r="F1591">
        <f t="shared" si="76"/>
        <v>0</v>
      </c>
    </row>
    <row r="1592" spans="1:6" x14ac:dyDescent="0.45">
      <c r="A1592">
        <v>1581</v>
      </c>
      <c r="B1592">
        <f t="shared" si="74"/>
        <v>1</v>
      </c>
      <c r="C1592" cm="1">
        <f t="array" ref="C1592:D1592">_xlfn.XLOOKUP(A1592,id,KickstartData!$L$2:$M$4115)</f>
        <v>1</v>
      </c>
      <c r="D1592" t="str">
        <v>failed</v>
      </c>
      <c r="E1592" t="str">
        <f t="shared" si="75"/>
        <v xml:space="preserve"> </v>
      </c>
      <c r="F1592">
        <f t="shared" si="76"/>
        <v>1</v>
      </c>
    </row>
    <row r="1593" spans="1:6" x14ac:dyDescent="0.45">
      <c r="A1593">
        <v>1582</v>
      </c>
      <c r="B1593">
        <f t="shared" si="74"/>
        <v>3</v>
      </c>
      <c r="C1593" cm="1">
        <f t="array" ref="C1593:D1593">_xlfn.XLOOKUP(A1593,id,KickstartData!$L$2:$M$4115)</f>
        <v>3</v>
      </c>
      <c r="D1593" t="str">
        <v>failed</v>
      </c>
      <c r="E1593" t="str">
        <f t="shared" si="75"/>
        <v xml:space="preserve"> </v>
      </c>
      <c r="F1593">
        <f t="shared" si="76"/>
        <v>3</v>
      </c>
    </row>
    <row r="1594" spans="1:6" x14ac:dyDescent="0.45">
      <c r="A1594">
        <v>1583</v>
      </c>
      <c r="B1594">
        <f t="shared" si="74"/>
        <v>1</v>
      </c>
      <c r="C1594" cm="1">
        <f t="array" ref="C1594:D1594">_xlfn.XLOOKUP(A1594,id,KickstartData!$L$2:$M$4115)</f>
        <v>1</v>
      </c>
      <c r="D1594" t="str">
        <v>failed</v>
      </c>
      <c r="E1594" t="str">
        <f t="shared" si="75"/>
        <v xml:space="preserve"> </v>
      </c>
      <c r="F1594">
        <f t="shared" si="76"/>
        <v>1</v>
      </c>
    </row>
    <row r="1595" spans="1:6" x14ac:dyDescent="0.45">
      <c r="A1595">
        <v>1584</v>
      </c>
      <c r="B1595">
        <f t="shared" si="74"/>
        <v>0</v>
      </c>
      <c r="C1595" cm="1">
        <f t="array" ref="C1595:D1595">_xlfn.XLOOKUP(A1595,id,KickstartData!$L$2:$M$4115)</f>
        <v>0</v>
      </c>
      <c r="D1595" t="str">
        <v>failed</v>
      </c>
      <c r="E1595" t="str">
        <f t="shared" si="75"/>
        <v xml:space="preserve"> </v>
      </c>
      <c r="F1595">
        <f t="shared" si="76"/>
        <v>0</v>
      </c>
    </row>
    <row r="1596" spans="1:6" x14ac:dyDescent="0.45">
      <c r="A1596">
        <v>1585</v>
      </c>
      <c r="B1596">
        <f t="shared" si="74"/>
        <v>12</v>
      </c>
      <c r="C1596" cm="1">
        <f t="array" ref="C1596:D1596">_xlfn.XLOOKUP(A1596,id,KickstartData!$L$2:$M$4115)</f>
        <v>12</v>
      </c>
      <c r="D1596" t="str">
        <v>failed</v>
      </c>
      <c r="E1596" t="str">
        <f t="shared" si="75"/>
        <v xml:space="preserve"> </v>
      </c>
      <c r="F1596">
        <f t="shared" si="76"/>
        <v>12</v>
      </c>
    </row>
    <row r="1597" spans="1:6" x14ac:dyDescent="0.45">
      <c r="A1597">
        <v>1586</v>
      </c>
      <c r="B1597">
        <f t="shared" si="74"/>
        <v>0</v>
      </c>
      <c r="C1597" cm="1">
        <f t="array" ref="C1597:D1597">_xlfn.XLOOKUP(A1597,id,KickstartData!$L$2:$M$4115)</f>
        <v>0</v>
      </c>
      <c r="D1597" t="str">
        <v>failed</v>
      </c>
      <c r="E1597" t="str">
        <f t="shared" si="75"/>
        <v xml:space="preserve"> </v>
      </c>
      <c r="F1597">
        <f t="shared" si="76"/>
        <v>0</v>
      </c>
    </row>
    <row r="1598" spans="1:6" x14ac:dyDescent="0.45">
      <c r="A1598">
        <v>1587</v>
      </c>
      <c r="B1598">
        <f t="shared" si="74"/>
        <v>1</v>
      </c>
      <c r="C1598" cm="1">
        <f t="array" ref="C1598:D1598">_xlfn.XLOOKUP(A1598,id,KickstartData!$L$2:$M$4115)</f>
        <v>1</v>
      </c>
      <c r="D1598" t="str">
        <v>failed</v>
      </c>
      <c r="E1598" t="str">
        <f t="shared" si="75"/>
        <v xml:space="preserve"> </v>
      </c>
      <c r="F1598">
        <f t="shared" si="76"/>
        <v>1</v>
      </c>
    </row>
    <row r="1599" spans="1:6" x14ac:dyDescent="0.45">
      <c r="A1599">
        <v>1588</v>
      </c>
      <c r="B1599">
        <f t="shared" si="74"/>
        <v>0</v>
      </c>
      <c r="C1599" cm="1">
        <f t="array" ref="C1599:D1599">_xlfn.XLOOKUP(A1599,id,KickstartData!$L$2:$M$4115)</f>
        <v>0</v>
      </c>
      <c r="D1599" t="str">
        <v>failed</v>
      </c>
      <c r="E1599" t="str">
        <f t="shared" si="75"/>
        <v xml:space="preserve"> </v>
      </c>
      <c r="F1599">
        <f t="shared" si="76"/>
        <v>0</v>
      </c>
    </row>
    <row r="1600" spans="1:6" x14ac:dyDescent="0.45">
      <c r="A1600">
        <v>1589</v>
      </c>
      <c r="B1600">
        <f t="shared" si="74"/>
        <v>0</v>
      </c>
      <c r="C1600" cm="1">
        <f t="array" ref="C1600:D1600">_xlfn.XLOOKUP(A1600,id,KickstartData!$L$2:$M$4115)</f>
        <v>0</v>
      </c>
      <c r="D1600" t="str">
        <v>failed</v>
      </c>
      <c r="E1600" t="str">
        <f t="shared" si="75"/>
        <v xml:space="preserve"> </v>
      </c>
      <c r="F1600">
        <f t="shared" si="76"/>
        <v>0</v>
      </c>
    </row>
    <row r="1601" spans="1:6" x14ac:dyDescent="0.45">
      <c r="A1601">
        <v>1590</v>
      </c>
      <c r="B1601">
        <f t="shared" si="74"/>
        <v>2</v>
      </c>
      <c r="C1601" cm="1">
        <f t="array" ref="C1601:D1601">_xlfn.XLOOKUP(A1601,id,KickstartData!$L$2:$M$4115)</f>
        <v>2</v>
      </c>
      <c r="D1601" t="str">
        <v>failed</v>
      </c>
      <c r="E1601" t="str">
        <f t="shared" si="75"/>
        <v xml:space="preserve"> </v>
      </c>
      <c r="F1601">
        <f t="shared" si="76"/>
        <v>2</v>
      </c>
    </row>
    <row r="1602" spans="1:6" x14ac:dyDescent="0.45">
      <c r="A1602">
        <v>1591</v>
      </c>
      <c r="B1602">
        <f t="shared" si="74"/>
        <v>92</v>
      </c>
      <c r="C1602" cm="1">
        <f t="array" ref="C1602:D1602">_xlfn.XLOOKUP(A1602,id,KickstartData!$L$2:$M$4115)</f>
        <v>92</v>
      </c>
      <c r="D1602" t="str">
        <v>failed</v>
      </c>
      <c r="E1602" t="str">
        <f t="shared" si="75"/>
        <v xml:space="preserve"> </v>
      </c>
      <c r="F1602">
        <f t="shared" si="76"/>
        <v>92</v>
      </c>
    </row>
    <row r="1603" spans="1:6" x14ac:dyDescent="0.45">
      <c r="A1603">
        <v>1592</v>
      </c>
      <c r="B1603">
        <f t="shared" si="74"/>
        <v>0</v>
      </c>
      <c r="C1603" cm="1">
        <f t="array" ref="C1603:D1603">_xlfn.XLOOKUP(A1603,id,KickstartData!$L$2:$M$4115)</f>
        <v>0</v>
      </c>
      <c r="D1603" t="str">
        <v>failed</v>
      </c>
      <c r="E1603" t="str">
        <f t="shared" si="75"/>
        <v xml:space="preserve"> </v>
      </c>
      <c r="F1603">
        <f t="shared" si="76"/>
        <v>0</v>
      </c>
    </row>
    <row r="1604" spans="1:6" x14ac:dyDescent="0.45">
      <c r="A1604">
        <v>1593</v>
      </c>
      <c r="B1604">
        <f t="shared" si="74"/>
        <v>3</v>
      </c>
      <c r="C1604" cm="1">
        <f t="array" ref="C1604:D1604">_xlfn.XLOOKUP(A1604,id,KickstartData!$L$2:$M$4115)</f>
        <v>3</v>
      </c>
      <c r="D1604" t="str">
        <v>failed</v>
      </c>
      <c r="E1604" t="str">
        <f t="shared" si="75"/>
        <v xml:space="preserve"> </v>
      </c>
      <c r="F1604">
        <f t="shared" si="76"/>
        <v>3</v>
      </c>
    </row>
    <row r="1605" spans="1:6" x14ac:dyDescent="0.45">
      <c r="A1605">
        <v>1594</v>
      </c>
      <c r="B1605">
        <f t="shared" si="74"/>
        <v>10</v>
      </c>
      <c r="C1605" cm="1">
        <f t="array" ref="C1605:D1605">_xlfn.XLOOKUP(A1605,id,KickstartData!$L$2:$M$4115)</f>
        <v>10</v>
      </c>
      <c r="D1605" t="str">
        <v>failed</v>
      </c>
      <c r="E1605" t="str">
        <f t="shared" si="75"/>
        <v xml:space="preserve"> </v>
      </c>
      <c r="F1605">
        <f t="shared" si="76"/>
        <v>10</v>
      </c>
    </row>
    <row r="1606" spans="1:6" x14ac:dyDescent="0.45">
      <c r="A1606">
        <v>1595</v>
      </c>
      <c r="B1606">
        <f t="shared" si="74"/>
        <v>7</v>
      </c>
      <c r="C1606" cm="1">
        <f t="array" ref="C1606:D1606">_xlfn.XLOOKUP(A1606,id,KickstartData!$L$2:$M$4115)</f>
        <v>7</v>
      </c>
      <c r="D1606" t="str">
        <v>failed</v>
      </c>
      <c r="E1606" t="str">
        <f t="shared" si="75"/>
        <v xml:space="preserve"> </v>
      </c>
      <c r="F1606">
        <f t="shared" si="76"/>
        <v>7</v>
      </c>
    </row>
    <row r="1607" spans="1:6" x14ac:dyDescent="0.45">
      <c r="A1607">
        <v>1596</v>
      </c>
      <c r="B1607">
        <f t="shared" si="74"/>
        <v>3</v>
      </c>
      <c r="C1607" cm="1">
        <f t="array" ref="C1607:D1607">_xlfn.XLOOKUP(A1607,id,KickstartData!$L$2:$M$4115)</f>
        <v>3</v>
      </c>
      <c r="D1607" t="str">
        <v>failed</v>
      </c>
      <c r="E1607" t="str">
        <f t="shared" si="75"/>
        <v xml:space="preserve"> </v>
      </c>
      <c r="F1607">
        <f t="shared" si="76"/>
        <v>3</v>
      </c>
    </row>
    <row r="1608" spans="1:6" x14ac:dyDescent="0.45">
      <c r="A1608">
        <v>1597</v>
      </c>
      <c r="B1608">
        <f t="shared" si="74"/>
        <v>0</v>
      </c>
      <c r="C1608" cm="1">
        <f t="array" ref="C1608:D1608">_xlfn.XLOOKUP(A1608,id,KickstartData!$L$2:$M$4115)</f>
        <v>0</v>
      </c>
      <c r="D1608" t="str">
        <v>failed</v>
      </c>
      <c r="E1608" t="str">
        <f t="shared" si="75"/>
        <v xml:space="preserve"> </v>
      </c>
      <c r="F1608">
        <f t="shared" si="76"/>
        <v>0</v>
      </c>
    </row>
    <row r="1609" spans="1:6" x14ac:dyDescent="0.45">
      <c r="A1609">
        <v>1598</v>
      </c>
      <c r="B1609">
        <f t="shared" si="74"/>
        <v>1</v>
      </c>
      <c r="C1609" cm="1">
        <f t="array" ref="C1609:D1609">_xlfn.XLOOKUP(A1609,id,KickstartData!$L$2:$M$4115)</f>
        <v>1</v>
      </c>
      <c r="D1609" t="str">
        <v>failed</v>
      </c>
      <c r="E1609" t="str">
        <f t="shared" si="75"/>
        <v xml:space="preserve"> </v>
      </c>
      <c r="F1609">
        <f t="shared" si="76"/>
        <v>1</v>
      </c>
    </row>
    <row r="1610" spans="1:6" x14ac:dyDescent="0.45">
      <c r="A1610">
        <v>1599</v>
      </c>
      <c r="B1610">
        <f t="shared" si="74"/>
        <v>0</v>
      </c>
      <c r="C1610" cm="1">
        <f t="array" ref="C1610:D1610">_xlfn.XLOOKUP(A1610,id,KickstartData!$L$2:$M$4115)</f>
        <v>0</v>
      </c>
      <c r="D1610" t="str">
        <v>failed</v>
      </c>
      <c r="E1610" t="str">
        <f t="shared" si="75"/>
        <v xml:space="preserve"> </v>
      </c>
      <c r="F1610">
        <f t="shared" si="76"/>
        <v>0</v>
      </c>
    </row>
    <row r="1611" spans="1:6" x14ac:dyDescent="0.45">
      <c r="A1611">
        <v>1600</v>
      </c>
      <c r="B1611">
        <f t="shared" si="74"/>
        <v>9</v>
      </c>
      <c r="C1611" cm="1">
        <f t="array" ref="C1611:D1611">_xlfn.XLOOKUP(A1611,id,KickstartData!$L$2:$M$4115)</f>
        <v>9</v>
      </c>
      <c r="D1611" t="str">
        <v>failed</v>
      </c>
      <c r="E1611" t="str">
        <f t="shared" si="75"/>
        <v xml:space="preserve"> </v>
      </c>
      <c r="F1611">
        <f t="shared" si="76"/>
        <v>9</v>
      </c>
    </row>
    <row r="1612" spans="1:6" x14ac:dyDescent="0.45">
      <c r="A1612">
        <v>1601</v>
      </c>
      <c r="B1612">
        <f t="shared" ref="B1612:B1675" si="77">_xlfn.XLOOKUP(A1612,id,backers_count)</f>
        <v>56</v>
      </c>
      <c r="C1612" cm="1">
        <f t="array" ref="C1612:D1612">_xlfn.XLOOKUP(A1612,id,KickstartData!$L$2:$M$4115)</f>
        <v>56</v>
      </c>
      <c r="D1612" t="str">
        <v>successful</v>
      </c>
      <c r="E1612">
        <f t="shared" si="75"/>
        <v>56</v>
      </c>
      <c r="F1612" t="str">
        <f t="shared" si="76"/>
        <v xml:space="preserve"> </v>
      </c>
    </row>
    <row r="1613" spans="1:6" x14ac:dyDescent="0.45">
      <c r="A1613">
        <v>1602</v>
      </c>
      <c r="B1613">
        <f t="shared" si="77"/>
        <v>32</v>
      </c>
      <c r="C1613" cm="1">
        <f t="array" ref="C1613:D1613">_xlfn.XLOOKUP(A1613,id,KickstartData!$L$2:$M$4115)</f>
        <v>32</v>
      </c>
      <c r="D1613" t="str">
        <v>successful</v>
      </c>
      <c r="E1613">
        <f t="shared" si="75"/>
        <v>32</v>
      </c>
      <c r="F1613" t="str">
        <f t="shared" si="76"/>
        <v xml:space="preserve"> </v>
      </c>
    </row>
    <row r="1614" spans="1:6" x14ac:dyDescent="0.45">
      <c r="A1614">
        <v>1603</v>
      </c>
      <c r="B1614">
        <f t="shared" si="77"/>
        <v>30</v>
      </c>
      <c r="C1614" cm="1">
        <f t="array" ref="C1614:D1614">_xlfn.XLOOKUP(A1614,id,KickstartData!$L$2:$M$4115)</f>
        <v>30</v>
      </c>
      <c r="D1614" t="str">
        <v>successful</v>
      </c>
      <c r="E1614">
        <f t="shared" si="75"/>
        <v>30</v>
      </c>
      <c r="F1614" t="str">
        <f t="shared" si="76"/>
        <v xml:space="preserve"> </v>
      </c>
    </row>
    <row r="1615" spans="1:6" x14ac:dyDescent="0.45">
      <c r="A1615">
        <v>1604</v>
      </c>
      <c r="B1615">
        <f t="shared" si="77"/>
        <v>70</v>
      </c>
      <c r="C1615" cm="1">
        <f t="array" ref="C1615:D1615">_xlfn.XLOOKUP(A1615,id,KickstartData!$L$2:$M$4115)</f>
        <v>70</v>
      </c>
      <c r="D1615" t="str">
        <v>successful</v>
      </c>
      <c r="E1615">
        <f t="shared" si="75"/>
        <v>70</v>
      </c>
      <c r="F1615" t="str">
        <f t="shared" si="76"/>
        <v xml:space="preserve"> </v>
      </c>
    </row>
    <row r="1616" spans="1:6" x14ac:dyDescent="0.45">
      <c r="A1616">
        <v>1605</v>
      </c>
      <c r="B1616">
        <f t="shared" si="77"/>
        <v>44</v>
      </c>
      <c r="C1616" cm="1">
        <f t="array" ref="C1616:D1616">_xlfn.XLOOKUP(A1616,id,KickstartData!$L$2:$M$4115)</f>
        <v>44</v>
      </c>
      <c r="D1616" t="str">
        <v>successful</v>
      </c>
      <c r="E1616">
        <f t="shared" ref="E1616:E1679" si="78">IF(D1616="successful",C1616," ")</f>
        <v>44</v>
      </c>
      <c r="F1616" t="str">
        <f t="shared" ref="F1616:F1679" si="79">IF(D1616&lt;&gt;"successful",C1616," ")</f>
        <v xml:space="preserve"> </v>
      </c>
    </row>
    <row r="1617" spans="1:6" x14ac:dyDescent="0.45">
      <c r="A1617">
        <v>1606</v>
      </c>
      <c r="B1617">
        <f t="shared" si="77"/>
        <v>92</v>
      </c>
      <c r="C1617" cm="1">
        <f t="array" ref="C1617:D1617">_xlfn.XLOOKUP(A1617,id,KickstartData!$L$2:$M$4115)</f>
        <v>92</v>
      </c>
      <c r="D1617" t="str">
        <v>successful</v>
      </c>
      <c r="E1617">
        <f t="shared" si="78"/>
        <v>92</v>
      </c>
      <c r="F1617" t="str">
        <f t="shared" si="79"/>
        <v xml:space="preserve"> </v>
      </c>
    </row>
    <row r="1618" spans="1:6" x14ac:dyDescent="0.45">
      <c r="A1618">
        <v>1607</v>
      </c>
      <c r="B1618">
        <f t="shared" si="77"/>
        <v>205</v>
      </c>
      <c r="C1618" cm="1">
        <f t="array" ref="C1618:D1618">_xlfn.XLOOKUP(A1618,id,KickstartData!$L$2:$M$4115)</f>
        <v>205</v>
      </c>
      <c r="D1618" t="str">
        <v>successful</v>
      </c>
      <c r="E1618">
        <f t="shared" si="78"/>
        <v>205</v>
      </c>
      <c r="F1618" t="str">
        <f t="shared" si="79"/>
        <v xml:space="preserve"> </v>
      </c>
    </row>
    <row r="1619" spans="1:6" x14ac:dyDescent="0.45">
      <c r="A1619">
        <v>1608</v>
      </c>
      <c r="B1619">
        <f t="shared" si="77"/>
        <v>23</v>
      </c>
      <c r="C1619" cm="1">
        <f t="array" ref="C1619:D1619">_xlfn.XLOOKUP(A1619,id,KickstartData!$L$2:$M$4115)</f>
        <v>23</v>
      </c>
      <c r="D1619" t="str">
        <v>successful</v>
      </c>
      <c r="E1619">
        <f t="shared" si="78"/>
        <v>23</v>
      </c>
      <c r="F1619" t="str">
        <f t="shared" si="79"/>
        <v xml:space="preserve"> </v>
      </c>
    </row>
    <row r="1620" spans="1:6" x14ac:dyDescent="0.45">
      <c r="A1620">
        <v>1609</v>
      </c>
      <c r="B1620">
        <f t="shared" si="77"/>
        <v>4</v>
      </c>
      <c r="C1620" cm="1">
        <f t="array" ref="C1620:D1620">_xlfn.XLOOKUP(A1620,id,KickstartData!$L$2:$M$4115)</f>
        <v>4</v>
      </c>
      <c r="D1620" t="str">
        <v>successful</v>
      </c>
      <c r="E1620">
        <f t="shared" si="78"/>
        <v>4</v>
      </c>
      <c r="F1620" t="str">
        <f t="shared" si="79"/>
        <v xml:space="preserve"> </v>
      </c>
    </row>
    <row r="1621" spans="1:6" x14ac:dyDescent="0.45">
      <c r="A1621">
        <v>1610</v>
      </c>
      <c r="B1621">
        <f t="shared" si="77"/>
        <v>112</v>
      </c>
      <c r="C1621" cm="1">
        <f t="array" ref="C1621:D1621">_xlfn.XLOOKUP(A1621,id,KickstartData!$L$2:$M$4115)</f>
        <v>112</v>
      </c>
      <c r="D1621" t="str">
        <v>successful</v>
      </c>
      <c r="E1621">
        <f t="shared" si="78"/>
        <v>112</v>
      </c>
      <c r="F1621" t="str">
        <f t="shared" si="79"/>
        <v xml:space="preserve"> </v>
      </c>
    </row>
    <row r="1622" spans="1:6" x14ac:dyDescent="0.45">
      <c r="A1622">
        <v>1611</v>
      </c>
      <c r="B1622">
        <f t="shared" si="77"/>
        <v>27</v>
      </c>
      <c r="C1622" cm="1">
        <f t="array" ref="C1622:D1622">_xlfn.XLOOKUP(A1622,id,KickstartData!$L$2:$M$4115)</f>
        <v>27</v>
      </c>
      <c r="D1622" t="str">
        <v>successful</v>
      </c>
      <c r="E1622">
        <f t="shared" si="78"/>
        <v>27</v>
      </c>
      <c r="F1622" t="str">
        <f t="shared" si="79"/>
        <v xml:space="preserve"> </v>
      </c>
    </row>
    <row r="1623" spans="1:6" x14ac:dyDescent="0.45">
      <c r="A1623">
        <v>1612</v>
      </c>
      <c r="B1623">
        <f t="shared" si="77"/>
        <v>11</v>
      </c>
      <c r="C1623" cm="1">
        <f t="array" ref="C1623:D1623">_xlfn.XLOOKUP(A1623,id,KickstartData!$L$2:$M$4115)</f>
        <v>11</v>
      </c>
      <c r="D1623" t="str">
        <v>successful</v>
      </c>
      <c r="E1623">
        <f t="shared" si="78"/>
        <v>11</v>
      </c>
      <c r="F1623" t="str">
        <f t="shared" si="79"/>
        <v xml:space="preserve"> </v>
      </c>
    </row>
    <row r="1624" spans="1:6" x14ac:dyDescent="0.45">
      <c r="A1624">
        <v>1613</v>
      </c>
      <c r="B1624">
        <f t="shared" si="77"/>
        <v>26</v>
      </c>
      <c r="C1624" cm="1">
        <f t="array" ref="C1624:D1624">_xlfn.XLOOKUP(A1624,id,KickstartData!$L$2:$M$4115)</f>
        <v>26</v>
      </c>
      <c r="D1624" t="str">
        <v>successful</v>
      </c>
      <c r="E1624">
        <f t="shared" si="78"/>
        <v>26</v>
      </c>
      <c r="F1624" t="str">
        <f t="shared" si="79"/>
        <v xml:space="preserve"> </v>
      </c>
    </row>
    <row r="1625" spans="1:6" x14ac:dyDescent="0.45">
      <c r="A1625">
        <v>1614</v>
      </c>
      <c r="B1625">
        <f t="shared" si="77"/>
        <v>77</v>
      </c>
      <c r="C1625" cm="1">
        <f t="array" ref="C1625:D1625">_xlfn.XLOOKUP(A1625,id,KickstartData!$L$2:$M$4115)</f>
        <v>77</v>
      </c>
      <c r="D1625" t="str">
        <v>successful</v>
      </c>
      <c r="E1625">
        <f t="shared" si="78"/>
        <v>77</v>
      </c>
      <c r="F1625" t="str">
        <f t="shared" si="79"/>
        <v xml:space="preserve"> </v>
      </c>
    </row>
    <row r="1626" spans="1:6" x14ac:dyDescent="0.45">
      <c r="A1626">
        <v>1615</v>
      </c>
      <c r="B1626">
        <f t="shared" si="77"/>
        <v>136</v>
      </c>
      <c r="C1626" cm="1">
        <f t="array" ref="C1626:D1626">_xlfn.XLOOKUP(A1626,id,KickstartData!$L$2:$M$4115)</f>
        <v>136</v>
      </c>
      <c r="D1626" t="str">
        <v>successful</v>
      </c>
      <c r="E1626">
        <f t="shared" si="78"/>
        <v>136</v>
      </c>
      <c r="F1626" t="str">
        <f t="shared" si="79"/>
        <v xml:space="preserve"> </v>
      </c>
    </row>
    <row r="1627" spans="1:6" x14ac:dyDescent="0.45">
      <c r="A1627">
        <v>1616</v>
      </c>
      <c r="B1627">
        <f t="shared" si="77"/>
        <v>157</v>
      </c>
      <c r="C1627" cm="1">
        <f t="array" ref="C1627:D1627">_xlfn.XLOOKUP(A1627,id,KickstartData!$L$2:$M$4115)</f>
        <v>157</v>
      </c>
      <c r="D1627" t="str">
        <v>successful</v>
      </c>
      <c r="E1627">
        <f t="shared" si="78"/>
        <v>157</v>
      </c>
      <c r="F1627" t="str">
        <f t="shared" si="79"/>
        <v xml:space="preserve"> </v>
      </c>
    </row>
    <row r="1628" spans="1:6" x14ac:dyDescent="0.45">
      <c r="A1628">
        <v>1617</v>
      </c>
      <c r="B1628">
        <f t="shared" si="77"/>
        <v>158</v>
      </c>
      <c r="C1628" cm="1">
        <f t="array" ref="C1628:D1628">_xlfn.XLOOKUP(A1628,id,KickstartData!$L$2:$M$4115)</f>
        <v>158</v>
      </c>
      <c r="D1628" t="str">
        <v>successful</v>
      </c>
      <c r="E1628">
        <f t="shared" si="78"/>
        <v>158</v>
      </c>
      <c r="F1628" t="str">
        <f t="shared" si="79"/>
        <v xml:space="preserve"> </v>
      </c>
    </row>
    <row r="1629" spans="1:6" x14ac:dyDescent="0.45">
      <c r="A1629">
        <v>1618</v>
      </c>
      <c r="B1629">
        <f t="shared" si="77"/>
        <v>27</v>
      </c>
      <c r="C1629" cm="1">
        <f t="array" ref="C1629:D1629">_xlfn.XLOOKUP(A1629,id,KickstartData!$L$2:$M$4115)</f>
        <v>27</v>
      </c>
      <c r="D1629" t="str">
        <v>successful</v>
      </c>
      <c r="E1629">
        <f t="shared" si="78"/>
        <v>27</v>
      </c>
      <c r="F1629" t="str">
        <f t="shared" si="79"/>
        <v xml:space="preserve"> </v>
      </c>
    </row>
    <row r="1630" spans="1:6" x14ac:dyDescent="0.45">
      <c r="A1630">
        <v>1619</v>
      </c>
      <c r="B1630">
        <f t="shared" si="77"/>
        <v>23</v>
      </c>
      <c r="C1630" cm="1">
        <f t="array" ref="C1630:D1630">_xlfn.XLOOKUP(A1630,id,KickstartData!$L$2:$M$4115)</f>
        <v>23</v>
      </c>
      <c r="D1630" t="str">
        <v>successful</v>
      </c>
      <c r="E1630">
        <f t="shared" si="78"/>
        <v>23</v>
      </c>
      <c r="F1630" t="str">
        <f t="shared" si="79"/>
        <v xml:space="preserve"> </v>
      </c>
    </row>
    <row r="1631" spans="1:6" x14ac:dyDescent="0.45">
      <c r="A1631">
        <v>1620</v>
      </c>
      <c r="B1631">
        <f t="shared" si="77"/>
        <v>17</v>
      </c>
      <c r="C1631" cm="1">
        <f t="array" ref="C1631:D1631">_xlfn.XLOOKUP(A1631,id,KickstartData!$L$2:$M$4115)</f>
        <v>17</v>
      </c>
      <c r="D1631" t="str">
        <v>successful</v>
      </c>
      <c r="E1631">
        <f t="shared" si="78"/>
        <v>17</v>
      </c>
      <c r="F1631" t="str">
        <f t="shared" si="79"/>
        <v xml:space="preserve"> </v>
      </c>
    </row>
    <row r="1632" spans="1:6" x14ac:dyDescent="0.45">
      <c r="A1632">
        <v>1621</v>
      </c>
      <c r="B1632">
        <f t="shared" si="77"/>
        <v>37</v>
      </c>
      <c r="C1632" cm="1">
        <f t="array" ref="C1632:D1632">_xlfn.XLOOKUP(A1632,id,KickstartData!$L$2:$M$4115)</f>
        <v>37</v>
      </c>
      <c r="D1632" t="str">
        <v>successful</v>
      </c>
      <c r="E1632">
        <f t="shared" si="78"/>
        <v>37</v>
      </c>
      <c r="F1632" t="str">
        <f t="shared" si="79"/>
        <v xml:space="preserve"> </v>
      </c>
    </row>
    <row r="1633" spans="1:6" x14ac:dyDescent="0.45">
      <c r="A1633">
        <v>1622</v>
      </c>
      <c r="B1633">
        <f t="shared" si="77"/>
        <v>65</v>
      </c>
      <c r="C1633" cm="1">
        <f t="array" ref="C1633:D1633">_xlfn.XLOOKUP(A1633,id,KickstartData!$L$2:$M$4115)</f>
        <v>65</v>
      </c>
      <c r="D1633" t="str">
        <v>successful</v>
      </c>
      <c r="E1633">
        <f t="shared" si="78"/>
        <v>65</v>
      </c>
      <c r="F1633" t="str">
        <f t="shared" si="79"/>
        <v xml:space="preserve"> </v>
      </c>
    </row>
    <row r="1634" spans="1:6" x14ac:dyDescent="0.45">
      <c r="A1634">
        <v>1623</v>
      </c>
      <c r="B1634">
        <f t="shared" si="77"/>
        <v>18</v>
      </c>
      <c r="C1634" cm="1">
        <f t="array" ref="C1634:D1634">_xlfn.XLOOKUP(A1634,id,KickstartData!$L$2:$M$4115)</f>
        <v>18</v>
      </c>
      <c r="D1634" t="str">
        <v>successful</v>
      </c>
      <c r="E1634">
        <f t="shared" si="78"/>
        <v>18</v>
      </c>
      <c r="F1634" t="str">
        <f t="shared" si="79"/>
        <v xml:space="preserve"> </v>
      </c>
    </row>
    <row r="1635" spans="1:6" x14ac:dyDescent="0.45">
      <c r="A1635">
        <v>1624</v>
      </c>
      <c r="B1635">
        <f t="shared" si="77"/>
        <v>25</v>
      </c>
      <c r="C1635" cm="1">
        <f t="array" ref="C1635:D1635">_xlfn.XLOOKUP(A1635,id,KickstartData!$L$2:$M$4115)</f>
        <v>25</v>
      </c>
      <c r="D1635" t="str">
        <v>successful</v>
      </c>
      <c r="E1635">
        <f t="shared" si="78"/>
        <v>25</v>
      </c>
      <c r="F1635" t="str">
        <f t="shared" si="79"/>
        <v xml:space="preserve"> </v>
      </c>
    </row>
    <row r="1636" spans="1:6" x14ac:dyDescent="0.45">
      <c r="A1636">
        <v>1625</v>
      </c>
      <c r="B1636">
        <f t="shared" si="77"/>
        <v>104</v>
      </c>
      <c r="C1636" cm="1">
        <f t="array" ref="C1636:D1636">_xlfn.XLOOKUP(A1636,id,KickstartData!$L$2:$M$4115)</f>
        <v>104</v>
      </c>
      <c r="D1636" t="str">
        <v>successful</v>
      </c>
      <c r="E1636">
        <f t="shared" si="78"/>
        <v>104</v>
      </c>
      <c r="F1636" t="str">
        <f t="shared" si="79"/>
        <v xml:space="preserve"> </v>
      </c>
    </row>
    <row r="1637" spans="1:6" x14ac:dyDescent="0.45">
      <c r="A1637">
        <v>1626</v>
      </c>
      <c r="B1637">
        <f t="shared" si="77"/>
        <v>108</v>
      </c>
      <c r="C1637" cm="1">
        <f t="array" ref="C1637:D1637">_xlfn.XLOOKUP(A1637,id,KickstartData!$L$2:$M$4115)</f>
        <v>108</v>
      </c>
      <c r="D1637" t="str">
        <v>successful</v>
      </c>
      <c r="E1637">
        <f t="shared" si="78"/>
        <v>108</v>
      </c>
      <c r="F1637" t="str">
        <f t="shared" si="79"/>
        <v xml:space="preserve"> </v>
      </c>
    </row>
    <row r="1638" spans="1:6" x14ac:dyDescent="0.45">
      <c r="A1638">
        <v>1627</v>
      </c>
      <c r="B1638">
        <f t="shared" si="77"/>
        <v>38</v>
      </c>
      <c r="C1638" cm="1">
        <f t="array" ref="C1638:D1638">_xlfn.XLOOKUP(A1638,id,KickstartData!$L$2:$M$4115)</f>
        <v>38</v>
      </c>
      <c r="D1638" t="str">
        <v>successful</v>
      </c>
      <c r="E1638">
        <f t="shared" si="78"/>
        <v>38</v>
      </c>
      <c r="F1638" t="str">
        <f t="shared" si="79"/>
        <v xml:space="preserve"> </v>
      </c>
    </row>
    <row r="1639" spans="1:6" x14ac:dyDescent="0.45">
      <c r="A1639">
        <v>1628</v>
      </c>
      <c r="B1639">
        <f t="shared" si="77"/>
        <v>88</v>
      </c>
      <c r="C1639" cm="1">
        <f t="array" ref="C1639:D1639">_xlfn.XLOOKUP(A1639,id,KickstartData!$L$2:$M$4115)</f>
        <v>88</v>
      </c>
      <c r="D1639" t="str">
        <v>successful</v>
      </c>
      <c r="E1639">
        <f t="shared" si="78"/>
        <v>88</v>
      </c>
      <c r="F1639" t="str">
        <f t="shared" si="79"/>
        <v xml:space="preserve"> </v>
      </c>
    </row>
    <row r="1640" spans="1:6" x14ac:dyDescent="0.45">
      <c r="A1640">
        <v>1629</v>
      </c>
      <c r="B1640">
        <f t="shared" si="77"/>
        <v>82</v>
      </c>
      <c r="C1640" cm="1">
        <f t="array" ref="C1640:D1640">_xlfn.XLOOKUP(A1640,id,KickstartData!$L$2:$M$4115)</f>
        <v>82</v>
      </c>
      <c r="D1640" t="str">
        <v>successful</v>
      </c>
      <c r="E1640">
        <f t="shared" si="78"/>
        <v>82</v>
      </c>
      <c r="F1640" t="str">
        <f t="shared" si="79"/>
        <v xml:space="preserve"> </v>
      </c>
    </row>
    <row r="1641" spans="1:6" x14ac:dyDescent="0.45">
      <c r="A1641">
        <v>1630</v>
      </c>
      <c r="B1641">
        <f t="shared" si="77"/>
        <v>126</v>
      </c>
      <c r="C1641" cm="1">
        <f t="array" ref="C1641:D1641">_xlfn.XLOOKUP(A1641,id,KickstartData!$L$2:$M$4115)</f>
        <v>126</v>
      </c>
      <c r="D1641" t="str">
        <v>successful</v>
      </c>
      <c r="E1641">
        <f t="shared" si="78"/>
        <v>126</v>
      </c>
      <c r="F1641" t="str">
        <f t="shared" si="79"/>
        <v xml:space="preserve"> </v>
      </c>
    </row>
    <row r="1642" spans="1:6" x14ac:dyDescent="0.45">
      <c r="A1642">
        <v>1631</v>
      </c>
      <c r="B1642">
        <f t="shared" si="77"/>
        <v>133</v>
      </c>
      <c r="C1642" cm="1">
        <f t="array" ref="C1642:D1642">_xlfn.XLOOKUP(A1642,id,KickstartData!$L$2:$M$4115)</f>
        <v>133</v>
      </c>
      <c r="D1642" t="str">
        <v>successful</v>
      </c>
      <c r="E1642">
        <f t="shared" si="78"/>
        <v>133</v>
      </c>
      <c r="F1642" t="str">
        <f t="shared" si="79"/>
        <v xml:space="preserve"> </v>
      </c>
    </row>
    <row r="1643" spans="1:6" x14ac:dyDescent="0.45">
      <c r="A1643">
        <v>1632</v>
      </c>
      <c r="B1643">
        <f t="shared" si="77"/>
        <v>47</v>
      </c>
      <c r="C1643" cm="1">
        <f t="array" ref="C1643:D1643">_xlfn.XLOOKUP(A1643,id,KickstartData!$L$2:$M$4115)</f>
        <v>47</v>
      </c>
      <c r="D1643" t="str">
        <v>successful</v>
      </c>
      <c r="E1643">
        <f t="shared" si="78"/>
        <v>47</v>
      </c>
      <c r="F1643" t="str">
        <f t="shared" si="79"/>
        <v xml:space="preserve"> </v>
      </c>
    </row>
    <row r="1644" spans="1:6" x14ac:dyDescent="0.45">
      <c r="A1644">
        <v>1633</v>
      </c>
      <c r="B1644">
        <f t="shared" si="77"/>
        <v>58</v>
      </c>
      <c r="C1644" cm="1">
        <f t="array" ref="C1644:D1644">_xlfn.XLOOKUP(A1644,id,KickstartData!$L$2:$M$4115)</f>
        <v>58</v>
      </c>
      <c r="D1644" t="str">
        <v>successful</v>
      </c>
      <c r="E1644">
        <f t="shared" si="78"/>
        <v>58</v>
      </c>
      <c r="F1644" t="str">
        <f t="shared" si="79"/>
        <v xml:space="preserve"> </v>
      </c>
    </row>
    <row r="1645" spans="1:6" x14ac:dyDescent="0.45">
      <c r="A1645">
        <v>1634</v>
      </c>
      <c r="B1645">
        <f t="shared" si="77"/>
        <v>32</v>
      </c>
      <c r="C1645" cm="1">
        <f t="array" ref="C1645:D1645">_xlfn.XLOOKUP(A1645,id,KickstartData!$L$2:$M$4115)</f>
        <v>32</v>
      </c>
      <c r="D1645" t="str">
        <v>successful</v>
      </c>
      <c r="E1645">
        <f t="shared" si="78"/>
        <v>32</v>
      </c>
      <c r="F1645" t="str">
        <f t="shared" si="79"/>
        <v xml:space="preserve"> </v>
      </c>
    </row>
    <row r="1646" spans="1:6" x14ac:dyDescent="0.45">
      <c r="A1646">
        <v>1635</v>
      </c>
      <c r="B1646">
        <f t="shared" si="77"/>
        <v>37</v>
      </c>
      <c r="C1646" cm="1">
        <f t="array" ref="C1646:D1646">_xlfn.XLOOKUP(A1646,id,KickstartData!$L$2:$M$4115)</f>
        <v>37</v>
      </c>
      <c r="D1646" t="str">
        <v>successful</v>
      </c>
      <c r="E1646">
        <f t="shared" si="78"/>
        <v>37</v>
      </c>
      <c r="F1646" t="str">
        <f t="shared" si="79"/>
        <v xml:space="preserve"> </v>
      </c>
    </row>
    <row r="1647" spans="1:6" x14ac:dyDescent="0.45">
      <c r="A1647">
        <v>1636</v>
      </c>
      <c r="B1647">
        <f t="shared" si="77"/>
        <v>87</v>
      </c>
      <c r="C1647" cm="1">
        <f t="array" ref="C1647:D1647">_xlfn.XLOOKUP(A1647,id,KickstartData!$L$2:$M$4115)</f>
        <v>87</v>
      </c>
      <c r="D1647" t="str">
        <v>successful</v>
      </c>
      <c r="E1647">
        <f t="shared" si="78"/>
        <v>87</v>
      </c>
      <c r="F1647" t="str">
        <f t="shared" si="79"/>
        <v xml:space="preserve"> </v>
      </c>
    </row>
    <row r="1648" spans="1:6" x14ac:dyDescent="0.45">
      <c r="A1648">
        <v>1637</v>
      </c>
      <c r="B1648">
        <f t="shared" si="77"/>
        <v>15</v>
      </c>
      <c r="C1648" cm="1">
        <f t="array" ref="C1648:D1648">_xlfn.XLOOKUP(A1648,id,KickstartData!$L$2:$M$4115)</f>
        <v>15</v>
      </c>
      <c r="D1648" t="str">
        <v>successful</v>
      </c>
      <c r="E1648">
        <f t="shared" si="78"/>
        <v>15</v>
      </c>
      <c r="F1648" t="str">
        <f t="shared" si="79"/>
        <v xml:space="preserve"> </v>
      </c>
    </row>
    <row r="1649" spans="1:6" x14ac:dyDescent="0.45">
      <c r="A1649">
        <v>1638</v>
      </c>
      <c r="B1649">
        <f t="shared" si="77"/>
        <v>27</v>
      </c>
      <c r="C1649" cm="1">
        <f t="array" ref="C1649:D1649">_xlfn.XLOOKUP(A1649,id,KickstartData!$L$2:$M$4115)</f>
        <v>27</v>
      </c>
      <c r="D1649" t="str">
        <v>successful</v>
      </c>
      <c r="E1649">
        <f t="shared" si="78"/>
        <v>27</v>
      </c>
      <c r="F1649" t="str">
        <f t="shared" si="79"/>
        <v xml:space="preserve"> </v>
      </c>
    </row>
    <row r="1650" spans="1:6" x14ac:dyDescent="0.45">
      <c r="A1650">
        <v>1639</v>
      </c>
      <c r="B1650">
        <f t="shared" si="77"/>
        <v>19</v>
      </c>
      <c r="C1650" cm="1">
        <f t="array" ref="C1650:D1650">_xlfn.XLOOKUP(A1650,id,KickstartData!$L$2:$M$4115)</f>
        <v>19</v>
      </c>
      <c r="D1650" t="str">
        <v>successful</v>
      </c>
      <c r="E1650">
        <f t="shared" si="78"/>
        <v>19</v>
      </c>
      <c r="F1650" t="str">
        <f t="shared" si="79"/>
        <v xml:space="preserve"> </v>
      </c>
    </row>
    <row r="1651" spans="1:6" x14ac:dyDescent="0.45">
      <c r="A1651">
        <v>1640</v>
      </c>
      <c r="B1651">
        <f t="shared" si="77"/>
        <v>17</v>
      </c>
      <c r="C1651" cm="1">
        <f t="array" ref="C1651:D1651">_xlfn.XLOOKUP(A1651,id,KickstartData!$L$2:$M$4115)</f>
        <v>17</v>
      </c>
      <c r="D1651" t="str">
        <v>successful</v>
      </c>
      <c r="E1651">
        <f t="shared" si="78"/>
        <v>17</v>
      </c>
      <c r="F1651" t="str">
        <f t="shared" si="79"/>
        <v xml:space="preserve"> </v>
      </c>
    </row>
    <row r="1652" spans="1:6" x14ac:dyDescent="0.45">
      <c r="A1652">
        <v>1641</v>
      </c>
      <c r="B1652">
        <f t="shared" si="77"/>
        <v>26</v>
      </c>
      <c r="C1652" cm="1">
        <f t="array" ref="C1652:D1652">_xlfn.XLOOKUP(A1652,id,KickstartData!$L$2:$M$4115)</f>
        <v>26</v>
      </c>
      <c r="D1652" t="str">
        <v>successful</v>
      </c>
      <c r="E1652">
        <f t="shared" si="78"/>
        <v>26</v>
      </c>
      <c r="F1652" t="str">
        <f t="shared" si="79"/>
        <v xml:space="preserve"> </v>
      </c>
    </row>
    <row r="1653" spans="1:6" x14ac:dyDescent="0.45">
      <c r="A1653">
        <v>1642</v>
      </c>
      <c r="B1653">
        <f t="shared" si="77"/>
        <v>28</v>
      </c>
      <c r="C1653" cm="1">
        <f t="array" ref="C1653:D1653">_xlfn.XLOOKUP(A1653,id,KickstartData!$L$2:$M$4115)</f>
        <v>28</v>
      </c>
      <c r="D1653" t="str">
        <v>successful</v>
      </c>
      <c r="E1653">
        <f t="shared" si="78"/>
        <v>28</v>
      </c>
      <c r="F1653" t="str">
        <f t="shared" si="79"/>
        <v xml:space="preserve"> </v>
      </c>
    </row>
    <row r="1654" spans="1:6" x14ac:dyDescent="0.45">
      <c r="A1654">
        <v>1643</v>
      </c>
      <c r="B1654">
        <f t="shared" si="77"/>
        <v>37</v>
      </c>
      <c r="C1654" cm="1">
        <f t="array" ref="C1654:D1654">_xlfn.XLOOKUP(A1654,id,KickstartData!$L$2:$M$4115)</f>
        <v>37</v>
      </c>
      <c r="D1654" t="str">
        <v>successful</v>
      </c>
      <c r="E1654">
        <f t="shared" si="78"/>
        <v>37</v>
      </c>
      <c r="F1654" t="str">
        <f t="shared" si="79"/>
        <v xml:space="preserve"> </v>
      </c>
    </row>
    <row r="1655" spans="1:6" x14ac:dyDescent="0.45">
      <c r="A1655">
        <v>1644</v>
      </c>
      <c r="B1655">
        <f t="shared" si="77"/>
        <v>128</v>
      </c>
      <c r="C1655" cm="1">
        <f t="array" ref="C1655:D1655">_xlfn.XLOOKUP(A1655,id,KickstartData!$L$2:$M$4115)</f>
        <v>128</v>
      </c>
      <c r="D1655" t="str">
        <v>successful</v>
      </c>
      <c r="E1655">
        <f t="shared" si="78"/>
        <v>128</v>
      </c>
      <c r="F1655" t="str">
        <f t="shared" si="79"/>
        <v xml:space="preserve"> </v>
      </c>
    </row>
    <row r="1656" spans="1:6" x14ac:dyDescent="0.45">
      <c r="A1656">
        <v>1645</v>
      </c>
      <c r="B1656">
        <f t="shared" si="77"/>
        <v>10</v>
      </c>
      <c r="C1656" cm="1">
        <f t="array" ref="C1656:D1656">_xlfn.XLOOKUP(A1656,id,KickstartData!$L$2:$M$4115)</f>
        <v>10</v>
      </c>
      <c r="D1656" t="str">
        <v>successful</v>
      </c>
      <c r="E1656">
        <f t="shared" si="78"/>
        <v>10</v>
      </c>
      <c r="F1656" t="str">
        <f t="shared" si="79"/>
        <v xml:space="preserve"> </v>
      </c>
    </row>
    <row r="1657" spans="1:6" x14ac:dyDescent="0.45">
      <c r="A1657">
        <v>1646</v>
      </c>
      <c r="B1657">
        <f t="shared" si="77"/>
        <v>83</v>
      </c>
      <c r="C1657" cm="1">
        <f t="array" ref="C1657:D1657">_xlfn.XLOOKUP(A1657,id,KickstartData!$L$2:$M$4115)</f>
        <v>83</v>
      </c>
      <c r="D1657" t="str">
        <v>successful</v>
      </c>
      <c r="E1657">
        <f t="shared" si="78"/>
        <v>83</v>
      </c>
      <c r="F1657" t="str">
        <f t="shared" si="79"/>
        <v xml:space="preserve"> </v>
      </c>
    </row>
    <row r="1658" spans="1:6" x14ac:dyDescent="0.45">
      <c r="A1658">
        <v>1647</v>
      </c>
      <c r="B1658">
        <f t="shared" si="77"/>
        <v>46</v>
      </c>
      <c r="C1658" cm="1">
        <f t="array" ref="C1658:D1658">_xlfn.XLOOKUP(A1658,id,KickstartData!$L$2:$M$4115)</f>
        <v>46</v>
      </c>
      <c r="D1658" t="str">
        <v>successful</v>
      </c>
      <c r="E1658">
        <f t="shared" si="78"/>
        <v>46</v>
      </c>
      <c r="F1658" t="str">
        <f t="shared" si="79"/>
        <v xml:space="preserve"> </v>
      </c>
    </row>
    <row r="1659" spans="1:6" x14ac:dyDescent="0.45">
      <c r="A1659">
        <v>1648</v>
      </c>
      <c r="B1659">
        <f t="shared" si="77"/>
        <v>90</v>
      </c>
      <c r="C1659" cm="1">
        <f t="array" ref="C1659:D1659">_xlfn.XLOOKUP(A1659,id,KickstartData!$L$2:$M$4115)</f>
        <v>90</v>
      </c>
      <c r="D1659" t="str">
        <v>successful</v>
      </c>
      <c r="E1659">
        <f t="shared" si="78"/>
        <v>90</v>
      </c>
      <c r="F1659" t="str">
        <f t="shared" si="79"/>
        <v xml:space="preserve"> </v>
      </c>
    </row>
    <row r="1660" spans="1:6" x14ac:dyDescent="0.45">
      <c r="A1660">
        <v>1649</v>
      </c>
      <c r="B1660">
        <f t="shared" si="77"/>
        <v>81</v>
      </c>
      <c r="C1660" cm="1">
        <f t="array" ref="C1660:D1660">_xlfn.XLOOKUP(A1660,id,KickstartData!$L$2:$M$4115)</f>
        <v>81</v>
      </c>
      <c r="D1660" t="str">
        <v>successful</v>
      </c>
      <c r="E1660">
        <f t="shared" si="78"/>
        <v>81</v>
      </c>
      <c r="F1660" t="str">
        <f t="shared" si="79"/>
        <v xml:space="preserve"> </v>
      </c>
    </row>
    <row r="1661" spans="1:6" x14ac:dyDescent="0.45">
      <c r="A1661">
        <v>1650</v>
      </c>
      <c r="B1661">
        <f t="shared" si="77"/>
        <v>32</v>
      </c>
      <c r="C1661" cm="1">
        <f t="array" ref="C1661:D1661">_xlfn.XLOOKUP(A1661,id,KickstartData!$L$2:$M$4115)</f>
        <v>32</v>
      </c>
      <c r="D1661" t="str">
        <v>successful</v>
      </c>
      <c r="E1661">
        <f t="shared" si="78"/>
        <v>32</v>
      </c>
      <c r="F1661" t="str">
        <f t="shared" si="79"/>
        <v xml:space="preserve"> </v>
      </c>
    </row>
    <row r="1662" spans="1:6" x14ac:dyDescent="0.45">
      <c r="A1662">
        <v>1651</v>
      </c>
      <c r="B1662">
        <f t="shared" si="77"/>
        <v>20</v>
      </c>
      <c r="C1662" cm="1">
        <f t="array" ref="C1662:D1662">_xlfn.XLOOKUP(A1662,id,KickstartData!$L$2:$M$4115)</f>
        <v>20</v>
      </c>
      <c r="D1662" t="str">
        <v>successful</v>
      </c>
      <c r="E1662">
        <f t="shared" si="78"/>
        <v>20</v>
      </c>
      <c r="F1662" t="str">
        <f t="shared" si="79"/>
        <v xml:space="preserve"> </v>
      </c>
    </row>
    <row r="1663" spans="1:6" x14ac:dyDescent="0.45">
      <c r="A1663">
        <v>1652</v>
      </c>
      <c r="B1663">
        <f t="shared" si="77"/>
        <v>70</v>
      </c>
      <c r="C1663" cm="1">
        <f t="array" ref="C1663:D1663">_xlfn.XLOOKUP(A1663,id,KickstartData!$L$2:$M$4115)</f>
        <v>70</v>
      </c>
      <c r="D1663" t="str">
        <v>successful</v>
      </c>
      <c r="E1663">
        <f t="shared" si="78"/>
        <v>70</v>
      </c>
      <c r="F1663" t="str">
        <f t="shared" si="79"/>
        <v xml:space="preserve"> </v>
      </c>
    </row>
    <row r="1664" spans="1:6" x14ac:dyDescent="0.45">
      <c r="A1664">
        <v>1653</v>
      </c>
      <c r="B1664">
        <f t="shared" si="77"/>
        <v>168</v>
      </c>
      <c r="C1664" cm="1">
        <f t="array" ref="C1664:D1664">_xlfn.XLOOKUP(A1664,id,KickstartData!$L$2:$M$4115)</f>
        <v>168</v>
      </c>
      <c r="D1664" t="str">
        <v>successful</v>
      </c>
      <c r="E1664">
        <f t="shared" si="78"/>
        <v>168</v>
      </c>
      <c r="F1664" t="str">
        <f t="shared" si="79"/>
        <v xml:space="preserve"> </v>
      </c>
    </row>
    <row r="1665" spans="1:6" x14ac:dyDescent="0.45">
      <c r="A1665">
        <v>1654</v>
      </c>
      <c r="B1665">
        <f t="shared" si="77"/>
        <v>34</v>
      </c>
      <c r="C1665" cm="1">
        <f t="array" ref="C1665:D1665">_xlfn.XLOOKUP(A1665,id,KickstartData!$L$2:$M$4115)</f>
        <v>34</v>
      </c>
      <c r="D1665" t="str">
        <v>successful</v>
      </c>
      <c r="E1665">
        <f t="shared" si="78"/>
        <v>34</v>
      </c>
      <c r="F1665" t="str">
        <f t="shared" si="79"/>
        <v xml:space="preserve"> </v>
      </c>
    </row>
    <row r="1666" spans="1:6" x14ac:dyDescent="0.45">
      <c r="A1666">
        <v>1655</v>
      </c>
      <c r="B1666">
        <f t="shared" si="77"/>
        <v>48</v>
      </c>
      <c r="C1666" cm="1">
        <f t="array" ref="C1666:D1666">_xlfn.XLOOKUP(A1666,id,KickstartData!$L$2:$M$4115)</f>
        <v>48</v>
      </c>
      <c r="D1666" t="str">
        <v>successful</v>
      </c>
      <c r="E1666">
        <f t="shared" si="78"/>
        <v>48</v>
      </c>
      <c r="F1666" t="str">
        <f t="shared" si="79"/>
        <v xml:space="preserve"> </v>
      </c>
    </row>
    <row r="1667" spans="1:6" x14ac:dyDescent="0.45">
      <c r="A1667">
        <v>1656</v>
      </c>
      <c r="B1667">
        <f t="shared" si="77"/>
        <v>48</v>
      </c>
      <c r="C1667" cm="1">
        <f t="array" ref="C1667:D1667">_xlfn.XLOOKUP(A1667,id,KickstartData!$L$2:$M$4115)</f>
        <v>48</v>
      </c>
      <c r="D1667" t="str">
        <v>successful</v>
      </c>
      <c r="E1667">
        <f t="shared" si="78"/>
        <v>48</v>
      </c>
      <c r="F1667" t="str">
        <f t="shared" si="79"/>
        <v xml:space="preserve"> </v>
      </c>
    </row>
    <row r="1668" spans="1:6" x14ac:dyDescent="0.45">
      <c r="A1668">
        <v>1657</v>
      </c>
      <c r="B1668">
        <f t="shared" si="77"/>
        <v>221</v>
      </c>
      <c r="C1668" cm="1">
        <f t="array" ref="C1668:D1668">_xlfn.XLOOKUP(A1668,id,KickstartData!$L$2:$M$4115)</f>
        <v>221</v>
      </c>
      <c r="D1668" t="str">
        <v>successful</v>
      </c>
      <c r="E1668">
        <f t="shared" si="78"/>
        <v>221</v>
      </c>
      <c r="F1668" t="str">
        <f t="shared" si="79"/>
        <v xml:space="preserve"> </v>
      </c>
    </row>
    <row r="1669" spans="1:6" x14ac:dyDescent="0.45">
      <c r="A1669">
        <v>1658</v>
      </c>
      <c r="B1669">
        <f t="shared" si="77"/>
        <v>107</v>
      </c>
      <c r="C1669" cm="1">
        <f t="array" ref="C1669:D1669">_xlfn.XLOOKUP(A1669,id,KickstartData!$L$2:$M$4115)</f>
        <v>107</v>
      </c>
      <c r="D1669" t="str">
        <v>successful</v>
      </c>
      <c r="E1669">
        <f t="shared" si="78"/>
        <v>107</v>
      </c>
      <c r="F1669" t="str">
        <f t="shared" si="79"/>
        <v xml:space="preserve"> </v>
      </c>
    </row>
    <row r="1670" spans="1:6" x14ac:dyDescent="0.45">
      <c r="A1670">
        <v>1659</v>
      </c>
      <c r="B1670">
        <f t="shared" si="77"/>
        <v>45</v>
      </c>
      <c r="C1670" cm="1">
        <f t="array" ref="C1670:D1670">_xlfn.XLOOKUP(A1670,id,KickstartData!$L$2:$M$4115)</f>
        <v>45</v>
      </c>
      <c r="D1670" t="str">
        <v>successful</v>
      </c>
      <c r="E1670">
        <f t="shared" si="78"/>
        <v>45</v>
      </c>
      <c r="F1670" t="str">
        <f t="shared" si="79"/>
        <v xml:space="preserve"> </v>
      </c>
    </row>
    <row r="1671" spans="1:6" x14ac:dyDescent="0.45">
      <c r="A1671">
        <v>1660</v>
      </c>
      <c r="B1671">
        <f t="shared" si="77"/>
        <v>36</v>
      </c>
      <c r="C1671" cm="1">
        <f t="array" ref="C1671:D1671">_xlfn.XLOOKUP(A1671,id,KickstartData!$L$2:$M$4115)</f>
        <v>36</v>
      </c>
      <c r="D1671" t="str">
        <v>successful</v>
      </c>
      <c r="E1671">
        <f t="shared" si="78"/>
        <v>36</v>
      </c>
      <c r="F1671" t="str">
        <f t="shared" si="79"/>
        <v xml:space="preserve"> </v>
      </c>
    </row>
    <row r="1672" spans="1:6" x14ac:dyDescent="0.45">
      <c r="A1672">
        <v>1661</v>
      </c>
      <c r="B1672">
        <f t="shared" si="77"/>
        <v>101</v>
      </c>
      <c r="C1672" cm="1">
        <f t="array" ref="C1672:D1672">_xlfn.XLOOKUP(A1672,id,KickstartData!$L$2:$M$4115)</f>
        <v>101</v>
      </c>
      <c r="D1672" t="str">
        <v>successful</v>
      </c>
      <c r="E1672">
        <f t="shared" si="78"/>
        <v>101</v>
      </c>
      <c r="F1672" t="str">
        <f t="shared" si="79"/>
        <v xml:space="preserve"> </v>
      </c>
    </row>
    <row r="1673" spans="1:6" x14ac:dyDescent="0.45">
      <c r="A1673">
        <v>1662</v>
      </c>
      <c r="B1673">
        <f t="shared" si="77"/>
        <v>62</v>
      </c>
      <c r="C1673" cm="1">
        <f t="array" ref="C1673:D1673">_xlfn.XLOOKUP(A1673,id,KickstartData!$L$2:$M$4115)</f>
        <v>62</v>
      </c>
      <c r="D1673" t="str">
        <v>successful</v>
      </c>
      <c r="E1673">
        <f t="shared" si="78"/>
        <v>62</v>
      </c>
      <c r="F1673" t="str">
        <f t="shared" si="79"/>
        <v xml:space="preserve"> </v>
      </c>
    </row>
    <row r="1674" spans="1:6" x14ac:dyDescent="0.45">
      <c r="A1674">
        <v>1663</v>
      </c>
      <c r="B1674">
        <f t="shared" si="77"/>
        <v>32</v>
      </c>
      <c r="C1674" cm="1">
        <f t="array" ref="C1674:D1674">_xlfn.XLOOKUP(A1674,id,KickstartData!$L$2:$M$4115)</f>
        <v>32</v>
      </c>
      <c r="D1674" t="str">
        <v>successful</v>
      </c>
      <c r="E1674">
        <f t="shared" si="78"/>
        <v>32</v>
      </c>
      <c r="F1674" t="str">
        <f t="shared" si="79"/>
        <v xml:space="preserve"> </v>
      </c>
    </row>
    <row r="1675" spans="1:6" x14ac:dyDescent="0.45">
      <c r="A1675">
        <v>1664</v>
      </c>
      <c r="B1675">
        <f t="shared" si="77"/>
        <v>89</v>
      </c>
      <c r="C1675" cm="1">
        <f t="array" ref="C1675:D1675">_xlfn.XLOOKUP(A1675,id,KickstartData!$L$2:$M$4115)</f>
        <v>89</v>
      </c>
      <c r="D1675" t="str">
        <v>successful</v>
      </c>
      <c r="E1675">
        <f t="shared" si="78"/>
        <v>89</v>
      </c>
      <c r="F1675" t="str">
        <f t="shared" si="79"/>
        <v xml:space="preserve"> </v>
      </c>
    </row>
    <row r="1676" spans="1:6" x14ac:dyDescent="0.45">
      <c r="A1676">
        <v>1665</v>
      </c>
      <c r="B1676">
        <f t="shared" ref="B1676:B1739" si="80">_xlfn.XLOOKUP(A1676,id,backers_count)</f>
        <v>93</v>
      </c>
      <c r="C1676" cm="1">
        <f t="array" ref="C1676:D1676">_xlfn.XLOOKUP(A1676,id,KickstartData!$L$2:$M$4115)</f>
        <v>93</v>
      </c>
      <c r="D1676" t="str">
        <v>successful</v>
      </c>
      <c r="E1676">
        <f t="shared" si="78"/>
        <v>93</v>
      </c>
      <c r="F1676" t="str">
        <f t="shared" si="79"/>
        <v xml:space="preserve"> </v>
      </c>
    </row>
    <row r="1677" spans="1:6" x14ac:dyDescent="0.45">
      <c r="A1677">
        <v>1666</v>
      </c>
      <c r="B1677">
        <f t="shared" si="80"/>
        <v>98</v>
      </c>
      <c r="C1677" cm="1">
        <f t="array" ref="C1677:D1677">_xlfn.XLOOKUP(A1677,id,KickstartData!$L$2:$M$4115)</f>
        <v>98</v>
      </c>
      <c r="D1677" t="str">
        <v>successful</v>
      </c>
      <c r="E1677">
        <f t="shared" si="78"/>
        <v>98</v>
      </c>
      <c r="F1677" t="str">
        <f t="shared" si="79"/>
        <v xml:space="preserve"> </v>
      </c>
    </row>
    <row r="1678" spans="1:6" x14ac:dyDescent="0.45">
      <c r="A1678">
        <v>1667</v>
      </c>
      <c r="B1678">
        <f t="shared" si="80"/>
        <v>82</v>
      </c>
      <c r="C1678" cm="1">
        <f t="array" ref="C1678:D1678">_xlfn.XLOOKUP(A1678,id,KickstartData!$L$2:$M$4115)</f>
        <v>82</v>
      </c>
      <c r="D1678" t="str">
        <v>successful</v>
      </c>
      <c r="E1678">
        <f t="shared" si="78"/>
        <v>82</v>
      </c>
      <c r="F1678" t="str">
        <f t="shared" si="79"/>
        <v xml:space="preserve"> </v>
      </c>
    </row>
    <row r="1679" spans="1:6" x14ac:dyDescent="0.45">
      <c r="A1679">
        <v>1668</v>
      </c>
      <c r="B1679">
        <f t="shared" si="80"/>
        <v>116</v>
      </c>
      <c r="C1679" cm="1">
        <f t="array" ref="C1679:D1679">_xlfn.XLOOKUP(A1679,id,KickstartData!$L$2:$M$4115)</f>
        <v>116</v>
      </c>
      <c r="D1679" t="str">
        <v>successful</v>
      </c>
      <c r="E1679">
        <f t="shared" si="78"/>
        <v>116</v>
      </c>
      <c r="F1679" t="str">
        <f t="shared" si="79"/>
        <v xml:space="preserve"> </v>
      </c>
    </row>
    <row r="1680" spans="1:6" x14ac:dyDescent="0.45">
      <c r="A1680">
        <v>1669</v>
      </c>
      <c r="B1680">
        <f t="shared" si="80"/>
        <v>52</v>
      </c>
      <c r="C1680" cm="1">
        <f t="array" ref="C1680:D1680">_xlfn.XLOOKUP(A1680,id,KickstartData!$L$2:$M$4115)</f>
        <v>52</v>
      </c>
      <c r="D1680" t="str">
        <v>successful</v>
      </c>
      <c r="E1680">
        <f t="shared" ref="E1680:E1743" si="81">IF(D1680="successful",C1680," ")</f>
        <v>52</v>
      </c>
      <c r="F1680" t="str">
        <f t="shared" ref="F1680:F1743" si="82">IF(D1680&lt;&gt;"successful",C1680," ")</f>
        <v xml:space="preserve"> </v>
      </c>
    </row>
    <row r="1681" spans="1:6" x14ac:dyDescent="0.45">
      <c r="A1681">
        <v>1670</v>
      </c>
      <c r="B1681">
        <f t="shared" si="80"/>
        <v>23</v>
      </c>
      <c r="C1681" cm="1">
        <f t="array" ref="C1681:D1681">_xlfn.XLOOKUP(A1681,id,KickstartData!$L$2:$M$4115)</f>
        <v>23</v>
      </c>
      <c r="D1681" t="str">
        <v>successful</v>
      </c>
      <c r="E1681">
        <f t="shared" si="81"/>
        <v>23</v>
      </c>
      <c r="F1681" t="str">
        <f t="shared" si="82"/>
        <v xml:space="preserve"> </v>
      </c>
    </row>
    <row r="1682" spans="1:6" x14ac:dyDescent="0.45">
      <c r="A1682">
        <v>1671</v>
      </c>
      <c r="B1682">
        <f t="shared" si="80"/>
        <v>77</v>
      </c>
      <c r="C1682" cm="1">
        <f t="array" ref="C1682:D1682">_xlfn.XLOOKUP(A1682,id,KickstartData!$L$2:$M$4115)</f>
        <v>77</v>
      </c>
      <c r="D1682" t="str">
        <v>successful</v>
      </c>
      <c r="E1682">
        <f t="shared" si="81"/>
        <v>77</v>
      </c>
      <c r="F1682" t="str">
        <f t="shared" si="82"/>
        <v xml:space="preserve"> </v>
      </c>
    </row>
    <row r="1683" spans="1:6" x14ac:dyDescent="0.45">
      <c r="A1683">
        <v>1672</v>
      </c>
      <c r="B1683">
        <f t="shared" si="80"/>
        <v>49</v>
      </c>
      <c r="C1683" cm="1">
        <f t="array" ref="C1683:D1683">_xlfn.XLOOKUP(A1683,id,KickstartData!$L$2:$M$4115)</f>
        <v>49</v>
      </c>
      <c r="D1683" t="str">
        <v>successful</v>
      </c>
      <c r="E1683">
        <f t="shared" si="81"/>
        <v>49</v>
      </c>
      <c r="F1683" t="str">
        <f t="shared" si="82"/>
        <v xml:space="preserve"> </v>
      </c>
    </row>
    <row r="1684" spans="1:6" x14ac:dyDescent="0.45">
      <c r="A1684">
        <v>1673</v>
      </c>
      <c r="B1684">
        <f t="shared" si="80"/>
        <v>59</v>
      </c>
      <c r="C1684" cm="1">
        <f t="array" ref="C1684:D1684">_xlfn.XLOOKUP(A1684,id,KickstartData!$L$2:$M$4115)</f>
        <v>59</v>
      </c>
      <c r="D1684" t="str">
        <v>successful</v>
      </c>
      <c r="E1684">
        <f t="shared" si="81"/>
        <v>59</v>
      </c>
      <c r="F1684" t="str">
        <f t="shared" si="82"/>
        <v xml:space="preserve"> </v>
      </c>
    </row>
    <row r="1685" spans="1:6" x14ac:dyDescent="0.45">
      <c r="A1685">
        <v>1674</v>
      </c>
      <c r="B1685">
        <f t="shared" si="80"/>
        <v>113</v>
      </c>
      <c r="C1685" cm="1">
        <f t="array" ref="C1685:D1685">_xlfn.XLOOKUP(A1685,id,KickstartData!$L$2:$M$4115)</f>
        <v>113</v>
      </c>
      <c r="D1685" t="str">
        <v>successful</v>
      </c>
      <c r="E1685">
        <f t="shared" si="81"/>
        <v>113</v>
      </c>
      <c r="F1685" t="str">
        <f t="shared" si="82"/>
        <v xml:space="preserve"> </v>
      </c>
    </row>
    <row r="1686" spans="1:6" x14ac:dyDescent="0.45">
      <c r="A1686">
        <v>1675</v>
      </c>
      <c r="B1686">
        <f t="shared" si="80"/>
        <v>34</v>
      </c>
      <c r="C1686" cm="1">
        <f t="array" ref="C1686:D1686">_xlfn.XLOOKUP(A1686,id,KickstartData!$L$2:$M$4115)</f>
        <v>34</v>
      </c>
      <c r="D1686" t="str">
        <v>successful</v>
      </c>
      <c r="E1686">
        <f t="shared" si="81"/>
        <v>34</v>
      </c>
      <c r="F1686" t="str">
        <f t="shared" si="82"/>
        <v xml:space="preserve"> </v>
      </c>
    </row>
    <row r="1687" spans="1:6" x14ac:dyDescent="0.45">
      <c r="A1687">
        <v>1676</v>
      </c>
      <c r="B1687">
        <f t="shared" si="80"/>
        <v>42</v>
      </c>
      <c r="C1687" cm="1">
        <f t="array" ref="C1687:D1687">_xlfn.XLOOKUP(A1687,id,KickstartData!$L$2:$M$4115)</f>
        <v>42</v>
      </c>
      <c r="D1687" t="str">
        <v>successful</v>
      </c>
      <c r="E1687">
        <f t="shared" si="81"/>
        <v>42</v>
      </c>
      <c r="F1687" t="str">
        <f t="shared" si="82"/>
        <v xml:space="preserve"> </v>
      </c>
    </row>
    <row r="1688" spans="1:6" x14ac:dyDescent="0.45">
      <c r="A1688">
        <v>1677</v>
      </c>
      <c r="B1688">
        <f t="shared" si="80"/>
        <v>42</v>
      </c>
      <c r="C1688" cm="1">
        <f t="array" ref="C1688:D1688">_xlfn.XLOOKUP(A1688,id,KickstartData!$L$2:$M$4115)</f>
        <v>42</v>
      </c>
      <c r="D1688" t="str">
        <v>successful</v>
      </c>
      <c r="E1688">
        <f t="shared" si="81"/>
        <v>42</v>
      </c>
      <c r="F1688" t="str">
        <f t="shared" si="82"/>
        <v xml:space="preserve"> </v>
      </c>
    </row>
    <row r="1689" spans="1:6" x14ac:dyDescent="0.45">
      <c r="A1689">
        <v>1678</v>
      </c>
      <c r="B1689">
        <f t="shared" si="80"/>
        <v>49</v>
      </c>
      <c r="C1689" cm="1">
        <f t="array" ref="C1689:D1689">_xlfn.XLOOKUP(A1689,id,KickstartData!$L$2:$M$4115)</f>
        <v>49</v>
      </c>
      <c r="D1689" t="str">
        <v>successful</v>
      </c>
      <c r="E1689">
        <f t="shared" si="81"/>
        <v>49</v>
      </c>
      <c r="F1689" t="str">
        <f t="shared" si="82"/>
        <v xml:space="preserve"> </v>
      </c>
    </row>
    <row r="1690" spans="1:6" x14ac:dyDescent="0.45">
      <c r="A1690">
        <v>1679</v>
      </c>
      <c r="B1690">
        <f t="shared" si="80"/>
        <v>56</v>
      </c>
      <c r="C1690" cm="1">
        <f t="array" ref="C1690:D1690">_xlfn.XLOOKUP(A1690,id,KickstartData!$L$2:$M$4115)</f>
        <v>56</v>
      </c>
      <c r="D1690" t="str">
        <v>successful</v>
      </c>
      <c r="E1690">
        <f t="shared" si="81"/>
        <v>56</v>
      </c>
      <c r="F1690" t="str">
        <f t="shared" si="82"/>
        <v xml:space="preserve"> </v>
      </c>
    </row>
    <row r="1691" spans="1:6" x14ac:dyDescent="0.45">
      <c r="A1691">
        <v>1680</v>
      </c>
      <c r="B1691">
        <f t="shared" si="80"/>
        <v>25</v>
      </c>
      <c r="C1691" cm="1">
        <f t="array" ref="C1691:D1691">_xlfn.XLOOKUP(A1691,id,KickstartData!$L$2:$M$4115)</f>
        <v>25</v>
      </c>
      <c r="D1691" t="str">
        <v>successful</v>
      </c>
      <c r="E1691">
        <f t="shared" si="81"/>
        <v>25</v>
      </c>
      <c r="F1691" t="str">
        <f t="shared" si="82"/>
        <v xml:space="preserve"> </v>
      </c>
    </row>
    <row r="1692" spans="1:6" x14ac:dyDescent="0.45">
      <c r="A1692">
        <v>1681</v>
      </c>
      <c r="B1692">
        <f t="shared" si="80"/>
        <v>884</v>
      </c>
      <c r="C1692" cm="1">
        <f t="array" ref="C1692:D1692">_xlfn.XLOOKUP(A1692,id,KickstartData!$L$2:$M$4115)</f>
        <v>884</v>
      </c>
      <c r="D1692" t="str">
        <v>live</v>
      </c>
      <c r="E1692" t="str">
        <f t="shared" si="81"/>
        <v xml:space="preserve"> </v>
      </c>
      <c r="F1692">
        <f t="shared" si="82"/>
        <v>884</v>
      </c>
    </row>
    <row r="1693" spans="1:6" x14ac:dyDescent="0.45">
      <c r="A1693">
        <v>1682</v>
      </c>
      <c r="B1693">
        <f t="shared" si="80"/>
        <v>0</v>
      </c>
      <c r="C1693" cm="1">
        <f t="array" ref="C1693:D1693">_xlfn.XLOOKUP(A1693,id,KickstartData!$L$2:$M$4115)</f>
        <v>0</v>
      </c>
      <c r="D1693" t="str">
        <v>live</v>
      </c>
      <c r="E1693" t="str">
        <f t="shared" si="81"/>
        <v xml:space="preserve"> </v>
      </c>
      <c r="F1693">
        <f t="shared" si="82"/>
        <v>0</v>
      </c>
    </row>
    <row r="1694" spans="1:6" x14ac:dyDescent="0.45">
      <c r="A1694">
        <v>1683</v>
      </c>
      <c r="B1694">
        <f t="shared" si="80"/>
        <v>10</v>
      </c>
      <c r="C1694" cm="1">
        <f t="array" ref="C1694:D1694">_xlfn.XLOOKUP(A1694,id,KickstartData!$L$2:$M$4115)</f>
        <v>10</v>
      </c>
      <c r="D1694" t="str">
        <v>live</v>
      </c>
      <c r="E1694" t="str">
        <f t="shared" si="81"/>
        <v xml:space="preserve"> </v>
      </c>
      <c r="F1694">
        <f t="shared" si="82"/>
        <v>10</v>
      </c>
    </row>
    <row r="1695" spans="1:6" x14ac:dyDescent="0.45">
      <c r="A1695">
        <v>1684</v>
      </c>
      <c r="B1695">
        <f t="shared" si="80"/>
        <v>101</v>
      </c>
      <c r="C1695" cm="1">
        <f t="array" ref="C1695:D1695">_xlfn.XLOOKUP(A1695,id,KickstartData!$L$2:$M$4115)</f>
        <v>101</v>
      </c>
      <c r="D1695" t="str">
        <v>live</v>
      </c>
      <c r="E1695" t="str">
        <f t="shared" si="81"/>
        <v xml:space="preserve"> </v>
      </c>
      <c r="F1695">
        <f t="shared" si="82"/>
        <v>101</v>
      </c>
    </row>
    <row r="1696" spans="1:6" x14ac:dyDescent="0.45">
      <c r="A1696">
        <v>1685</v>
      </c>
      <c r="B1696">
        <f t="shared" si="80"/>
        <v>15</v>
      </c>
      <c r="C1696" cm="1">
        <f t="array" ref="C1696:D1696">_xlfn.XLOOKUP(A1696,id,KickstartData!$L$2:$M$4115)</f>
        <v>15</v>
      </c>
      <c r="D1696" t="str">
        <v>live</v>
      </c>
      <c r="E1696" t="str">
        <f t="shared" si="81"/>
        <v xml:space="preserve"> </v>
      </c>
      <c r="F1696">
        <f t="shared" si="82"/>
        <v>15</v>
      </c>
    </row>
    <row r="1697" spans="1:6" x14ac:dyDescent="0.45">
      <c r="A1697">
        <v>1686</v>
      </c>
      <c r="B1697">
        <f t="shared" si="80"/>
        <v>1</v>
      </c>
      <c r="C1697" cm="1">
        <f t="array" ref="C1697:D1697">_xlfn.XLOOKUP(A1697,id,KickstartData!$L$2:$M$4115)</f>
        <v>1</v>
      </c>
      <c r="D1697" t="str">
        <v>live</v>
      </c>
      <c r="E1697" t="str">
        <f t="shared" si="81"/>
        <v xml:space="preserve"> </v>
      </c>
      <c r="F1697">
        <f t="shared" si="82"/>
        <v>1</v>
      </c>
    </row>
    <row r="1698" spans="1:6" x14ac:dyDescent="0.45">
      <c r="A1698">
        <v>1687</v>
      </c>
      <c r="B1698">
        <f t="shared" si="80"/>
        <v>39</v>
      </c>
      <c r="C1698" cm="1">
        <f t="array" ref="C1698:D1698">_xlfn.XLOOKUP(A1698,id,KickstartData!$L$2:$M$4115)</f>
        <v>39</v>
      </c>
      <c r="D1698" t="str">
        <v>live</v>
      </c>
      <c r="E1698" t="str">
        <f t="shared" si="81"/>
        <v xml:space="preserve"> </v>
      </c>
      <c r="F1698">
        <f t="shared" si="82"/>
        <v>39</v>
      </c>
    </row>
    <row r="1699" spans="1:6" x14ac:dyDescent="0.45">
      <c r="A1699">
        <v>1688</v>
      </c>
      <c r="B1699">
        <f t="shared" si="80"/>
        <v>7</v>
      </c>
      <c r="C1699" cm="1">
        <f t="array" ref="C1699:D1699">_xlfn.XLOOKUP(A1699,id,KickstartData!$L$2:$M$4115)</f>
        <v>7</v>
      </c>
      <c r="D1699" t="str">
        <v>live</v>
      </c>
      <c r="E1699" t="str">
        <f t="shared" si="81"/>
        <v xml:space="preserve"> </v>
      </c>
      <c r="F1699">
        <f t="shared" si="82"/>
        <v>7</v>
      </c>
    </row>
    <row r="1700" spans="1:6" x14ac:dyDescent="0.45">
      <c r="A1700">
        <v>1689</v>
      </c>
      <c r="B1700">
        <f t="shared" si="80"/>
        <v>14</v>
      </c>
      <c r="C1700" cm="1">
        <f t="array" ref="C1700:D1700">_xlfn.XLOOKUP(A1700,id,KickstartData!$L$2:$M$4115)</f>
        <v>14</v>
      </c>
      <c r="D1700" t="str">
        <v>live</v>
      </c>
      <c r="E1700" t="str">
        <f t="shared" si="81"/>
        <v xml:space="preserve"> </v>
      </c>
      <c r="F1700">
        <f t="shared" si="82"/>
        <v>14</v>
      </c>
    </row>
    <row r="1701" spans="1:6" x14ac:dyDescent="0.45">
      <c r="A1701">
        <v>1690</v>
      </c>
      <c r="B1701">
        <f t="shared" si="80"/>
        <v>11</v>
      </c>
      <c r="C1701" cm="1">
        <f t="array" ref="C1701:D1701">_xlfn.XLOOKUP(A1701,id,KickstartData!$L$2:$M$4115)</f>
        <v>11</v>
      </c>
      <c r="D1701" t="str">
        <v>live</v>
      </c>
      <c r="E1701" t="str">
        <f t="shared" si="81"/>
        <v xml:space="preserve"> </v>
      </c>
      <c r="F1701">
        <f t="shared" si="82"/>
        <v>11</v>
      </c>
    </row>
    <row r="1702" spans="1:6" x14ac:dyDescent="0.45">
      <c r="A1702">
        <v>1691</v>
      </c>
      <c r="B1702">
        <f t="shared" si="80"/>
        <v>38</v>
      </c>
      <c r="C1702" cm="1">
        <f t="array" ref="C1702:D1702">_xlfn.XLOOKUP(A1702,id,KickstartData!$L$2:$M$4115)</f>
        <v>38</v>
      </c>
      <c r="D1702" t="str">
        <v>live</v>
      </c>
      <c r="E1702" t="str">
        <f t="shared" si="81"/>
        <v xml:space="preserve"> </v>
      </c>
      <c r="F1702">
        <f t="shared" si="82"/>
        <v>38</v>
      </c>
    </row>
    <row r="1703" spans="1:6" x14ac:dyDescent="0.45">
      <c r="A1703">
        <v>1692</v>
      </c>
      <c r="B1703">
        <f t="shared" si="80"/>
        <v>15</v>
      </c>
      <c r="C1703" cm="1">
        <f t="array" ref="C1703:D1703">_xlfn.XLOOKUP(A1703,id,KickstartData!$L$2:$M$4115)</f>
        <v>15</v>
      </c>
      <c r="D1703" t="str">
        <v>live</v>
      </c>
      <c r="E1703" t="str">
        <f t="shared" si="81"/>
        <v xml:space="preserve"> </v>
      </c>
      <c r="F1703">
        <f t="shared" si="82"/>
        <v>15</v>
      </c>
    </row>
    <row r="1704" spans="1:6" x14ac:dyDescent="0.45">
      <c r="A1704">
        <v>1693</v>
      </c>
      <c r="B1704">
        <f t="shared" si="80"/>
        <v>8</v>
      </c>
      <c r="C1704" cm="1">
        <f t="array" ref="C1704:D1704">_xlfn.XLOOKUP(A1704,id,KickstartData!$L$2:$M$4115)</f>
        <v>8</v>
      </c>
      <c r="D1704" t="str">
        <v>live</v>
      </c>
      <c r="E1704" t="str">
        <f t="shared" si="81"/>
        <v xml:space="preserve"> </v>
      </c>
      <c r="F1704">
        <f t="shared" si="82"/>
        <v>8</v>
      </c>
    </row>
    <row r="1705" spans="1:6" x14ac:dyDescent="0.45">
      <c r="A1705">
        <v>1694</v>
      </c>
      <c r="B1705">
        <f t="shared" si="80"/>
        <v>1</v>
      </c>
      <c r="C1705" cm="1">
        <f t="array" ref="C1705:D1705">_xlfn.XLOOKUP(A1705,id,KickstartData!$L$2:$M$4115)</f>
        <v>1</v>
      </c>
      <c r="D1705" t="str">
        <v>live</v>
      </c>
      <c r="E1705" t="str">
        <f t="shared" si="81"/>
        <v xml:space="preserve"> </v>
      </c>
      <c r="F1705">
        <f t="shared" si="82"/>
        <v>1</v>
      </c>
    </row>
    <row r="1706" spans="1:6" x14ac:dyDescent="0.45">
      <c r="A1706">
        <v>1695</v>
      </c>
      <c r="B1706">
        <f t="shared" si="80"/>
        <v>23</v>
      </c>
      <c r="C1706" cm="1">
        <f t="array" ref="C1706:D1706">_xlfn.XLOOKUP(A1706,id,KickstartData!$L$2:$M$4115)</f>
        <v>23</v>
      </c>
      <c r="D1706" t="str">
        <v>live</v>
      </c>
      <c r="E1706" t="str">
        <f t="shared" si="81"/>
        <v xml:space="preserve"> </v>
      </c>
      <c r="F1706">
        <f t="shared" si="82"/>
        <v>23</v>
      </c>
    </row>
    <row r="1707" spans="1:6" x14ac:dyDescent="0.45">
      <c r="A1707">
        <v>1696</v>
      </c>
      <c r="B1707">
        <f t="shared" si="80"/>
        <v>0</v>
      </c>
      <c r="C1707" cm="1">
        <f t="array" ref="C1707:D1707">_xlfn.XLOOKUP(A1707,id,KickstartData!$L$2:$M$4115)</f>
        <v>0</v>
      </c>
      <c r="D1707" t="str">
        <v>live</v>
      </c>
      <c r="E1707" t="str">
        <f t="shared" si="81"/>
        <v xml:space="preserve"> </v>
      </c>
      <c r="F1707">
        <f t="shared" si="82"/>
        <v>0</v>
      </c>
    </row>
    <row r="1708" spans="1:6" x14ac:dyDescent="0.45">
      <c r="A1708">
        <v>1697</v>
      </c>
      <c r="B1708">
        <f t="shared" si="80"/>
        <v>22</v>
      </c>
      <c r="C1708" cm="1">
        <f t="array" ref="C1708:D1708">_xlfn.XLOOKUP(A1708,id,KickstartData!$L$2:$M$4115)</f>
        <v>22</v>
      </c>
      <c r="D1708" t="str">
        <v>live</v>
      </c>
      <c r="E1708" t="str">
        <f t="shared" si="81"/>
        <v xml:space="preserve"> </v>
      </c>
      <c r="F1708">
        <f t="shared" si="82"/>
        <v>22</v>
      </c>
    </row>
    <row r="1709" spans="1:6" x14ac:dyDescent="0.45">
      <c r="A1709">
        <v>1698</v>
      </c>
      <c r="B1709">
        <f t="shared" si="80"/>
        <v>0</v>
      </c>
      <c r="C1709" cm="1">
        <f t="array" ref="C1709:D1709">_xlfn.XLOOKUP(A1709,id,KickstartData!$L$2:$M$4115)</f>
        <v>0</v>
      </c>
      <c r="D1709" t="str">
        <v>live</v>
      </c>
      <c r="E1709" t="str">
        <f t="shared" si="81"/>
        <v xml:space="preserve"> </v>
      </c>
      <c r="F1709">
        <f t="shared" si="82"/>
        <v>0</v>
      </c>
    </row>
    <row r="1710" spans="1:6" x14ac:dyDescent="0.45">
      <c r="A1710">
        <v>1699</v>
      </c>
      <c r="B1710">
        <f t="shared" si="80"/>
        <v>4</v>
      </c>
      <c r="C1710" cm="1">
        <f t="array" ref="C1710:D1710">_xlfn.XLOOKUP(A1710,id,KickstartData!$L$2:$M$4115)</f>
        <v>4</v>
      </c>
      <c r="D1710" t="str">
        <v>live</v>
      </c>
      <c r="E1710" t="str">
        <f t="shared" si="81"/>
        <v xml:space="preserve"> </v>
      </c>
      <c r="F1710">
        <f t="shared" si="82"/>
        <v>4</v>
      </c>
    </row>
    <row r="1711" spans="1:6" x14ac:dyDescent="0.45">
      <c r="A1711">
        <v>1700</v>
      </c>
      <c r="B1711">
        <f t="shared" si="80"/>
        <v>79</v>
      </c>
      <c r="C1711" cm="1">
        <f t="array" ref="C1711:D1711">_xlfn.XLOOKUP(A1711,id,KickstartData!$L$2:$M$4115)</f>
        <v>79</v>
      </c>
      <c r="D1711" t="str">
        <v>live</v>
      </c>
      <c r="E1711" t="str">
        <f t="shared" si="81"/>
        <v xml:space="preserve"> </v>
      </c>
      <c r="F1711">
        <f t="shared" si="82"/>
        <v>79</v>
      </c>
    </row>
    <row r="1712" spans="1:6" x14ac:dyDescent="0.45">
      <c r="A1712">
        <v>1701</v>
      </c>
      <c r="B1712">
        <f t="shared" si="80"/>
        <v>2</v>
      </c>
      <c r="C1712" cm="1">
        <f t="array" ref="C1712:D1712">_xlfn.XLOOKUP(A1712,id,KickstartData!$L$2:$M$4115)</f>
        <v>2</v>
      </c>
      <c r="D1712" t="str">
        <v>failed</v>
      </c>
      <c r="E1712" t="str">
        <f t="shared" si="81"/>
        <v xml:space="preserve"> </v>
      </c>
      <c r="F1712">
        <f t="shared" si="82"/>
        <v>2</v>
      </c>
    </row>
    <row r="1713" spans="1:6" x14ac:dyDescent="0.45">
      <c r="A1713">
        <v>1702</v>
      </c>
      <c r="B1713">
        <f t="shared" si="80"/>
        <v>1</v>
      </c>
      <c r="C1713" cm="1">
        <f t="array" ref="C1713:D1713">_xlfn.XLOOKUP(A1713,id,KickstartData!$L$2:$M$4115)</f>
        <v>1</v>
      </c>
      <c r="D1713" t="str">
        <v>failed</v>
      </c>
      <c r="E1713" t="str">
        <f t="shared" si="81"/>
        <v xml:space="preserve"> </v>
      </c>
      <c r="F1713">
        <f t="shared" si="82"/>
        <v>1</v>
      </c>
    </row>
    <row r="1714" spans="1:6" x14ac:dyDescent="0.45">
      <c r="A1714">
        <v>1703</v>
      </c>
      <c r="B1714">
        <f t="shared" si="80"/>
        <v>2</v>
      </c>
      <c r="C1714" cm="1">
        <f t="array" ref="C1714:D1714">_xlfn.XLOOKUP(A1714,id,KickstartData!$L$2:$M$4115)</f>
        <v>2</v>
      </c>
      <c r="D1714" t="str">
        <v>failed</v>
      </c>
      <c r="E1714" t="str">
        <f t="shared" si="81"/>
        <v xml:space="preserve"> </v>
      </c>
      <c r="F1714">
        <f t="shared" si="82"/>
        <v>2</v>
      </c>
    </row>
    <row r="1715" spans="1:6" x14ac:dyDescent="0.45">
      <c r="A1715">
        <v>1704</v>
      </c>
      <c r="B1715">
        <f t="shared" si="80"/>
        <v>11</v>
      </c>
      <c r="C1715" cm="1">
        <f t="array" ref="C1715:D1715">_xlfn.XLOOKUP(A1715,id,KickstartData!$L$2:$M$4115)</f>
        <v>11</v>
      </c>
      <c r="D1715" t="str">
        <v>failed</v>
      </c>
      <c r="E1715" t="str">
        <f t="shared" si="81"/>
        <v xml:space="preserve"> </v>
      </c>
      <c r="F1715">
        <f t="shared" si="82"/>
        <v>11</v>
      </c>
    </row>
    <row r="1716" spans="1:6" x14ac:dyDescent="0.45">
      <c r="A1716">
        <v>1705</v>
      </c>
      <c r="B1716">
        <f t="shared" si="80"/>
        <v>0</v>
      </c>
      <c r="C1716" cm="1">
        <f t="array" ref="C1716:D1716">_xlfn.XLOOKUP(A1716,id,KickstartData!$L$2:$M$4115)</f>
        <v>0</v>
      </c>
      <c r="D1716" t="str">
        <v>failed</v>
      </c>
      <c r="E1716" t="str">
        <f t="shared" si="81"/>
        <v xml:space="preserve"> </v>
      </c>
      <c r="F1716">
        <f t="shared" si="82"/>
        <v>0</v>
      </c>
    </row>
    <row r="1717" spans="1:6" x14ac:dyDescent="0.45">
      <c r="A1717">
        <v>1706</v>
      </c>
      <c r="B1717">
        <f t="shared" si="80"/>
        <v>0</v>
      </c>
      <c r="C1717" cm="1">
        <f t="array" ref="C1717:D1717">_xlfn.XLOOKUP(A1717,id,KickstartData!$L$2:$M$4115)</f>
        <v>0</v>
      </c>
      <c r="D1717" t="str">
        <v>failed</v>
      </c>
      <c r="E1717" t="str">
        <f t="shared" si="81"/>
        <v xml:space="preserve"> </v>
      </c>
      <c r="F1717">
        <f t="shared" si="82"/>
        <v>0</v>
      </c>
    </row>
    <row r="1718" spans="1:6" x14ac:dyDescent="0.45">
      <c r="A1718">
        <v>1707</v>
      </c>
      <c r="B1718">
        <f t="shared" si="80"/>
        <v>9</v>
      </c>
      <c r="C1718" cm="1">
        <f t="array" ref="C1718:D1718">_xlfn.XLOOKUP(A1718,id,KickstartData!$L$2:$M$4115)</f>
        <v>9</v>
      </c>
      <c r="D1718" t="str">
        <v>failed</v>
      </c>
      <c r="E1718" t="str">
        <f t="shared" si="81"/>
        <v xml:space="preserve"> </v>
      </c>
      <c r="F1718">
        <f t="shared" si="82"/>
        <v>9</v>
      </c>
    </row>
    <row r="1719" spans="1:6" x14ac:dyDescent="0.45">
      <c r="A1719">
        <v>1708</v>
      </c>
      <c r="B1719">
        <f t="shared" si="80"/>
        <v>0</v>
      </c>
      <c r="C1719" cm="1">
        <f t="array" ref="C1719:D1719">_xlfn.XLOOKUP(A1719,id,KickstartData!$L$2:$M$4115)</f>
        <v>0</v>
      </c>
      <c r="D1719" t="str">
        <v>failed</v>
      </c>
      <c r="E1719" t="str">
        <f t="shared" si="81"/>
        <v xml:space="preserve"> </v>
      </c>
      <c r="F1719">
        <f t="shared" si="82"/>
        <v>0</v>
      </c>
    </row>
    <row r="1720" spans="1:6" x14ac:dyDescent="0.45">
      <c r="A1720">
        <v>1709</v>
      </c>
      <c r="B1720">
        <f t="shared" si="80"/>
        <v>4</v>
      </c>
      <c r="C1720" cm="1">
        <f t="array" ref="C1720:D1720">_xlfn.XLOOKUP(A1720,id,KickstartData!$L$2:$M$4115)</f>
        <v>4</v>
      </c>
      <c r="D1720" t="str">
        <v>failed</v>
      </c>
      <c r="E1720" t="str">
        <f t="shared" si="81"/>
        <v xml:space="preserve"> </v>
      </c>
      <c r="F1720">
        <f t="shared" si="82"/>
        <v>4</v>
      </c>
    </row>
    <row r="1721" spans="1:6" x14ac:dyDescent="0.45">
      <c r="A1721">
        <v>1710</v>
      </c>
      <c r="B1721">
        <f t="shared" si="80"/>
        <v>1</v>
      </c>
      <c r="C1721" cm="1">
        <f t="array" ref="C1721:D1721">_xlfn.XLOOKUP(A1721,id,KickstartData!$L$2:$M$4115)</f>
        <v>1</v>
      </c>
      <c r="D1721" t="str">
        <v>failed</v>
      </c>
      <c r="E1721" t="str">
        <f t="shared" si="81"/>
        <v xml:space="preserve"> </v>
      </c>
      <c r="F1721">
        <f t="shared" si="82"/>
        <v>1</v>
      </c>
    </row>
    <row r="1722" spans="1:6" x14ac:dyDescent="0.45">
      <c r="A1722">
        <v>1711</v>
      </c>
      <c r="B1722">
        <f t="shared" si="80"/>
        <v>2</v>
      </c>
      <c r="C1722" cm="1">
        <f t="array" ref="C1722:D1722">_xlfn.XLOOKUP(A1722,id,KickstartData!$L$2:$M$4115)</f>
        <v>2</v>
      </c>
      <c r="D1722" t="str">
        <v>failed</v>
      </c>
      <c r="E1722" t="str">
        <f t="shared" si="81"/>
        <v xml:space="preserve"> </v>
      </c>
      <c r="F1722">
        <f t="shared" si="82"/>
        <v>2</v>
      </c>
    </row>
    <row r="1723" spans="1:6" x14ac:dyDescent="0.45">
      <c r="A1723">
        <v>1712</v>
      </c>
      <c r="B1723">
        <f t="shared" si="80"/>
        <v>0</v>
      </c>
      <c r="C1723" cm="1">
        <f t="array" ref="C1723:D1723">_xlfn.XLOOKUP(A1723,id,KickstartData!$L$2:$M$4115)</f>
        <v>0</v>
      </c>
      <c r="D1723" t="str">
        <v>failed</v>
      </c>
      <c r="E1723" t="str">
        <f t="shared" si="81"/>
        <v xml:space="preserve"> </v>
      </c>
      <c r="F1723">
        <f t="shared" si="82"/>
        <v>0</v>
      </c>
    </row>
    <row r="1724" spans="1:6" x14ac:dyDescent="0.45">
      <c r="A1724">
        <v>1713</v>
      </c>
      <c r="B1724">
        <f t="shared" si="80"/>
        <v>1</v>
      </c>
      <c r="C1724" cm="1">
        <f t="array" ref="C1724:D1724">_xlfn.XLOOKUP(A1724,id,KickstartData!$L$2:$M$4115)</f>
        <v>1</v>
      </c>
      <c r="D1724" t="str">
        <v>failed</v>
      </c>
      <c r="E1724" t="str">
        <f t="shared" si="81"/>
        <v xml:space="preserve"> </v>
      </c>
      <c r="F1724">
        <f t="shared" si="82"/>
        <v>1</v>
      </c>
    </row>
    <row r="1725" spans="1:6" x14ac:dyDescent="0.45">
      <c r="A1725">
        <v>1714</v>
      </c>
      <c r="B1725">
        <f t="shared" si="80"/>
        <v>17</v>
      </c>
      <c r="C1725" cm="1">
        <f t="array" ref="C1725:D1725">_xlfn.XLOOKUP(A1725,id,KickstartData!$L$2:$M$4115)</f>
        <v>17</v>
      </c>
      <c r="D1725" t="str">
        <v>failed</v>
      </c>
      <c r="E1725" t="str">
        <f t="shared" si="81"/>
        <v xml:space="preserve"> </v>
      </c>
      <c r="F1725">
        <f t="shared" si="82"/>
        <v>17</v>
      </c>
    </row>
    <row r="1726" spans="1:6" x14ac:dyDescent="0.45">
      <c r="A1726">
        <v>1715</v>
      </c>
      <c r="B1726">
        <f t="shared" si="80"/>
        <v>2</v>
      </c>
      <c r="C1726" cm="1">
        <f t="array" ref="C1726:D1726">_xlfn.XLOOKUP(A1726,id,KickstartData!$L$2:$M$4115)</f>
        <v>2</v>
      </c>
      <c r="D1726" t="str">
        <v>failed</v>
      </c>
      <c r="E1726" t="str">
        <f t="shared" si="81"/>
        <v xml:space="preserve"> </v>
      </c>
      <c r="F1726">
        <f t="shared" si="82"/>
        <v>2</v>
      </c>
    </row>
    <row r="1727" spans="1:6" x14ac:dyDescent="0.45">
      <c r="A1727">
        <v>1716</v>
      </c>
      <c r="B1727">
        <f t="shared" si="80"/>
        <v>3</v>
      </c>
      <c r="C1727" cm="1">
        <f t="array" ref="C1727:D1727">_xlfn.XLOOKUP(A1727,id,KickstartData!$L$2:$M$4115)</f>
        <v>3</v>
      </c>
      <c r="D1727" t="str">
        <v>failed</v>
      </c>
      <c r="E1727" t="str">
        <f t="shared" si="81"/>
        <v xml:space="preserve"> </v>
      </c>
      <c r="F1727">
        <f t="shared" si="82"/>
        <v>3</v>
      </c>
    </row>
    <row r="1728" spans="1:6" x14ac:dyDescent="0.45">
      <c r="A1728">
        <v>1717</v>
      </c>
      <c r="B1728">
        <f t="shared" si="80"/>
        <v>41</v>
      </c>
      <c r="C1728" cm="1">
        <f t="array" ref="C1728:D1728">_xlfn.XLOOKUP(A1728,id,KickstartData!$L$2:$M$4115)</f>
        <v>41</v>
      </c>
      <c r="D1728" t="str">
        <v>failed</v>
      </c>
      <c r="E1728" t="str">
        <f t="shared" si="81"/>
        <v xml:space="preserve"> </v>
      </c>
      <c r="F1728">
        <f t="shared" si="82"/>
        <v>41</v>
      </c>
    </row>
    <row r="1729" spans="1:6" x14ac:dyDescent="0.45">
      <c r="A1729">
        <v>1718</v>
      </c>
      <c r="B1729">
        <f t="shared" si="80"/>
        <v>2</v>
      </c>
      <c r="C1729" cm="1">
        <f t="array" ref="C1729:D1729">_xlfn.XLOOKUP(A1729,id,KickstartData!$L$2:$M$4115)</f>
        <v>2</v>
      </c>
      <c r="D1729" t="str">
        <v>failed</v>
      </c>
      <c r="E1729" t="str">
        <f t="shared" si="81"/>
        <v xml:space="preserve"> </v>
      </c>
      <c r="F1729">
        <f t="shared" si="82"/>
        <v>2</v>
      </c>
    </row>
    <row r="1730" spans="1:6" x14ac:dyDescent="0.45">
      <c r="A1730">
        <v>1719</v>
      </c>
      <c r="B1730">
        <f t="shared" si="80"/>
        <v>3</v>
      </c>
      <c r="C1730" cm="1">
        <f t="array" ref="C1730:D1730">_xlfn.XLOOKUP(A1730,id,KickstartData!$L$2:$M$4115)</f>
        <v>3</v>
      </c>
      <c r="D1730" t="str">
        <v>failed</v>
      </c>
      <c r="E1730" t="str">
        <f t="shared" si="81"/>
        <v xml:space="preserve"> </v>
      </c>
      <c r="F1730">
        <f t="shared" si="82"/>
        <v>3</v>
      </c>
    </row>
    <row r="1731" spans="1:6" x14ac:dyDescent="0.45">
      <c r="A1731">
        <v>1720</v>
      </c>
      <c r="B1731">
        <f t="shared" si="80"/>
        <v>8</v>
      </c>
      <c r="C1731" cm="1">
        <f t="array" ref="C1731:D1731">_xlfn.XLOOKUP(A1731,id,KickstartData!$L$2:$M$4115)</f>
        <v>8</v>
      </c>
      <c r="D1731" t="str">
        <v>failed</v>
      </c>
      <c r="E1731" t="str">
        <f t="shared" si="81"/>
        <v xml:space="preserve"> </v>
      </c>
      <c r="F1731">
        <f t="shared" si="82"/>
        <v>8</v>
      </c>
    </row>
    <row r="1732" spans="1:6" x14ac:dyDescent="0.45">
      <c r="A1732">
        <v>1721</v>
      </c>
      <c r="B1732">
        <f t="shared" si="80"/>
        <v>0</v>
      </c>
      <c r="C1732" cm="1">
        <f t="array" ref="C1732:D1732">_xlfn.XLOOKUP(A1732,id,KickstartData!$L$2:$M$4115)</f>
        <v>0</v>
      </c>
      <c r="D1732" t="str">
        <v>failed</v>
      </c>
      <c r="E1732" t="str">
        <f t="shared" si="81"/>
        <v xml:space="preserve"> </v>
      </c>
      <c r="F1732">
        <f t="shared" si="82"/>
        <v>0</v>
      </c>
    </row>
    <row r="1733" spans="1:6" x14ac:dyDescent="0.45">
      <c r="A1733">
        <v>1722</v>
      </c>
      <c r="B1733">
        <f t="shared" si="80"/>
        <v>1</v>
      </c>
      <c r="C1733" cm="1">
        <f t="array" ref="C1733:D1733">_xlfn.XLOOKUP(A1733,id,KickstartData!$L$2:$M$4115)</f>
        <v>1</v>
      </c>
      <c r="D1733" t="str">
        <v>failed</v>
      </c>
      <c r="E1733" t="str">
        <f t="shared" si="81"/>
        <v xml:space="preserve"> </v>
      </c>
      <c r="F1733">
        <f t="shared" si="82"/>
        <v>1</v>
      </c>
    </row>
    <row r="1734" spans="1:6" x14ac:dyDescent="0.45">
      <c r="A1734">
        <v>1723</v>
      </c>
      <c r="B1734">
        <f t="shared" si="80"/>
        <v>3</v>
      </c>
      <c r="C1734" cm="1">
        <f t="array" ref="C1734:D1734">_xlfn.XLOOKUP(A1734,id,KickstartData!$L$2:$M$4115)</f>
        <v>3</v>
      </c>
      <c r="D1734" t="str">
        <v>failed</v>
      </c>
      <c r="E1734" t="str">
        <f t="shared" si="81"/>
        <v xml:space="preserve"> </v>
      </c>
      <c r="F1734">
        <f t="shared" si="82"/>
        <v>3</v>
      </c>
    </row>
    <row r="1735" spans="1:6" x14ac:dyDescent="0.45">
      <c r="A1735">
        <v>1724</v>
      </c>
      <c r="B1735">
        <f t="shared" si="80"/>
        <v>4</v>
      </c>
      <c r="C1735" cm="1">
        <f t="array" ref="C1735:D1735">_xlfn.XLOOKUP(A1735,id,KickstartData!$L$2:$M$4115)</f>
        <v>4</v>
      </c>
      <c r="D1735" t="str">
        <v>failed</v>
      </c>
      <c r="E1735" t="str">
        <f t="shared" si="81"/>
        <v xml:space="preserve"> </v>
      </c>
      <c r="F1735">
        <f t="shared" si="82"/>
        <v>4</v>
      </c>
    </row>
    <row r="1736" spans="1:6" x14ac:dyDescent="0.45">
      <c r="A1736">
        <v>1725</v>
      </c>
      <c r="B1736">
        <f t="shared" si="80"/>
        <v>9</v>
      </c>
      <c r="C1736" cm="1">
        <f t="array" ref="C1736:D1736">_xlfn.XLOOKUP(A1736,id,KickstartData!$L$2:$M$4115)</f>
        <v>9</v>
      </c>
      <c r="D1736" t="str">
        <v>failed</v>
      </c>
      <c r="E1736" t="str">
        <f t="shared" si="81"/>
        <v xml:space="preserve"> </v>
      </c>
      <c r="F1736">
        <f t="shared" si="82"/>
        <v>9</v>
      </c>
    </row>
    <row r="1737" spans="1:6" x14ac:dyDescent="0.45">
      <c r="A1737">
        <v>1726</v>
      </c>
      <c r="B1737">
        <f t="shared" si="80"/>
        <v>16</v>
      </c>
      <c r="C1737" cm="1">
        <f t="array" ref="C1737:D1737">_xlfn.XLOOKUP(A1737,id,KickstartData!$L$2:$M$4115)</f>
        <v>16</v>
      </c>
      <c r="D1737" t="str">
        <v>failed</v>
      </c>
      <c r="E1737" t="str">
        <f t="shared" si="81"/>
        <v xml:space="preserve"> </v>
      </c>
      <c r="F1737">
        <f t="shared" si="82"/>
        <v>16</v>
      </c>
    </row>
    <row r="1738" spans="1:6" x14ac:dyDescent="0.45">
      <c r="A1738">
        <v>1727</v>
      </c>
      <c r="B1738">
        <f t="shared" si="80"/>
        <v>1</v>
      </c>
      <c r="C1738" cm="1">
        <f t="array" ref="C1738:D1738">_xlfn.XLOOKUP(A1738,id,KickstartData!$L$2:$M$4115)</f>
        <v>1</v>
      </c>
      <c r="D1738" t="str">
        <v>failed</v>
      </c>
      <c r="E1738" t="str">
        <f t="shared" si="81"/>
        <v xml:space="preserve"> </v>
      </c>
      <c r="F1738">
        <f t="shared" si="82"/>
        <v>1</v>
      </c>
    </row>
    <row r="1739" spans="1:6" x14ac:dyDescent="0.45">
      <c r="A1739">
        <v>1728</v>
      </c>
      <c r="B1739">
        <f t="shared" si="80"/>
        <v>7</v>
      </c>
      <c r="C1739" cm="1">
        <f t="array" ref="C1739:D1739">_xlfn.XLOOKUP(A1739,id,KickstartData!$L$2:$M$4115)</f>
        <v>7</v>
      </c>
      <c r="D1739" t="str">
        <v>failed</v>
      </c>
      <c r="E1739" t="str">
        <f t="shared" si="81"/>
        <v xml:space="preserve"> </v>
      </c>
      <c r="F1739">
        <f t="shared" si="82"/>
        <v>7</v>
      </c>
    </row>
    <row r="1740" spans="1:6" x14ac:dyDescent="0.45">
      <c r="A1740">
        <v>1729</v>
      </c>
      <c r="B1740">
        <f t="shared" ref="B1740:B1803" si="83">_xlfn.XLOOKUP(A1740,id,backers_count)</f>
        <v>0</v>
      </c>
      <c r="C1740" cm="1">
        <f t="array" ref="C1740:D1740">_xlfn.XLOOKUP(A1740,id,KickstartData!$L$2:$M$4115)</f>
        <v>0</v>
      </c>
      <c r="D1740" t="str">
        <v>failed</v>
      </c>
      <c r="E1740" t="str">
        <f t="shared" si="81"/>
        <v xml:space="preserve"> </v>
      </c>
      <c r="F1740">
        <f t="shared" si="82"/>
        <v>0</v>
      </c>
    </row>
    <row r="1741" spans="1:6" x14ac:dyDescent="0.45">
      <c r="A1741">
        <v>1730</v>
      </c>
      <c r="B1741">
        <f t="shared" si="83"/>
        <v>0</v>
      </c>
      <c r="C1741" cm="1">
        <f t="array" ref="C1741:D1741">_xlfn.XLOOKUP(A1741,id,KickstartData!$L$2:$M$4115)</f>
        <v>0</v>
      </c>
      <c r="D1741" t="str">
        <v>failed</v>
      </c>
      <c r="E1741" t="str">
        <f t="shared" si="81"/>
        <v xml:space="preserve"> </v>
      </c>
      <c r="F1741">
        <f t="shared" si="82"/>
        <v>0</v>
      </c>
    </row>
    <row r="1742" spans="1:6" x14ac:dyDescent="0.45">
      <c r="A1742">
        <v>1731</v>
      </c>
      <c r="B1742">
        <f t="shared" si="83"/>
        <v>0</v>
      </c>
      <c r="C1742" cm="1">
        <f t="array" ref="C1742:D1742">_xlfn.XLOOKUP(A1742,id,KickstartData!$L$2:$M$4115)</f>
        <v>0</v>
      </c>
      <c r="D1742" t="str">
        <v>failed</v>
      </c>
      <c r="E1742" t="str">
        <f t="shared" si="81"/>
        <v xml:space="preserve"> </v>
      </c>
      <c r="F1742">
        <f t="shared" si="82"/>
        <v>0</v>
      </c>
    </row>
    <row r="1743" spans="1:6" x14ac:dyDescent="0.45">
      <c r="A1743">
        <v>1732</v>
      </c>
      <c r="B1743">
        <f t="shared" si="83"/>
        <v>0</v>
      </c>
      <c r="C1743" cm="1">
        <f t="array" ref="C1743:D1743">_xlfn.XLOOKUP(A1743,id,KickstartData!$L$2:$M$4115)</f>
        <v>0</v>
      </c>
      <c r="D1743" t="str">
        <v>failed</v>
      </c>
      <c r="E1743" t="str">
        <f t="shared" si="81"/>
        <v xml:space="preserve"> </v>
      </c>
      <c r="F1743">
        <f t="shared" si="82"/>
        <v>0</v>
      </c>
    </row>
    <row r="1744" spans="1:6" x14ac:dyDescent="0.45">
      <c r="A1744">
        <v>1733</v>
      </c>
      <c r="B1744">
        <f t="shared" si="83"/>
        <v>0</v>
      </c>
      <c r="C1744" cm="1">
        <f t="array" ref="C1744:D1744">_xlfn.XLOOKUP(A1744,id,KickstartData!$L$2:$M$4115)</f>
        <v>0</v>
      </c>
      <c r="D1744" t="str">
        <v>failed</v>
      </c>
      <c r="E1744" t="str">
        <f t="shared" ref="E1744:E1807" si="84">IF(D1744="successful",C1744," ")</f>
        <v xml:space="preserve"> </v>
      </c>
      <c r="F1744">
        <f t="shared" ref="F1744:F1807" si="85">IF(D1744&lt;&gt;"successful",C1744," ")</f>
        <v>0</v>
      </c>
    </row>
    <row r="1745" spans="1:6" x14ac:dyDescent="0.45">
      <c r="A1745">
        <v>1734</v>
      </c>
      <c r="B1745">
        <f t="shared" si="83"/>
        <v>1</v>
      </c>
      <c r="C1745" cm="1">
        <f t="array" ref="C1745:D1745">_xlfn.XLOOKUP(A1745,id,KickstartData!$L$2:$M$4115)</f>
        <v>1</v>
      </c>
      <c r="D1745" t="str">
        <v>failed</v>
      </c>
      <c r="E1745" t="str">
        <f t="shared" si="84"/>
        <v xml:space="preserve"> </v>
      </c>
      <c r="F1745">
        <f t="shared" si="85"/>
        <v>1</v>
      </c>
    </row>
    <row r="1746" spans="1:6" x14ac:dyDescent="0.45">
      <c r="A1746">
        <v>1735</v>
      </c>
      <c r="B1746">
        <f t="shared" si="83"/>
        <v>2</v>
      </c>
      <c r="C1746" cm="1">
        <f t="array" ref="C1746:D1746">_xlfn.XLOOKUP(A1746,id,KickstartData!$L$2:$M$4115)</f>
        <v>2</v>
      </c>
      <c r="D1746" t="str">
        <v>failed</v>
      </c>
      <c r="E1746" t="str">
        <f t="shared" si="84"/>
        <v xml:space="preserve"> </v>
      </c>
      <c r="F1746">
        <f t="shared" si="85"/>
        <v>2</v>
      </c>
    </row>
    <row r="1747" spans="1:6" x14ac:dyDescent="0.45">
      <c r="A1747">
        <v>1736</v>
      </c>
      <c r="B1747">
        <f t="shared" si="83"/>
        <v>1</v>
      </c>
      <c r="C1747" cm="1">
        <f t="array" ref="C1747:D1747">_xlfn.XLOOKUP(A1747,id,KickstartData!$L$2:$M$4115)</f>
        <v>1</v>
      </c>
      <c r="D1747" t="str">
        <v>failed</v>
      </c>
      <c r="E1747" t="str">
        <f t="shared" si="84"/>
        <v xml:space="preserve"> </v>
      </c>
      <c r="F1747">
        <f t="shared" si="85"/>
        <v>1</v>
      </c>
    </row>
    <row r="1748" spans="1:6" x14ac:dyDescent="0.45">
      <c r="A1748">
        <v>1737</v>
      </c>
      <c r="B1748">
        <f t="shared" si="83"/>
        <v>15</v>
      </c>
      <c r="C1748" cm="1">
        <f t="array" ref="C1748:D1748">_xlfn.XLOOKUP(A1748,id,KickstartData!$L$2:$M$4115)</f>
        <v>15</v>
      </c>
      <c r="D1748" t="str">
        <v>failed</v>
      </c>
      <c r="E1748" t="str">
        <f t="shared" si="84"/>
        <v xml:space="preserve"> </v>
      </c>
      <c r="F1748">
        <f t="shared" si="85"/>
        <v>15</v>
      </c>
    </row>
    <row r="1749" spans="1:6" x14ac:dyDescent="0.45">
      <c r="A1749">
        <v>1738</v>
      </c>
      <c r="B1749">
        <f t="shared" si="83"/>
        <v>1</v>
      </c>
      <c r="C1749" cm="1">
        <f t="array" ref="C1749:D1749">_xlfn.XLOOKUP(A1749,id,KickstartData!$L$2:$M$4115)</f>
        <v>1</v>
      </c>
      <c r="D1749" t="str">
        <v>failed</v>
      </c>
      <c r="E1749" t="str">
        <f t="shared" si="84"/>
        <v xml:space="preserve"> </v>
      </c>
      <c r="F1749">
        <f t="shared" si="85"/>
        <v>1</v>
      </c>
    </row>
    <row r="1750" spans="1:6" x14ac:dyDescent="0.45">
      <c r="A1750">
        <v>1739</v>
      </c>
      <c r="B1750">
        <f t="shared" si="83"/>
        <v>1</v>
      </c>
      <c r="C1750" cm="1">
        <f t="array" ref="C1750:D1750">_xlfn.XLOOKUP(A1750,id,KickstartData!$L$2:$M$4115)</f>
        <v>1</v>
      </c>
      <c r="D1750" t="str">
        <v>failed</v>
      </c>
      <c r="E1750" t="str">
        <f t="shared" si="84"/>
        <v xml:space="preserve"> </v>
      </c>
      <c r="F1750">
        <f t="shared" si="85"/>
        <v>1</v>
      </c>
    </row>
    <row r="1751" spans="1:6" x14ac:dyDescent="0.45">
      <c r="A1751">
        <v>1740</v>
      </c>
      <c r="B1751">
        <f t="shared" si="83"/>
        <v>0</v>
      </c>
      <c r="C1751" cm="1">
        <f t="array" ref="C1751:D1751">_xlfn.XLOOKUP(A1751,id,KickstartData!$L$2:$M$4115)</f>
        <v>0</v>
      </c>
      <c r="D1751" t="str">
        <v>failed</v>
      </c>
      <c r="E1751" t="str">
        <f t="shared" si="84"/>
        <v xml:space="preserve"> </v>
      </c>
      <c r="F1751">
        <f t="shared" si="85"/>
        <v>0</v>
      </c>
    </row>
    <row r="1752" spans="1:6" x14ac:dyDescent="0.45">
      <c r="A1752">
        <v>1741</v>
      </c>
      <c r="B1752">
        <f t="shared" si="83"/>
        <v>52</v>
      </c>
      <c r="C1752" cm="1">
        <f t="array" ref="C1752:D1752">_xlfn.XLOOKUP(A1752,id,KickstartData!$L$2:$M$4115)</f>
        <v>52</v>
      </c>
      <c r="D1752" t="str">
        <v>successful</v>
      </c>
      <c r="E1752">
        <f t="shared" si="84"/>
        <v>52</v>
      </c>
      <c r="F1752" t="str">
        <f t="shared" si="85"/>
        <v xml:space="preserve"> </v>
      </c>
    </row>
    <row r="1753" spans="1:6" x14ac:dyDescent="0.45">
      <c r="A1753">
        <v>1742</v>
      </c>
      <c r="B1753">
        <f t="shared" si="83"/>
        <v>34</v>
      </c>
      <c r="C1753" cm="1">
        <f t="array" ref="C1753:D1753">_xlfn.XLOOKUP(A1753,id,KickstartData!$L$2:$M$4115)</f>
        <v>34</v>
      </c>
      <c r="D1753" t="str">
        <v>successful</v>
      </c>
      <c r="E1753">
        <f t="shared" si="84"/>
        <v>34</v>
      </c>
      <c r="F1753" t="str">
        <f t="shared" si="85"/>
        <v xml:space="preserve"> </v>
      </c>
    </row>
    <row r="1754" spans="1:6" x14ac:dyDescent="0.45">
      <c r="A1754">
        <v>1743</v>
      </c>
      <c r="B1754">
        <f t="shared" si="83"/>
        <v>67</v>
      </c>
      <c r="C1754" cm="1">
        <f t="array" ref="C1754:D1754">_xlfn.XLOOKUP(A1754,id,KickstartData!$L$2:$M$4115)</f>
        <v>67</v>
      </c>
      <c r="D1754" t="str">
        <v>successful</v>
      </c>
      <c r="E1754">
        <f t="shared" si="84"/>
        <v>67</v>
      </c>
      <c r="F1754" t="str">
        <f t="shared" si="85"/>
        <v xml:space="preserve"> </v>
      </c>
    </row>
    <row r="1755" spans="1:6" x14ac:dyDescent="0.45">
      <c r="A1755">
        <v>1744</v>
      </c>
      <c r="B1755">
        <f t="shared" si="83"/>
        <v>70</v>
      </c>
      <c r="C1755" cm="1">
        <f t="array" ref="C1755:D1755">_xlfn.XLOOKUP(A1755,id,KickstartData!$L$2:$M$4115)</f>
        <v>70</v>
      </c>
      <c r="D1755" t="str">
        <v>successful</v>
      </c>
      <c r="E1755">
        <f t="shared" si="84"/>
        <v>70</v>
      </c>
      <c r="F1755" t="str">
        <f t="shared" si="85"/>
        <v xml:space="preserve"> </v>
      </c>
    </row>
    <row r="1756" spans="1:6" x14ac:dyDescent="0.45">
      <c r="A1756">
        <v>1745</v>
      </c>
      <c r="B1756">
        <f t="shared" si="83"/>
        <v>89</v>
      </c>
      <c r="C1756" cm="1">
        <f t="array" ref="C1756:D1756">_xlfn.XLOOKUP(A1756,id,KickstartData!$L$2:$M$4115)</f>
        <v>89</v>
      </c>
      <c r="D1756" t="str">
        <v>successful</v>
      </c>
      <c r="E1756">
        <f t="shared" si="84"/>
        <v>89</v>
      </c>
      <c r="F1756" t="str">
        <f t="shared" si="85"/>
        <v xml:space="preserve"> </v>
      </c>
    </row>
    <row r="1757" spans="1:6" x14ac:dyDescent="0.45">
      <c r="A1757">
        <v>1746</v>
      </c>
      <c r="B1757">
        <f t="shared" si="83"/>
        <v>107</v>
      </c>
      <c r="C1757" cm="1">
        <f t="array" ref="C1757:D1757">_xlfn.XLOOKUP(A1757,id,KickstartData!$L$2:$M$4115)</f>
        <v>107</v>
      </c>
      <c r="D1757" t="str">
        <v>successful</v>
      </c>
      <c r="E1757">
        <f t="shared" si="84"/>
        <v>107</v>
      </c>
      <c r="F1757" t="str">
        <f t="shared" si="85"/>
        <v xml:space="preserve"> </v>
      </c>
    </row>
    <row r="1758" spans="1:6" x14ac:dyDescent="0.45">
      <c r="A1758">
        <v>1747</v>
      </c>
      <c r="B1758">
        <f t="shared" si="83"/>
        <v>159</v>
      </c>
      <c r="C1758" cm="1">
        <f t="array" ref="C1758:D1758">_xlfn.XLOOKUP(A1758,id,KickstartData!$L$2:$M$4115)</f>
        <v>159</v>
      </c>
      <c r="D1758" t="str">
        <v>successful</v>
      </c>
      <c r="E1758">
        <f t="shared" si="84"/>
        <v>159</v>
      </c>
      <c r="F1758" t="str">
        <f t="shared" si="85"/>
        <v xml:space="preserve"> </v>
      </c>
    </row>
    <row r="1759" spans="1:6" x14ac:dyDescent="0.45">
      <c r="A1759">
        <v>1748</v>
      </c>
      <c r="B1759">
        <f t="shared" si="83"/>
        <v>181</v>
      </c>
      <c r="C1759" cm="1">
        <f t="array" ref="C1759:D1759">_xlfn.XLOOKUP(A1759,id,KickstartData!$L$2:$M$4115)</f>
        <v>181</v>
      </c>
      <c r="D1759" t="str">
        <v>successful</v>
      </c>
      <c r="E1759">
        <f t="shared" si="84"/>
        <v>181</v>
      </c>
      <c r="F1759" t="str">
        <f t="shared" si="85"/>
        <v xml:space="preserve"> </v>
      </c>
    </row>
    <row r="1760" spans="1:6" x14ac:dyDescent="0.45">
      <c r="A1760">
        <v>1749</v>
      </c>
      <c r="B1760">
        <f t="shared" si="83"/>
        <v>131</v>
      </c>
      <c r="C1760" cm="1">
        <f t="array" ref="C1760:D1760">_xlfn.XLOOKUP(A1760,id,KickstartData!$L$2:$M$4115)</f>
        <v>131</v>
      </c>
      <c r="D1760" t="str">
        <v>successful</v>
      </c>
      <c r="E1760">
        <f t="shared" si="84"/>
        <v>131</v>
      </c>
      <c r="F1760" t="str">
        <f t="shared" si="85"/>
        <v xml:space="preserve"> </v>
      </c>
    </row>
    <row r="1761" spans="1:6" x14ac:dyDescent="0.45">
      <c r="A1761">
        <v>1750</v>
      </c>
      <c r="B1761">
        <f t="shared" si="83"/>
        <v>125</v>
      </c>
      <c r="C1761" cm="1">
        <f t="array" ref="C1761:D1761">_xlfn.XLOOKUP(A1761,id,KickstartData!$L$2:$M$4115)</f>
        <v>125</v>
      </c>
      <c r="D1761" t="str">
        <v>successful</v>
      </c>
      <c r="E1761">
        <f t="shared" si="84"/>
        <v>125</v>
      </c>
      <c r="F1761" t="str">
        <f t="shared" si="85"/>
        <v xml:space="preserve"> </v>
      </c>
    </row>
    <row r="1762" spans="1:6" x14ac:dyDescent="0.45">
      <c r="A1762">
        <v>1751</v>
      </c>
      <c r="B1762">
        <f t="shared" si="83"/>
        <v>61</v>
      </c>
      <c r="C1762" cm="1">
        <f t="array" ref="C1762:D1762">_xlfn.XLOOKUP(A1762,id,KickstartData!$L$2:$M$4115)</f>
        <v>61</v>
      </c>
      <c r="D1762" t="str">
        <v>successful</v>
      </c>
      <c r="E1762">
        <f t="shared" si="84"/>
        <v>61</v>
      </c>
      <c r="F1762" t="str">
        <f t="shared" si="85"/>
        <v xml:space="preserve"> </v>
      </c>
    </row>
    <row r="1763" spans="1:6" x14ac:dyDescent="0.45">
      <c r="A1763">
        <v>1752</v>
      </c>
      <c r="B1763">
        <f t="shared" si="83"/>
        <v>90</v>
      </c>
      <c r="C1763" cm="1">
        <f t="array" ref="C1763:D1763">_xlfn.XLOOKUP(A1763,id,KickstartData!$L$2:$M$4115)</f>
        <v>90</v>
      </c>
      <c r="D1763" t="str">
        <v>successful</v>
      </c>
      <c r="E1763">
        <f t="shared" si="84"/>
        <v>90</v>
      </c>
      <c r="F1763" t="str">
        <f t="shared" si="85"/>
        <v xml:space="preserve"> </v>
      </c>
    </row>
    <row r="1764" spans="1:6" x14ac:dyDescent="0.45">
      <c r="A1764">
        <v>1753</v>
      </c>
      <c r="B1764">
        <f t="shared" si="83"/>
        <v>35</v>
      </c>
      <c r="C1764" cm="1">
        <f t="array" ref="C1764:D1764">_xlfn.XLOOKUP(A1764,id,KickstartData!$L$2:$M$4115)</f>
        <v>35</v>
      </c>
      <c r="D1764" t="str">
        <v>successful</v>
      </c>
      <c r="E1764">
        <f t="shared" si="84"/>
        <v>35</v>
      </c>
      <c r="F1764" t="str">
        <f t="shared" si="85"/>
        <v xml:space="preserve"> </v>
      </c>
    </row>
    <row r="1765" spans="1:6" x14ac:dyDescent="0.45">
      <c r="A1765">
        <v>1754</v>
      </c>
      <c r="B1765">
        <f t="shared" si="83"/>
        <v>90</v>
      </c>
      <c r="C1765" cm="1">
        <f t="array" ref="C1765:D1765">_xlfn.XLOOKUP(A1765,id,KickstartData!$L$2:$M$4115)</f>
        <v>90</v>
      </c>
      <c r="D1765" t="str">
        <v>successful</v>
      </c>
      <c r="E1765">
        <f t="shared" si="84"/>
        <v>90</v>
      </c>
      <c r="F1765" t="str">
        <f t="shared" si="85"/>
        <v xml:space="preserve"> </v>
      </c>
    </row>
    <row r="1766" spans="1:6" x14ac:dyDescent="0.45">
      <c r="A1766">
        <v>1755</v>
      </c>
      <c r="B1766">
        <f t="shared" si="83"/>
        <v>4</v>
      </c>
      <c r="C1766" cm="1">
        <f t="array" ref="C1766:D1766">_xlfn.XLOOKUP(A1766,id,KickstartData!$L$2:$M$4115)</f>
        <v>4</v>
      </c>
      <c r="D1766" t="str">
        <v>successful</v>
      </c>
      <c r="E1766">
        <f t="shared" si="84"/>
        <v>4</v>
      </c>
      <c r="F1766" t="str">
        <f t="shared" si="85"/>
        <v xml:space="preserve"> </v>
      </c>
    </row>
    <row r="1767" spans="1:6" x14ac:dyDescent="0.45">
      <c r="A1767">
        <v>1756</v>
      </c>
      <c r="B1767">
        <f t="shared" si="83"/>
        <v>120</v>
      </c>
      <c r="C1767" cm="1">
        <f t="array" ref="C1767:D1767">_xlfn.XLOOKUP(A1767,id,KickstartData!$L$2:$M$4115)</f>
        <v>120</v>
      </c>
      <c r="D1767" t="str">
        <v>successful</v>
      </c>
      <c r="E1767">
        <f t="shared" si="84"/>
        <v>120</v>
      </c>
      <c r="F1767" t="str">
        <f t="shared" si="85"/>
        <v xml:space="preserve"> </v>
      </c>
    </row>
    <row r="1768" spans="1:6" x14ac:dyDescent="0.45">
      <c r="A1768">
        <v>1757</v>
      </c>
      <c r="B1768">
        <f t="shared" si="83"/>
        <v>14</v>
      </c>
      <c r="C1768" cm="1">
        <f t="array" ref="C1768:D1768">_xlfn.XLOOKUP(A1768,id,KickstartData!$L$2:$M$4115)</f>
        <v>14</v>
      </c>
      <c r="D1768" t="str">
        <v>successful</v>
      </c>
      <c r="E1768">
        <f t="shared" si="84"/>
        <v>14</v>
      </c>
      <c r="F1768" t="str">
        <f t="shared" si="85"/>
        <v xml:space="preserve"> </v>
      </c>
    </row>
    <row r="1769" spans="1:6" x14ac:dyDescent="0.45">
      <c r="A1769">
        <v>1758</v>
      </c>
      <c r="B1769">
        <f t="shared" si="83"/>
        <v>27</v>
      </c>
      <c r="C1769" cm="1">
        <f t="array" ref="C1769:D1769">_xlfn.XLOOKUP(A1769,id,KickstartData!$L$2:$M$4115)</f>
        <v>27</v>
      </c>
      <c r="D1769" t="str">
        <v>successful</v>
      </c>
      <c r="E1769">
        <f t="shared" si="84"/>
        <v>27</v>
      </c>
      <c r="F1769" t="str">
        <f t="shared" si="85"/>
        <v xml:space="preserve"> </v>
      </c>
    </row>
    <row r="1770" spans="1:6" x14ac:dyDescent="0.45">
      <c r="A1770">
        <v>1759</v>
      </c>
      <c r="B1770">
        <f t="shared" si="83"/>
        <v>49</v>
      </c>
      <c r="C1770" cm="1">
        <f t="array" ref="C1770:D1770">_xlfn.XLOOKUP(A1770,id,KickstartData!$L$2:$M$4115)</f>
        <v>49</v>
      </c>
      <c r="D1770" t="str">
        <v>successful</v>
      </c>
      <c r="E1770">
        <f t="shared" si="84"/>
        <v>49</v>
      </c>
      <c r="F1770" t="str">
        <f t="shared" si="85"/>
        <v xml:space="preserve"> </v>
      </c>
    </row>
    <row r="1771" spans="1:6" x14ac:dyDescent="0.45">
      <c r="A1771">
        <v>1760</v>
      </c>
      <c r="B1771">
        <f t="shared" si="83"/>
        <v>102</v>
      </c>
      <c r="C1771" cm="1">
        <f t="array" ref="C1771:D1771">_xlfn.XLOOKUP(A1771,id,KickstartData!$L$2:$M$4115)</f>
        <v>102</v>
      </c>
      <c r="D1771" t="str">
        <v>successful</v>
      </c>
      <c r="E1771">
        <f t="shared" si="84"/>
        <v>102</v>
      </c>
      <c r="F1771" t="str">
        <f t="shared" si="85"/>
        <v xml:space="preserve"> </v>
      </c>
    </row>
    <row r="1772" spans="1:6" x14ac:dyDescent="0.45">
      <c r="A1772">
        <v>1761</v>
      </c>
      <c r="B1772">
        <f t="shared" si="83"/>
        <v>3</v>
      </c>
      <c r="C1772" cm="1">
        <f t="array" ref="C1772:D1772">_xlfn.XLOOKUP(A1772,id,KickstartData!$L$2:$M$4115)</f>
        <v>3</v>
      </c>
      <c r="D1772" t="str">
        <v>successful</v>
      </c>
      <c r="E1772">
        <f t="shared" si="84"/>
        <v>3</v>
      </c>
      <c r="F1772" t="str">
        <f t="shared" si="85"/>
        <v xml:space="preserve"> </v>
      </c>
    </row>
    <row r="1773" spans="1:6" x14ac:dyDescent="0.45">
      <c r="A1773">
        <v>1762</v>
      </c>
      <c r="B1773">
        <f t="shared" si="83"/>
        <v>25</v>
      </c>
      <c r="C1773" cm="1">
        <f t="array" ref="C1773:D1773">_xlfn.XLOOKUP(A1773,id,KickstartData!$L$2:$M$4115)</f>
        <v>25</v>
      </c>
      <c r="D1773" t="str">
        <v>successful</v>
      </c>
      <c r="E1773">
        <f t="shared" si="84"/>
        <v>25</v>
      </c>
      <c r="F1773" t="str">
        <f t="shared" si="85"/>
        <v xml:space="preserve"> </v>
      </c>
    </row>
    <row r="1774" spans="1:6" x14ac:dyDescent="0.45">
      <c r="A1774">
        <v>1763</v>
      </c>
      <c r="B1774">
        <f t="shared" si="83"/>
        <v>118</v>
      </c>
      <c r="C1774" cm="1">
        <f t="array" ref="C1774:D1774">_xlfn.XLOOKUP(A1774,id,KickstartData!$L$2:$M$4115)</f>
        <v>118</v>
      </c>
      <c r="D1774" t="str">
        <v>successful</v>
      </c>
      <c r="E1774">
        <f t="shared" si="84"/>
        <v>118</v>
      </c>
      <c r="F1774" t="str">
        <f t="shared" si="85"/>
        <v xml:space="preserve"> </v>
      </c>
    </row>
    <row r="1775" spans="1:6" x14ac:dyDescent="0.45">
      <c r="A1775">
        <v>1764</v>
      </c>
      <c r="B1775">
        <f t="shared" si="83"/>
        <v>39</v>
      </c>
      <c r="C1775" cm="1">
        <f t="array" ref="C1775:D1775">_xlfn.XLOOKUP(A1775,id,KickstartData!$L$2:$M$4115)</f>
        <v>39</v>
      </c>
      <c r="D1775" t="str">
        <v>failed</v>
      </c>
      <c r="E1775" t="str">
        <f t="shared" si="84"/>
        <v xml:space="preserve"> </v>
      </c>
      <c r="F1775">
        <f t="shared" si="85"/>
        <v>39</v>
      </c>
    </row>
    <row r="1776" spans="1:6" x14ac:dyDescent="0.45">
      <c r="A1776">
        <v>1765</v>
      </c>
      <c r="B1776">
        <f t="shared" si="83"/>
        <v>103</v>
      </c>
      <c r="C1776" cm="1">
        <f t="array" ref="C1776:D1776">_xlfn.XLOOKUP(A1776,id,KickstartData!$L$2:$M$4115)</f>
        <v>103</v>
      </c>
      <c r="D1776" t="str">
        <v>failed</v>
      </c>
      <c r="E1776" t="str">
        <f t="shared" si="84"/>
        <v xml:space="preserve"> </v>
      </c>
      <c r="F1776">
        <f t="shared" si="85"/>
        <v>103</v>
      </c>
    </row>
    <row r="1777" spans="1:6" x14ac:dyDescent="0.45">
      <c r="A1777">
        <v>1766</v>
      </c>
      <c r="B1777">
        <f t="shared" si="83"/>
        <v>0</v>
      </c>
      <c r="C1777" cm="1">
        <f t="array" ref="C1777:D1777">_xlfn.XLOOKUP(A1777,id,KickstartData!$L$2:$M$4115)</f>
        <v>0</v>
      </c>
      <c r="D1777" t="str">
        <v>failed</v>
      </c>
      <c r="E1777" t="str">
        <f t="shared" si="84"/>
        <v xml:space="preserve"> </v>
      </c>
      <c r="F1777">
        <f t="shared" si="85"/>
        <v>0</v>
      </c>
    </row>
    <row r="1778" spans="1:6" x14ac:dyDescent="0.45">
      <c r="A1778">
        <v>1767</v>
      </c>
      <c r="B1778">
        <f t="shared" si="83"/>
        <v>39</v>
      </c>
      <c r="C1778" cm="1">
        <f t="array" ref="C1778:D1778">_xlfn.XLOOKUP(A1778,id,KickstartData!$L$2:$M$4115)</f>
        <v>39</v>
      </c>
      <c r="D1778" t="str">
        <v>failed</v>
      </c>
      <c r="E1778" t="str">
        <f t="shared" si="84"/>
        <v xml:space="preserve"> </v>
      </c>
      <c r="F1778">
        <f t="shared" si="85"/>
        <v>39</v>
      </c>
    </row>
    <row r="1779" spans="1:6" x14ac:dyDescent="0.45">
      <c r="A1779">
        <v>1768</v>
      </c>
      <c r="B1779">
        <f t="shared" si="83"/>
        <v>15</v>
      </c>
      <c r="C1779" cm="1">
        <f t="array" ref="C1779:D1779">_xlfn.XLOOKUP(A1779,id,KickstartData!$L$2:$M$4115)</f>
        <v>15</v>
      </c>
      <c r="D1779" t="str">
        <v>failed</v>
      </c>
      <c r="E1779" t="str">
        <f t="shared" si="84"/>
        <v xml:space="preserve"> </v>
      </c>
      <c r="F1779">
        <f t="shared" si="85"/>
        <v>15</v>
      </c>
    </row>
    <row r="1780" spans="1:6" x14ac:dyDescent="0.45">
      <c r="A1780">
        <v>1769</v>
      </c>
      <c r="B1780">
        <f t="shared" si="83"/>
        <v>22</v>
      </c>
      <c r="C1780" cm="1">
        <f t="array" ref="C1780:D1780">_xlfn.XLOOKUP(A1780,id,KickstartData!$L$2:$M$4115)</f>
        <v>22</v>
      </c>
      <c r="D1780" t="str">
        <v>failed</v>
      </c>
      <c r="E1780" t="str">
        <f t="shared" si="84"/>
        <v xml:space="preserve"> </v>
      </c>
      <c r="F1780">
        <f t="shared" si="85"/>
        <v>22</v>
      </c>
    </row>
    <row r="1781" spans="1:6" x14ac:dyDescent="0.45">
      <c r="A1781">
        <v>1770</v>
      </c>
      <c r="B1781">
        <f t="shared" si="83"/>
        <v>92</v>
      </c>
      <c r="C1781" cm="1">
        <f t="array" ref="C1781:D1781">_xlfn.XLOOKUP(A1781,id,KickstartData!$L$2:$M$4115)</f>
        <v>92</v>
      </c>
      <c r="D1781" t="str">
        <v>failed</v>
      </c>
      <c r="E1781" t="str">
        <f t="shared" si="84"/>
        <v xml:space="preserve"> </v>
      </c>
      <c r="F1781">
        <f t="shared" si="85"/>
        <v>92</v>
      </c>
    </row>
    <row r="1782" spans="1:6" x14ac:dyDescent="0.45">
      <c r="A1782">
        <v>1771</v>
      </c>
      <c r="B1782">
        <f t="shared" si="83"/>
        <v>25</v>
      </c>
      <c r="C1782" cm="1">
        <f t="array" ref="C1782:D1782">_xlfn.XLOOKUP(A1782,id,KickstartData!$L$2:$M$4115)</f>
        <v>25</v>
      </c>
      <c r="D1782" t="str">
        <v>failed</v>
      </c>
      <c r="E1782" t="str">
        <f t="shared" si="84"/>
        <v xml:space="preserve"> </v>
      </c>
      <c r="F1782">
        <f t="shared" si="85"/>
        <v>25</v>
      </c>
    </row>
    <row r="1783" spans="1:6" x14ac:dyDescent="0.45">
      <c r="A1783">
        <v>1772</v>
      </c>
      <c r="B1783">
        <f t="shared" si="83"/>
        <v>19</v>
      </c>
      <c r="C1783" cm="1">
        <f t="array" ref="C1783:D1783">_xlfn.XLOOKUP(A1783,id,KickstartData!$L$2:$M$4115)</f>
        <v>19</v>
      </c>
      <c r="D1783" t="str">
        <v>failed</v>
      </c>
      <c r="E1783" t="str">
        <f t="shared" si="84"/>
        <v xml:space="preserve"> </v>
      </c>
      <c r="F1783">
        <f t="shared" si="85"/>
        <v>19</v>
      </c>
    </row>
    <row r="1784" spans="1:6" x14ac:dyDescent="0.45">
      <c r="A1784">
        <v>1773</v>
      </c>
      <c r="B1784">
        <f t="shared" si="83"/>
        <v>19</v>
      </c>
      <c r="C1784" cm="1">
        <f t="array" ref="C1784:D1784">_xlfn.XLOOKUP(A1784,id,KickstartData!$L$2:$M$4115)</f>
        <v>19</v>
      </c>
      <c r="D1784" t="str">
        <v>failed</v>
      </c>
      <c r="E1784" t="str">
        <f t="shared" si="84"/>
        <v xml:space="preserve"> </v>
      </c>
      <c r="F1784">
        <f t="shared" si="85"/>
        <v>19</v>
      </c>
    </row>
    <row r="1785" spans="1:6" x14ac:dyDescent="0.45">
      <c r="A1785">
        <v>1774</v>
      </c>
      <c r="B1785">
        <f t="shared" si="83"/>
        <v>13</v>
      </c>
      <c r="C1785" cm="1">
        <f t="array" ref="C1785:D1785">_xlfn.XLOOKUP(A1785,id,KickstartData!$L$2:$M$4115)</f>
        <v>13</v>
      </c>
      <c r="D1785" t="str">
        <v>failed</v>
      </c>
      <c r="E1785" t="str">
        <f t="shared" si="84"/>
        <v xml:space="preserve"> </v>
      </c>
      <c r="F1785">
        <f t="shared" si="85"/>
        <v>13</v>
      </c>
    </row>
    <row r="1786" spans="1:6" x14ac:dyDescent="0.45">
      <c r="A1786">
        <v>1775</v>
      </c>
      <c r="B1786">
        <f t="shared" si="83"/>
        <v>124</v>
      </c>
      <c r="C1786" cm="1">
        <f t="array" ref="C1786:D1786">_xlfn.XLOOKUP(A1786,id,KickstartData!$L$2:$M$4115)</f>
        <v>124</v>
      </c>
      <c r="D1786" t="str">
        <v>failed</v>
      </c>
      <c r="E1786" t="str">
        <f t="shared" si="84"/>
        <v xml:space="preserve"> </v>
      </c>
      <c r="F1786">
        <f t="shared" si="85"/>
        <v>124</v>
      </c>
    </row>
    <row r="1787" spans="1:6" x14ac:dyDescent="0.45">
      <c r="A1787">
        <v>1776</v>
      </c>
      <c r="B1787">
        <f t="shared" si="83"/>
        <v>4</v>
      </c>
      <c r="C1787" cm="1">
        <f t="array" ref="C1787:D1787">_xlfn.XLOOKUP(A1787,id,KickstartData!$L$2:$M$4115)</f>
        <v>4</v>
      </c>
      <c r="D1787" t="str">
        <v>failed</v>
      </c>
      <c r="E1787" t="str">
        <f t="shared" si="84"/>
        <v xml:space="preserve"> </v>
      </c>
      <c r="F1787">
        <f t="shared" si="85"/>
        <v>4</v>
      </c>
    </row>
    <row r="1788" spans="1:6" x14ac:dyDescent="0.45">
      <c r="A1788">
        <v>1777</v>
      </c>
      <c r="B1788">
        <f t="shared" si="83"/>
        <v>10</v>
      </c>
      <c r="C1788" cm="1">
        <f t="array" ref="C1788:D1788">_xlfn.XLOOKUP(A1788,id,KickstartData!$L$2:$M$4115)</f>
        <v>10</v>
      </c>
      <c r="D1788" t="str">
        <v>failed</v>
      </c>
      <c r="E1788" t="str">
        <f t="shared" si="84"/>
        <v xml:space="preserve"> </v>
      </c>
      <c r="F1788">
        <f t="shared" si="85"/>
        <v>10</v>
      </c>
    </row>
    <row r="1789" spans="1:6" x14ac:dyDescent="0.45">
      <c r="A1789">
        <v>1778</v>
      </c>
      <c r="B1789">
        <f t="shared" si="83"/>
        <v>15</v>
      </c>
      <c r="C1789" cm="1">
        <f t="array" ref="C1789:D1789">_xlfn.XLOOKUP(A1789,id,KickstartData!$L$2:$M$4115)</f>
        <v>15</v>
      </c>
      <c r="D1789" t="str">
        <v>failed</v>
      </c>
      <c r="E1789" t="str">
        <f t="shared" si="84"/>
        <v xml:space="preserve"> </v>
      </c>
      <c r="F1789">
        <f t="shared" si="85"/>
        <v>15</v>
      </c>
    </row>
    <row r="1790" spans="1:6" x14ac:dyDescent="0.45">
      <c r="A1790">
        <v>1779</v>
      </c>
      <c r="B1790">
        <f t="shared" si="83"/>
        <v>38</v>
      </c>
      <c r="C1790" cm="1">
        <f t="array" ref="C1790:D1790">_xlfn.XLOOKUP(A1790,id,KickstartData!$L$2:$M$4115)</f>
        <v>38</v>
      </c>
      <c r="D1790" t="str">
        <v>failed</v>
      </c>
      <c r="E1790" t="str">
        <f t="shared" si="84"/>
        <v xml:space="preserve"> </v>
      </c>
      <c r="F1790">
        <f t="shared" si="85"/>
        <v>38</v>
      </c>
    </row>
    <row r="1791" spans="1:6" x14ac:dyDescent="0.45">
      <c r="A1791">
        <v>1780</v>
      </c>
      <c r="B1791">
        <f t="shared" si="83"/>
        <v>152</v>
      </c>
      <c r="C1791" cm="1">
        <f t="array" ref="C1791:D1791">_xlfn.XLOOKUP(A1791,id,KickstartData!$L$2:$M$4115)</f>
        <v>152</v>
      </c>
      <c r="D1791" t="str">
        <v>failed</v>
      </c>
      <c r="E1791" t="str">
        <f t="shared" si="84"/>
        <v xml:space="preserve"> </v>
      </c>
      <c r="F1791">
        <f t="shared" si="85"/>
        <v>152</v>
      </c>
    </row>
    <row r="1792" spans="1:6" x14ac:dyDescent="0.45">
      <c r="A1792">
        <v>1781</v>
      </c>
      <c r="B1792">
        <f t="shared" si="83"/>
        <v>24</v>
      </c>
      <c r="C1792" cm="1">
        <f t="array" ref="C1792:D1792">_xlfn.XLOOKUP(A1792,id,KickstartData!$L$2:$M$4115)</f>
        <v>24</v>
      </c>
      <c r="D1792" t="str">
        <v>failed</v>
      </c>
      <c r="E1792" t="str">
        <f t="shared" si="84"/>
        <v xml:space="preserve"> </v>
      </c>
      <c r="F1792">
        <f t="shared" si="85"/>
        <v>24</v>
      </c>
    </row>
    <row r="1793" spans="1:6" x14ac:dyDescent="0.45">
      <c r="A1793">
        <v>1782</v>
      </c>
      <c r="B1793">
        <f t="shared" si="83"/>
        <v>76</v>
      </c>
      <c r="C1793" cm="1">
        <f t="array" ref="C1793:D1793">_xlfn.XLOOKUP(A1793,id,KickstartData!$L$2:$M$4115)</f>
        <v>76</v>
      </c>
      <c r="D1793" t="str">
        <v>failed</v>
      </c>
      <c r="E1793" t="str">
        <f t="shared" si="84"/>
        <v xml:space="preserve"> </v>
      </c>
      <c r="F1793">
        <f t="shared" si="85"/>
        <v>76</v>
      </c>
    </row>
    <row r="1794" spans="1:6" x14ac:dyDescent="0.45">
      <c r="A1794">
        <v>1783</v>
      </c>
      <c r="B1794">
        <f t="shared" si="83"/>
        <v>185</v>
      </c>
      <c r="C1794" cm="1">
        <f t="array" ref="C1794:D1794">_xlfn.XLOOKUP(A1794,id,KickstartData!$L$2:$M$4115)</f>
        <v>185</v>
      </c>
      <c r="D1794" t="str">
        <v>failed</v>
      </c>
      <c r="E1794" t="str">
        <f t="shared" si="84"/>
        <v xml:space="preserve"> </v>
      </c>
      <c r="F1794">
        <f t="shared" si="85"/>
        <v>185</v>
      </c>
    </row>
    <row r="1795" spans="1:6" x14ac:dyDescent="0.45">
      <c r="A1795">
        <v>1784</v>
      </c>
      <c r="B1795">
        <f t="shared" si="83"/>
        <v>33</v>
      </c>
      <c r="C1795" cm="1">
        <f t="array" ref="C1795:D1795">_xlfn.XLOOKUP(A1795,id,KickstartData!$L$2:$M$4115)</f>
        <v>33</v>
      </c>
      <c r="D1795" t="str">
        <v>failed</v>
      </c>
      <c r="E1795" t="str">
        <f t="shared" si="84"/>
        <v xml:space="preserve"> </v>
      </c>
      <c r="F1795">
        <f t="shared" si="85"/>
        <v>33</v>
      </c>
    </row>
    <row r="1796" spans="1:6" x14ac:dyDescent="0.45">
      <c r="A1796">
        <v>1785</v>
      </c>
      <c r="B1796">
        <f t="shared" si="83"/>
        <v>108</v>
      </c>
      <c r="C1796" cm="1">
        <f t="array" ref="C1796:D1796">_xlfn.XLOOKUP(A1796,id,KickstartData!$L$2:$M$4115)</f>
        <v>108</v>
      </c>
      <c r="D1796" t="str">
        <v>failed</v>
      </c>
      <c r="E1796" t="str">
        <f t="shared" si="84"/>
        <v xml:space="preserve"> </v>
      </c>
      <c r="F1796">
        <f t="shared" si="85"/>
        <v>108</v>
      </c>
    </row>
    <row r="1797" spans="1:6" x14ac:dyDescent="0.45">
      <c r="A1797">
        <v>1786</v>
      </c>
      <c r="B1797">
        <f t="shared" si="83"/>
        <v>29</v>
      </c>
      <c r="C1797" cm="1">
        <f t="array" ref="C1797:D1797">_xlfn.XLOOKUP(A1797,id,KickstartData!$L$2:$M$4115)</f>
        <v>29</v>
      </c>
      <c r="D1797" t="str">
        <v>failed</v>
      </c>
      <c r="E1797" t="str">
        <f t="shared" si="84"/>
        <v xml:space="preserve"> </v>
      </c>
      <c r="F1797">
        <f t="shared" si="85"/>
        <v>29</v>
      </c>
    </row>
    <row r="1798" spans="1:6" x14ac:dyDescent="0.45">
      <c r="A1798">
        <v>1787</v>
      </c>
      <c r="B1798">
        <f t="shared" si="83"/>
        <v>24</v>
      </c>
      <c r="C1798" cm="1">
        <f t="array" ref="C1798:D1798">_xlfn.XLOOKUP(A1798,id,KickstartData!$L$2:$M$4115)</f>
        <v>24</v>
      </c>
      <c r="D1798" t="str">
        <v>failed</v>
      </c>
      <c r="E1798" t="str">
        <f t="shared" si="84"/>
        <v xml:space="preserve"> </v>
      </c>
      <c r="F1798">
        <f t="shared" si="85"/>
        <v>24</v>
      </c>
    </row>
    <row r="1799" spans="1:6" x14ac:dyDescent="0.45">
      <c r="A1799">
        <v>1788</v>
      </c>
      <c r="B1799">
        <f t="shared" si="83"/>
        <v>4</v>
      </c>
      <c r="C1799" cm="1">
        <f t="array" ref="C1799:D1799">_xlfn.XLOOKUP(A1799,id,KickstartData!$L$2:$M$4115)</f>
        <v>4</v>
      </c>
      <c r="D1799" t="str">
        <v>failed</v>
      </c>
      <c r="E1799" t="str">
        <f t="shared" si="84"/>
        <v xml:space="preserve"> </v>
      </c>
      <c r="F1799">
        <f t="shared" si="85"/>
        <v>4</v>
      </c>
    </row>
    <row r="1800" spans="1:6" x14ac:dyDescent="0.45">
      <c r="A1800">
        <v>1789</v>
      </c>
      <c r="B1800">
        <f t="shared" si="83"/>
        <v>4</v>
      </c>
      <c r="C1800" cm="1">
        <f t="array" ref="C1800:D1800">_xlfn.XLOOKUP(A1800,id,KickstartData!$L$2:$M$4115)</f>
        <v>4</v>
      </c>
      <c r="D1800" t="str">
        <v>failed</v>
      </c>
      <c r="E1800" t="str">
        <f t="shared" si="84"/>
        <v xml:space="preserve"> </v>
      </c>
      <c r="F1800">
        <f t="shared" si="85"/>
        <v>4</v>
      </c>
    </row>
    <row r="1801" spans="1:6" x14ac:dyDescent="0.45">
      <c r="A1801">
        <v>1790</v>
      </c>
      <c r="B1801">
        <f t="shared" si="83"/>
        <v>15</v>
      </c>
      <c r="C1801" cm="1">
        <f t="array" ref="C1801:D1801">_xlfn.XLOOKUP(A1801,id,KickstartData!$L$2:$M$4115)</f>
        <v>15</v>
      </c>
      <c r="D1801" t="str">
        <v>failed</v>
      </c>
      <c r="E1801" t="str">
        <f t="shared" si="84"/>
        <v xml:space="preserve"> </v>
      </c>
      <c r="F1801">
        <f t="shared" si="85"/>
        <v>15</v>
      </c>
    </row>
    <row r="1802" spans="1:6" x14ac:dyDescent="0.45">
      <c r="A1802">
        <v>1791</v>
      </c>
      <c r="B1802">
        <f t="shared" si="83"/>
        <v>4</v>
      </c>
      <c r="C1802" cm="1">
        <f t="array" ref="C1802:D1802">_xlfn.XLOOKUP(A1802,id,KickstartData!$L$2:$M$4115)</f>
        <v>4</v>
      </c>
      <c r="D1802" t="str">
        <v>failed</v>
      </c>
      <c r="E1802" t="str">
        <f t="shared" si="84"/>
        <v xml:space="preserve"> </v>
      </c>
      <c r="F1802">
        <f t="shared" si="85"/>
        <v>4</v>
      </c>
    </row>
    <row r="1803" spans="1:6" x14ac:dyDescent="0.45">
      <c r="A1803">
        <v>1792</v>
      </c>
      <c r="B1803">
        <f t="shared" si="83"/>
        <v>139</v>
      </c>
      <c r="C1803" cm="1">
        <f t="array" ref="C1803:D1803">_xlfn.XLOOKUP(A1803,id,KickstartData!$L$2:$M$4115)</f>
        <v>139</v>
      </c>
      <c r="D1803" t="str">
        <v>failed</v>
      </c>
      <c r="E1803" t="str">
        <f t="shared" si="84"/>
        <v xml:space="preserve"> </v>
      </c>
      <c r="F1803">
        <f t="shared" si="85"/>
        <v>139</v>
      </c>
    </row>
    <row r="1804" spans="1:6" x14ac:dyDescent="0.45">
      <c r="A1804">
        <v>1793</v>
      </c>
      <c r="B1804">
        <f t="shared" ref="B1804:B1867" si="86">_xlfn.XLOOKUP(A1804,id,backers_count)</f>
        <v>2</v>
      </c>
      <c r="C1804" cm="1">
        <f t="array" ref="C1804:D1804">_xlfn.XLOOKUP(A1804,id,KickstartData!$L$2:$M$4115)</f>
        <v>2</v>
      </c>
      <c r="D1804" t="str">
        <v>failed</v>
      </c>
      <c r="E1804" t="str">
        <f t="shared" si="84"/>
        <v xml:space="preserve"> </v>
      </c>
      <c r="F1804">
        <f t="shared" si="85"/>
        <v>2</v>
      </c>
    </row>
    <row r="1805" spans="1:6" x14ac:dyDescent="0.45">
      <c r="A1805">
        <v>1794</v>
      </c>
      <c r="B1805">
        <f t="shared" si="86"/>
        <v>18</v>
      </c>
      <c r="C1805" cm="1">
        <f t="array" ref="C1805:D1805">_xlfn.XLOOKUP(A1805,id,KickstartData!$L$2:$M$4115)</f>
        <v>18</v>
      </c>
      <c r="D1805" t="str">
        <v>failed</v>
      </c>
      <c r="E1805" t="str">
        <f t="shared" si="84"/>
        <v xml:space="preserve"> </v>
      </c>
      <c r="F1805">
        <f t="shared" si="85"/>
        <v>18</v>
      </c>
    </row>
    <row r="1806" spans="1:6" x14ac:dyDescent="0.45">
      <c r="A1806">
        <v>1795</v>
      </c>
      <c r="B1806">
        <f t="shared" si="86"/>
        <v>81</v>
      </c>
      <c r="C1806" cm="1">
        <f t="array" ref="C1806:D1806">_xlfn.XLOOKUP(A1806,id,KickstartData!$L$2:$M$4115)</f>
        <v>81</v>
      </c>
      <c r="D1806" t="str">
        <v>failed</v>
      </c>
      <c r="E1806" t="str">
        <f t="shared" si="84"/>
        <v xml:space="preserve"> </v>
      </c>
      <c r="F1806">
        <f t="shared" si="85"/>
        <v>81</v>
      </c>
    </row>
    <row r="1807" spans="1:6" x14ac:dyDescent="0.45">
      <c r="A1807">
        <v>1796</v>
      </c>
      <c r="B1807">
        <f t="shared" si="86"/>
        <v>86</v>
      </c>
      <c r="C1807" cm="1">
        <f t="array" ref="C1807:D1807">_xlfn.XLOOKUP(A1807,id,KickstartData!$L$2:$M$4115)</f>
        <v>86</v>
      </c>
      <c r="D1807" t="str">
        <v>failed</v>
      </c>
      <c r="E1807" t="str">
        <f t="shared" si="84"/>
        <v xml:space="preserve"> </v>
      </c>
      <c r="F1807">
        <f t="shared" si="85"/>
        <v>86</v>
      </c>
    </row>
    <row r="1808" spans="1:6" x14ac:dyDescent="0.45">
      <c r="A1808">
        <v>1797</v>
      </c>
      <c r="B1808">
        <f t="shared" si="86"/>
        <v>140</v>
      </c>
      <c r="C1808" cm="1">
        <f t="array" ref="C1808:D1808">_xlfn.XLOOKUP(A1808,id,KickstartData!$L$2:$M$4115)</f>
        <v>140</v>
      </c>
      <c r="D1808" t="str">
        <v>failed</v>
      </c>
      <c r="E1808" t="str">
        <f t="shared" ref="E1808:E1871" si="87">IF(D1808="successful",C1808," ")</f>
        <v xml:space="preserve"> </v>
      </c>
      <c r="F1808">
        <f t="shared" ref="F1808:F1871" si="88">IF(D1808&lt;&gt;"successful",C1808," ")</f>
        <v>140</v>
      </c>
    </row>
    <row r="1809" spans="1:6" x14ac:dyDescent="0.45">
      <c r="A1809">
        <v>1798</v>
      </c>
      <c r="B1809">
        <f t="shared" si="86"/>
        <v>37</v>
      </c>
      <c r="C1809" cm="1">
        <f t="array" ref="C1809:D1809">_xlfn.XLOOKUP(A1809,id,KickstartData!$L$2:$M$4115)</f>
        <v>37</v>
      </c>
      <c r="D1809" t="str">
        <v>failed</v>
      </c>
      <c r="E1809" t="str">
        <f t="shared" si="87"/>
        <v xml:space="preserve"> </v>
      </c>
      <c r="F1809">
        <f t="shared" si="88"/>
        <v>37</v>
      </c>
    </row>
    <row r="1810" spans="1:6" x14ac:dyDescent="0.45">
      <c r="A1810">
        <v>1799</v>
      </c>
      <c r="B1810">
        <f t="shared" si="86"/>
        <v>6</v>
      </c>
      <c r="C1810" cm="1">
        <f t="array" ref="C1810:D1810">_xlfn.XLOOKUP(A1810,id,KickstartData!$L$2:$M$4115)</f>
        <v>6</v>
      </c>
      <c r="D1810" t="str">
        <v>failed</v>
      </c>
      <c r="E1810" t="str">
        <f t="shared" si="87"/>
        <v xml:space="preserve"> </v>
      </c>
      <c r="F1810">
        <f t="shared" si="88"/>
        <v>6</v>
      </c>
    </row>
    <row r="1811" spans="1:6" x14ac:dyDescent="0.45">
      <c r="A1811">
        <v>1800</v>
      </c>
      <c r="B1811">
        <f t="shared" si="86"/>
        <v>113</v>
      </c>
      <c r="C1811" cm="1">
        <f t="array" ref="C1811:D1811">_xlfn.XLOOKUP(A1811,id,KickstartData!$L$2:$M$4115)</f>
        <v>113</v>
      </c>
      <c r="D1811" t="str">
        <v>failed</v>
      </c>
      <c r="E1811" t="str">
        <f t="shared" si="87"/>
        <v xml:space="preserve"> </v>
      </c>
      <c r="F1811">
        <f t="shared" si="88"/>
        <v>113</v>
      </c>
    </row>
    <row r="1812" spans="1:6" x14ac:dyDescent="0.45">
      <c r="A1812">
        <v>1801</v>
      </c>
      <c r="B1812">
        <f t="shared" si="86"/>
        <v>37</v>
      </c>
      <c r="C1812" cm="1">
        <f t="array" ref="C1812:D1812">_xlfn.XLOOKUP(A1812,id,KickstartData!$L$2:$M$4115)</f>
        <v>37</v>
      </c>
      <c r="D1812" t="str">
        <v>failed</v>
      </c>
      <c r="E1812" t="str">
        <f t="shared" si="87"/>
        <v xml:space="preserve"> </v>
      </c>
      <c r="F1812">
        <f t="shared" si="88"/>
        <v>37</v>
      </c>
    </row>
    <row r="1813" spans="1:6" x14ac:dyDescent="0.45">
      <c r="A1813">
        <v>1802</v>
      </c>
      <c r="B1813">
        <f t="shared" si="86"/>
        <v>18</v>
      </c>
      <c r="C1813" cm="1">
        <f t="array" ref="C1813:D1813">_xlfn.XLOOKUP(A1813,id,KickstartData!$L$2:$M$4115)</f>
        <v>18</v>
      </c>
      <c r="D1813" t="str">
        <v>failed</v>
      </c>
      <c r="E1813" t="str">
        <f t="shared" si="87"/>
        <v xml:space="preserve"> </v>
      </c>
      <c r="F1813">
        <f t="shared" si="88"/>
        <v>18</v>
      </c>
    </row>
    <row r="1814" spans="1:6" x14ac:dyDescent="0.45">
      <c r="A1814">
        <v>1803</v>
      </c>
      <c r="B1814">
        <f t="shared" si="86"/>
        <v>75</v>
      </c>
      <c r="C1814" cm="1">
        <f t="array" ref="C1814:D1814">_xlfn.XLOOKUP(A1814,id,KickstartData!$L$2:$M$4115)</f>
        <v>75</v>
      </c>
      <c r="D1814" t="str">
        <v>failed</v>
      </c>
      <c r="E1814" t="str">
        <f t="shared" si="87"/>
        <v xml:space="preserve"> </v>
      </c>
      <c r="F1814">
        <f t="shared" si="88"/>
        <v>75</v>
      </c>
    </row>
    <row r="1815" spans="1:6" x14ac:dyDescent="0.45">
      <c r="A1815">
        <v>1804</v>
      </c>
      <c r="B1815">
        <f t="shared" si="86"/>
        <v>52</v>
      </c>
      <c r="C1815" cm="1">
        <f t="array" ref="C1815:D1815">_xlfn.XLOOKUP(A1815,id,KickstartData!$L$2:$M$4115)</f>
        <v>52</v>
      </c>
      <c r="D1815" t="str">
        <v>failed</v>
      </c>
      <c r="E1815" t="str">
        <f t="shared" si="87"/>
        <v xml:space="preserve"> </v>
      </c>
      <c r="F1815">
        <f t="shared" si="88"/>
        <v>52</v>
      </c>
    </row>
    <row r="1816" spans="1:6" x14ac:dyDescent="0.45">
      <c r="A1816">
        <v>1805</v>
      </c>
      <c r="B1816">
        <f t="shared" si="86"/>
        <v>122</v>
      </c>
      <c r="C1816" cm="1">
        <f t="array" ref="C1816:D1816">_xlfn.XLOOKUP(A1816,id,KickstartData!$L$2:$M$4115)</f>
        <v>122</v>
      </c>
      <c r="D1816" t="str">
        <v>failed</v>
      </c>
      <c r="E1816" t="str">
        <f t="shared" si="87"/>
        <v xml:space="preserve"> </v>
      </c>
      <c r="F1816">
        <f t="shared" si="88"/>
        <v>122</v>
      </c>
    </row>
    <row r="1817" spans="1:6" x14ac:dyDescent="0.45">
      <c r="A1817">
        <v>1806</v>
      </c>
      <c r="B1817">
        <f t="shared" si="86"/>
        <v>8</v>
      </c>
      <c r="C1817" cm="1">
        <f t="array" ref="C1817:D1817">_xlfn.XLOOKUP(A1817,id,KickstartData!$L$2:$M$4115)</f>
        <v>8</v>
      </c>
      <c r="D1817" t="str">
        <v>failed</v>
      </c>
      <c r="E1817" t="str">
        <f t="shared" si="87"/>
        <v xml:space="preserve"> </v>
      </c>
      <c r="F1817">
        <f t="shared" si="88"/>
        <v>8</v>
      </c>
    </row>
    <row r="1818" spans="1:6" x14ac:dyDescent="0.45">
      <c r="A1818">
        <v>1807</v>
      </c>
      <c r="B1818">
        <f t="shared" si="86"/>
        <v>8</v>
      </c>
      <c r="C1818" cm="1">
        <f t="array" ref="C1818:D1818">_xlfn.XLOOKUP(A1818,id,KickstartData!$L$2:$M$4115)</f>
        <v>8</v>
      </c>
      <c r="D1818" t="str">
        <v>failed</v>
      </c>
      <c r="E1818" t="str">
        <f t="shared" si="87"/>
        <v xml:space="preserve"> </v>
      </c>
      <c r="F1818">
        <f t="shared" si="88"/>
        <v>8</v>
      </c>
    </row>
    <row r="1819" spans="1:6" x14ac:dyDescent="0.45">
      <c r="A1819">
        <v>1808</v>
      </c>
      <c r="B1819">
        <f t="shared" si="86"/>
        <v>96</v>
      </c>
      <c r="C1819" cm="1">
        <f t="array" ref="C1819:D1819">_xlfn.XLOOKUP(A1819,id,KickstartData!$L$2:$M$4115)</f>
        <v>96</v>
      </c>
      <c r="D1819" t="str">
        <v>failed</v>
      </c>
      <c r="E1819" t="str">
        <f t="shared" si="87"/>
        <v xml:space="preserve"> </v>
      </c>
      <c r="F1819">
        <f t="shared" si="88"/>
        <v>96</v>
      </c>
    </row>
    <row r="1820" spans="1:6" x14ac:dyDescent="0.45">
      <c r="A1820">
        <v>1809</v>
      </c>
      <c r="B1820">
        <f t="shared" si="86"/>
        <v>9</v>
      </c>
      <c r="C1820" cm="1">
        <f t="array" ref="C1820:D1820">_xlfn.XLOOKUP(A1820,id,KickstartData!$L$2:$M$4115)</f>
        <v>9</v>
      </c>
      <c r="D1820" t="str">
        <v>failed</v>
      </c>
      <c r="E1820" t="str">
        <f t="shared" si="87"/>
        <v xml:space="preserve"> </v>
      </c>
      <c r="F1820">
        <f t="shared" si="88"/>
        <v>9</v>
      </c>
    </row>
    <row r="1821" spans="1:6" x14ac:dyDescent="0.45">
      <c r="A1821">
        <v>1810</v>
      </c>
      <c r="B1821">
        <f t="shared" si="86"/>
        <v>2</v>
      </c>
      <c r="C1821" cm="1">
        <f t="array" ref="C1821:D1821">_xlfn.XLOOKUP(A1821,id,KickstartData!$L$2:$M$4115)</f>
        <v>2</v>
      </c>
      <c r="D1821" t="str">
        <v>failed</v>
      </c>
      <c r="E1821" t="str">
        <f t="shared" si="87"/>
        <v xml:space="preserve"> </v>
      </c>
      <c r="F1821">
        <f t="shared" si="88"/>
        <v>2</v>
      </c>
    </row>
    <row r="1822" spans="1:6" x14ac:dyDescent="0.45">
      <c r="A1822">
        <v>1811</v>
      </c>
      <c r="B1822">
        <f t="shared" si="86"/>
        <v>26</v>
      </c>
      <c r="C1822" cm="1">
        <f t="array" ref="C1822:D1822">_xlfn.XLOOKUP(A1822,id,KickstartData!$L$2:$M$4115)</f>
        <v>26</v>
      </c>
      <c r="D1822" t="str">
        <v>failed</v>
      </c>
      <c r="E1822" t="str">
        <f t="shared" si="87"/>
        <v xml:space="preserve"> </v>
      </c>
      <c r="F1822">
        <f t="shared" si="88"/>
        <v>26</v>
      </c>
    </row>
    <row r="1823" spans="1:6" x14ac:dyDescent="0.45">
      <c r="A1823">
        <v>1812</v>
      </c>
      <c r="B1823">
        <f t="shared" si="86"/>
        <v>23</v>
      </c>
      <c r="C1823" cm="1">
        <f t="array" ref="C1823:D1823">_xlfn.XLOOKUP(A1823,id,KickstartData!$L$2:$M$4115)</f>
        <v>23</v>
      </c>
      <c r="D1823" t="str">
        <v>failed</v>
      </c>
      <c r="E1823" t="str">
        <f t="shared" si="87"/>
        <v xml:space="preserve"> </v>
      </c>
      <c r="F1823">
        <f t="shared" si="88"/>
        <v>23</v>
      </c>
    </row>
    <row r="1824" spans="1:6" x14ac:dyDescent="0.45">
      <c r="A1824">
        <v>1813</v>
      </c>
      <c r="B1824">
        <f t="shared" si="86"/>
        <v>0</v>
      </c>
      <c r="C1824" cm="1">
        <f t="array" ref="C1824:D1824">_xlfn.XLOOKUP(A1824,id,KickstartData!$L$2:$M$4115)</f>
        <v>0</v>
      </c>
      <c r="D1824" t="str">
        <v>failed</v>
      </c>
      <c r="E1824" t="str">
        <f t="shared" si="87"/>
        <v xml:space="preserve"> </v>
      </c>
      <c r="F1824">
        <f t="shared" si="88"/>
        <v>0</v>
      </c>
    </row>
    <row r="1825" spans="1:6" x14ac:dyDescent="0.45">
      <c r="A1825">
        <v>1814</v>
      </c>
      <c r="B1825">
        <f t="shared" si="86"/>
        <v>140</v>
      </c>
      <c r="C1825" cm="1">
        <f t="array" ref="C1825:D1825">_xlfn.XLOOKUP(A1825,id,KickstartData!$L$2:$M$4115)</f>
        <v>140</v>
      </c>
      <c r="D1825" t="str">
        <v>failed</v>
      </c>
      <c r="E1825" t="str">
        <f t="shared" si="87"/>
        <v xml:space="preserve"> </v>
      </c>
      <c r="F1825">
        <f t="shared" si="88"/>
        <v>140</v>
      </c>
    </row>
    <row r="1826" spans="1:6" x14ac:dyDescent="0.45">
      <c r="A1826">
        <v>1815</v>
      </c>
      <c r="B1826">
        <f t="shared" si="86"/>
        <v>0</v>
      </c>
      <c r="C1826" cm="1">
        <f t="array" ref="C1826:D1826">_xlfn.XLOOKUP(A1826,id,KickstartData!$L$2:$M$4115)</f>
        <v>0</v>
      </c>
      <c r="D1826" t="str">
        <v>failed</v>
      </c>
      <c r="E1826" t="str">
        <f t="shared" si="87"/>
        <v xml:space="preserve"> </v>
      </c>
      <c r="F1826">
        <f t="shared" si="88"/>
        <v>0</v>
      </c>
    </row>
    <row r="1827" spans="1:6" x14ac:dyDescent="0.45">
      <c r="A1827">
        <v>1816</v>
      </c>
      <c r="B1827">
        <f t="shared" si="86"/>
        <v>6</v>
      </c>
      <c r="C1827" cm="1">
        <f t="array" ref="C1827:D1827">_xlfn.XLOOKUP(A1827,id,KickstartData!$L$2:$M$4115)</f>
        <v>6</v>
      </c>
      <c r="D1827" t="str">
        <v>failed</v>
      </c>
      <c r="E1827" t="str">
        <f t="shared" si="87"/>
        <v xml:space="preserve"> </v>
      </c>
      <c r="F1827">
        <f t="shared" si="88"/>
        <v>6</v>
      </c>
    </row>
    <row r="1828" spans="1:6" x14ac:dyDescent="0.45">
      <c r="A1828">
        <v>1817</v>
      </c>
      <c r="B1828">
        <f t="shared" si="86"/>
        <v>100</v>
      </c>
      <c r="C1828" cm="1">
        <f t="array" ref="C1828:D1828">_xlfn.XLOOKUP(A1828,id,KickstartData!$L$2:$M$4115)</f>
        <v>100</v>
      </c>
      <c r="D1828" t="str">
        <v>failed</v>
      </c>
      <c r="E1828" t="str">
        <f t="shared" si="87"/>
        <v xml:space="preserve"> </v>
      </c>
      <c r="F1828">
        <f t="shared" si="88"/>
        <v>100</v>
      </c>
    </row>
    <row r="1829" spans="1:6" x14ac:dyDescent="0.45">
      <c r="A1829">
        <v>1818</v>
      </c>
      <c r="B1829">
        <f t="shared" si="86"/>
        <v>0</v>
      </c>
      <c r="C1829" cm="1">
        <f t="array" ref="C1829:D1829">_xlfn.XLOOKUP(A1829,id,KickstartData!$L$2:$M$4115)</f>
        <v>0</v>
      </c>
      <c r="D1829" t="str">
        <v>failed</v>
      </c>
      <c r="E1829" t="str">
        <f t="shared" si="87"/>
        <v xml:space="preserve"> </v>
      </c>
      <c r="F1829">
        <f t="shared" si="88"/>
        <v>0</v>
      </c>
    </row>
    <row r="1830" spans="1:6" x14ac:dyDescent="0.45">
      <c r="A1830">
        <v>1819</v>
      </c>
      <c r="B1830">
        <f t="shared" si="86"/>
        <v>4</v>
      </c>
      <c r="C1830" cm="1">
        <f t="array" ref="C1830:D1830">_xlfn.XLOOKUP(A1830,id,KickstartData!$L$2:$M$4115)</f>
        <v>4</v>
      </c>
      <c r="D1830" t="str">
        <v>failed</v>
      </c>
      <c r="E1830" t="str">
        <f t="shared" si="87"/>
        <v xml:space="preserve"> </v>
      </c>
      <c r="F1830">
        <f t="shared" si="88"/>
        <v>4</v>
      </c>
    </row>
    <row r="1831" spans="1:6" x14ac:dyDescent="0.45">
      <c r="A1831">
        <v>1820</v>
      </c>
      <c r="B1831">
        <f t="shared" si="86"/>
        <v>8</v>
      </c>
      <c r="C1831" cm="1">
        <f t="array" ref="C1831:D1831">_xlfn.XLOOKUP(A1831,id,KickstartData!$L$2:$M$4115)</f>
        <v>8</v>
      </c>
      <c r="D1831" t="str">
        <v>failed</v>
      </c>
      <c r="E1831" t="str">
        <f t="shared" si="87"/>
        <v xml:space="preserve"> </v>
      </c>
      <c r="F1831">
        <f t="shared" si="88"/>
        <v>8</v>
      </c>
    </row>
    <row r="1832" spans="1:6" x14ac:dyDescent="0.45">
      <c r="A1832">
        <v>1821</v>
      </c>
      <c r="B1832">
        <f t="shared" si="86"/>
        <v>57</v>
      </c>
      <c r="C1832" cm="1">
        <f t="array" ref="C1832:D1832">_xlfn.XLOOKUP(A1832,id,KickstartData!$L$2:$M$4115)</f>
        <v>57</v>
      </c>
      <c r="D1832" t="str">
        <v>successful</v>
      </c>
      <c r="E1832">
        <f t="shared" si="87"/>
        <v>57</v>
      </c>
      <c r="F1832" t="str">
        <f t="shared" si="88"/>
        <v xml:space="preserve"> </v>
      </c>
    </row>
    <row r="1833" spans="1:6" x14ac:dyDescent="0.45">
      <c r="A1833">
        <v>1822</v>
      </c>
      <c r="B1833">
        <f t="shared" si="86"/>
        <v>11</v>
      </c>
      <c r="C1833" cm="1">
        <f t="array" ref="C1833:D1833">_xlfn.XLOOKUP(A1833,id,KickstartData!$L$2:$M$4115)</f>
        <v>11</v>
      </c>
      <c r="D1833" t="str">
        <v>successful</v>
      </c>
      <c r="E1833">
        <f t="shared" si="87"/>
        <v>11</v>
      </c>
      <c r="F1833" t="str">
        <f t="shared" si="88"/>
        <v xml:space="preserve"> </v>
      </c>
    </row>
    <row r="1834" spans="1:6" x14ac:dyDescent="0.45">
      <c r="A1834">
        <v>1823</v>
      </c>
      <c r="B1834">
        <f t="shared" si="86"/>
        <v>33</v>
      </c>
      <c r="C1834" cm="1">
        <f t="array" ref="C1834:D1834">_xlfn.XLOOKUP(A1834,id,KickstartData!$L$2:$M$4115)</f>
        <v>33</v>
      </c>
      <c r="D1834" t="str">
        <v>successful</v>
      </c>
      <c r="E1834">
        <f t="shared" si="87"/>
        <v>33</v>
      </c>
      <c r="F1834" t="str">
        <f t="shared" si="88"/>
        <v xml:space="preserve"> </v>
      </c>
    </row>
    <row r="1835" spans="1:6" x14ac:dyDescent="0.45">
      <c r="A1835">
        <v>1824</v>
      </c>
      <c r="B1835">
        <f t="shared" si="86"/>
        <v>40</v>
      </c>
      <c r="C1835" cm="1">
        <f t="array" ref="C1835:D1835">_xlfn.XLOOKUP(A1835,id,KickstartData!$L$2:$M$4115)</f>
        <v>40</v>
      </c>
      <c r="D1835" t="str">
        <v>successful</v>
      </c>
      <c r="E1835">
        <f t="shared" si="87"/>
        <v>40</v>
      </c>
      <c r="F1835" t="str">
        <f t="shared" si="88"/>
        <v xml:space="preserve"> </v>
      </c>
    </row>
    <row r="1836" spans="1:6" x14ac:dyDescent="0.45">
      <c r="A1836">
        <v>1825</v>
      </c>
      <c r="B1836">
        <f t="shared" si="86"/>
        <v>50</v>
      </c>
      <c r="C1836" cm="1">
        <f t="array" ref="C1836:D1836">_xlfn.XLOOKUP(A1836,id,KickstartData!$L$2:$M$4115)</f>
        <v>50</v>
      </c>
      <c r="D1836" t="str">
        <v>successful</v>
      </c>
      <c r="E1836">
        <f t="shared" si="87"/>
        <v>50</v>
      </c>
      <c r="F1836" t="str">
        <f t="shared" si="88"/>
        <v xml:space="preserve"> </v>
      </c>
    </row>
    <row r="1837" spans="1:6" x14ac:dyDescent="0.45">
      <c r="A1837">
        <v>1826</v>
      </c>
      <c r="B1837">
        <f t="shared" si="86"/>
        <v>38</v>
      </c>
      <c r="C1837" cm="1">
        <f t="array" ref="C1837:D1837">_xlfn.XLOOKUP(A1837,id,KickstartData!$L$2:$M$4115)</f>
        <v>38</v>
      </c>
      <c r="D1837" t="str">
        <v>successful</v>
      </c>
      <c r="E1837">
        <f t="shared" si="87"/>
        <v>38</v>
      </c>
      <c r="F1837" t="str">
        <f t="shared" si="88"/>
        <v xml:space="preserve"> </v>
      </c>
    </row>
    <row r="1838" spans="1:6" x14ac:dyDescent="0.45">
      <c r="A1838">
        <v>1827</v>
      </c>
      <c r="B1838">
        <f t="shared" si="86"/>
        <v>96</v>
      </c>
      <c r="C1838" cm="1">
        <f t="array" ref="C1838:D1838">_xlfn.XLOOKUP(A1838,id,KickstartData!$L$2:$M$4115)</f>
        <v>96</v>
      </c>
      <c r="D1838" t="str">
        <v>successful</v>
      </c>
      <c r="E1838">
        <f t="shared" si="87"/>
        <v>96</v>
      </c>
      <c r="F1838" t="str">
        <f t="shared" si="88"/>
        <v xml:space="preserve"> </v>
      </c>
    </row>
    <row r="1839" spans="1:6" x14ac:dyDescent="0.45">
      <c r="A1839">
        <v>1828</v>
      </c>
      <c r="B1839">
        <f t="shared" si="86"/>
        <v>48</v>
      </c>
      <c r="C1839" cm="1">
        <f t="array" ref="C1839:D1839">_xlfn.XLOOKUP(A1839,id,KickstartData!$L$2:$M$4115)</f>
        <v>48</v>
      </c>
      <c r="D1839" t="str">
        <v>successful</v>
      </c>
      <c r="E1839">
        <f t="shared" si="87"/>
        <v>48</v>
      </c>
      <c r="F1839" t="str">
        <f t="shared" si="88"/>
        <v xml:space="preserve"> </v>
      </c>
    </row>
    <row r="1840" spans="1:6" x14ac:dyDescent="0.45">
      <c r="A1840">
        <v>1829</v>
      </c>
      <c r="B1840">
        <f t="shared" si="86"/>
        <v>33</v>
      </c>
      <c r="C1840" cm="1">
        <f t="array" ref="C1840:D1840">_xlfn.XLOOKUP(A1840,id,KickstartData!$L$2:$M$4115)</f>
        <v>33</v>
      </c>
      <c r="D1840" t="str">
        <v>successful</v>
      </c>
      <c r="E1840">
        <f t="shared" si="87"/>
        <v>33</v>
      </c>
      <c r="F1840" t="str">
        <f t="shared" si="88"/>
        <v xml:space="preserve"> </v>
      </c>
    </row>
    <row r="1841" spans="1:6" x14ac:dyDescent="0.45">
      <c r="A1841">
        <v>1830</v>
      </c>
      <c r="B1841">
        <f t="shared" si="86"/>
        <v>226</v>
      </c>
      <c r="C1841" cm="1">
        <f t="array" ref="C1841:D1841">_xlfn.XLOOKUP(A1841,id,KickstartData!$L$2:$M$4115)</f>
        <v>226</v>
      </c>
      <c r="D1841" t="str">
        <v>successful</v>
      </c>
      <c r="E1841">
        <f t="shared" si="87"/>
        <v>226</v>
      </c>
      <c r="F1841" t="str">
        <f t="shared" si="88"/>
        <v xml:space="preserve"> </v>
      </c>
    </row>
    <row r="1842" spans="1:6" x14ac:dyDescent="0.45">
      <c r="A1842">
        <v>1831</v>
      </c>
      <c r="B1842">
        <f t="shared" si="86"/>
        <v>14</v>
      </c>
      <c r="C1842" cm="1">
        <f t="array" ref="C1842:D1842">_xlfn.XLOOKUP(A1842,id,KickstartData!$L$2:$M$4115)</f>
        <v>14</v>
      </c>
      <c r="D1842" t="str">
        <v>successful</v>
      </c>
      <c r="E1842">
        <f t="shared" si="87"/>
        <v>14</v>
      </c>
      <c r="F1842" t="str">
        <f t="shared" si="88"/>
        <v xml:space="preserve"> </v>
      </c>
    </row>
    <row r="1843" spans="1:6" x14ac:dyDescent="0.45">
      <c r="A1843">
        <v>1832</v>
      </c>
      <c r="B1843">
        <f t="shared" si="86"/>
        <v>20</v>
      </c>
      <c r="C1843" cm="1">
        <f t="array" ref="C1843:D1843">_xlfn.XLOOKUP(A1843,id,KickstartData!$L$2:$M$4115)</f>
        <v>20</v>
      </c>
      <c r="D1843" t="str">
        <v>successful</v>
      </c>
      <c r="E1843">
        <f t="shared" si="87"/>
        <v>20</v>
      </c>
      <c r="F1843" t="str">
        <f t="shared" si="88"/>
        <v xml:space="preserve"> </v>
      </c>
    </row>
    <row r="1844" spans="1:6" x14ac:dyDescent="0.45">
      <c r="A1844">
        <v>1833</v>
      </c>
      <c r="B1844">
        <f t="shared" si="86"/>
        <v>25</v>
      </c>
      <c r="C1844" cm="1">
        <f t="array" ref="C1844:D1844">_xlfn.XLOOKUP(A1844,id,KickstartData!$L$2:$M$4115)</f>
        <v>25</v>
      </c>
      <c r="D1844" t="str">
        <v>successful</v>
      </c>
      <c r="E1844">
        <f t="shared" si="87"/>
        <v>25</v>
      </c>
      <c r="F1844" t="str">
        <f t="shared" si="88"/>
        <v xml:space="preserve"> </v>
      </c>
    </row>
    <row r="1845" spans="1:6" x14ac:dyDescent="0.45">
      <c r="A1845">
        <v>1834</v>
      </c>
      <c r="B1845">
        <f t="shared" si="86"/>
        <v>90</v>
      </c>
      <c r="C1845" cm="1">
        <f t="array" ref="C1845:D1845">_xlfn.XLOOKUP(A1845,id,KickstartData!$L$2:$M$4115)</f>
        <v>90</v>
      </c>
      <c r="D1845" t="str">
        <v>successful</v>
      </c>
      <c r="E1845">
        <f t="shared" si="87"/>
        <v>90</v>
      </c>
      <c r="F1845" t="str">
        <f t="shared" si="88"/>
        <v xml:space="preserve"> </v>
      </c>
    </row>
    <row r="1846" spans="1:6" x14ac:dyDescent="0.45">
      <c r="A1846">
        <v>1835</v>
      </c>
      <c r="B1846">
        <f t="shared" si="86"/>
        <v>11</v>
      </c>
      <c r="C1846" cm="1">
        <f t="array" ref="C1846:D1846">_xlfn.XLOOKUP(A1846,id,KickstartData!$L$2:$M$4115)</f>
        <v>11</v>
      </c>
      <c r="D1846" t="str">
        <v>successful</v>
      </c>
      <c r="E1846">
        <f t="shared" si="87"/>
        <v>11</v>
      </c>
      <c r="F1846" t="str">
        <f t="shared" si="88"/>
        <v xml:space="preserve"> </v>
      </c>
    </row>
    <row r="1847" spans="1:6" x14ac:dyDescent="0.45">
      <c r="A1847">
        <v>1836</v>
      </c>
      <c r="B1847">
        <f t="shared" si="86"/>
        <v>55</v>
      </c>
      <c r="C1847" cm="1">
        <f t="array" ref="C1847:D1847">_xlfn.XLOOKUP(A1847,id,KickstartData!$L$2:$M$4115)</f>
        <v>55</v>
      </c>
      <c r="D1847" t="str">
        <v>successful</v>
      </c>
      <c r="E1847">
        <f t="shared" si="87"/>
        <v>55</v>
      </c>
      <c r="F1847" t="str">
        <f t="shared" si="88"/>
        <v xml:space="preserve"> </v>
      </c>
    </row>
    <row r="1848" spans="1:6" x14ac:dyDescent="0.45">
      <c r="A1848">
        <v>1837</v>
      </c>
      <c r="B1848">
        <f t="shared" si="86"/>
        <v>30</v>
      </c>
      <c r="C1848" cm="1">
        <f t="array" ref="C1848:D1848">_xlfn.XLOOKUP(A1848,id,KickstartData!$L$2:$M$4115)</f>
        <v>30</v>
      </c>
      <c r="D1848" t="str">
        <v>successful</v>
      </c>
      <c r="E1848">
        <f t="shared" si="87"/>
        <v>30</v>
      </c>
      <c r="F1848" t="str">
        <f t="shared" si="88"/>
        <v xml:space="preserve"> </v>
      </c>
    </row>
    <row r="1849" spans="1:6" x14ac:dyDescent="0.45">
      <c r="A1849">
        <v>1838</v>
      </c>
      <c r="B1849">
        <f t="shared" si="86"/>
        <v>28</v>
      </c>
      <c r="C1849" cm="1">
        <f t="array" ref="C1849:D1849">_xlfn.XLOOKUP(A1849,id,KickstartData!$L$2:$M$4115)</f>
        <v>28</v>
      </c>
      <c r="D1849" t="str">
        <v>successful</v>
      </c>
      <c r="E1849">
        <f t="shared" si="87"/>
        <v>28</v>
      </c>
      <c r="F1849" t="str">
        <f t="shared" si="88"/>
        <v xml:space="preserve"> </v>
      </c>
    </row>
    <row r="1850" spans="1:6" x14ac:dyDescent="0.45">
      <c r="A1850">
        <v>1839</v>
      </c>
      <c r="B1850">
        <f t="shared" si="86"/>
        <v>45</v>
      </c>
      <c r="C1850" cm="1">
        <f t="array" ref="C1850:D1850">_xlfn.XLOOKUP(A1850,id,KickstartData!$L$2:$M$4115)</f>
        <v>45</v>
      </c>
      <c r="D1850" t="str">
        <v>successful</v>
      </c>
      <c r="E1850">
        <f t="shared" si="87"/>
        <v>45</v>
      </c>
      <c r="F1850" t="str">
        <f t="shared" si="88"/>
        <v xml:space="preserve"> </v>
      </c>
    </row>
    <row r="1851" spans="1:6" x14ac:dyDescent="0.45">
      <c r="A1851">
        <v>1840</v>
      </c>
      <c r="B1851">
        <f t="shared" si="86"/>
        <v>13</v>
      </c>
      <c r="C1851" cm="1">
        <f t="array" ref="C1851:D1851">_xlfn.XLOOKUP(A1851,id,KickstartData!$L$2:$M$4115)</f>
        <v>13</v>
      </c>
      <c r="D1851" t="str">
        <v>successful</v>
      </c>
      <c r="E1851">
        <f t="shared" si="87"/>
        <v>13</v>
      </c>
      <c r="F1851" t="str">
        <f t="shared" si="88"/>
        <v xml:space="preserve"> </v>
      </c>
    </row>
    <row r="1852" spans="1:6" x14ac:dyDescent="0.45">
      <c r="A1852">
        <v>1841</v>
      </c>
      <c r="B1852">
        <f t="shared" si="86"/>
        <v>40</v>
      </c>
      <c r="C1852" cm="1">
        <f t="array" ref="C1852:D1852">_xlfn.XLOOKUP(A1852,id,KickstartData!$L$2:$M$4115)</f>
        <v>40</v>
      </c>
      <c r="D1852" t="str">
        <v>successful</v>
      </c>
      <c r="E1852">
        <f t="shared" si="87"/>
        <v>40</v>
      </c>
      <c r="F1852" t="str">
        <f t="shared" si="88"/>
        <v xml:space="preserve"> </v>
      </c>
    </row>
    <row r="1853" spans="1:6" x14ac:dyDescent="0.45">
      <c r="A1853">
        <v>1842</v>
      </c>
      <c r="B1853">
        <f t="shared" si="86"/>
        <v>21</v>
      </c>
      <c r="C1853" cm="1">
        <f t="array" ref="C1853:D1853">_xlfn.XLOOKUP(A1853,id,KickstartData!$L$2:$M$4115)</f>
        <v>21</v>
      </c>
      <c r="D1853" t="str">
        <v>successful</v>
      </c>
      <c r="E1853">
        <f t="shared" si="87"/>
        <v>21</v>
      </c>
      <c r="F1853" t="str">
        <f t="shared" si="88"/>
        <v xml:space="preserve"> </v>
      </c>
    </row>
    <row r="1854" spans="1:6" x14ac:dyDescent="0.45">
      <c r="A1854">
        <v>1843</v>
      </c>
      <c r="B1854">
        <f t="shared" si="86"/>
        <v>134</v>
      </c>
      <c r="C1854" cm="1">
        <f t="array" ref="C1854:D1854">_xlfn.XLOOKUP(A1854,id,KickstartData!$L$2:$M$4115)</f>
        <v>134</v>
      </c>
      <c r="D1854" t="str">
        <v>successful</v>
      </c>
      <c r="E1854">
        <f t="shared" si="87"/>
        <v>134</v>
      </c>
      <c r="F1854" t="str">
        <f t="shared" si="88"/>
        <v xml:space="preserve"> </v>
      </c>
    </row>
    <row r="1855" spans="1:6" x14ac:dyDescent="0.45">
      <c r="A1855">
        <v>1844</v>
      </c>
      <c r="B1855">
        <f t="shared" si="86"/>
        <v>20</v>
      </c>
      <c r="C1855" cm="1">
        <f t="array" ref="C1855:D1855">_xlfn.XLOOKUP(A1855,id,KickstartData!$L$2:$M$4115)</f>
        <v>20</v>
      </c>
      <c r="D1855" t="str">
        <v>successful</v>
      </c>
      <c r="E1855">
        <f t="shared" si="87"/>
        <v>20</v>
      </c>
      <c r="F1855" t="str">
        <f t="shared" si="88"/>
        <v xml:space="preserve"> </v>
      </c>
    </row>
    <row r="1856" spans="1:6" x14ac:dyDescent="0.45">
      <c r="A1856">
        <v>1845</v>
      </c>
      <c r="B1856">
        <f t="shared" si="86"/>
        <v>19</v>
      </c>
      <c r="C1856" cm="1">
        <f t="array" ref="C1856:D1856">_xlfn.XLOOKUP(A1856,id,KickstartData!$L$2:$M$4115)</f>
        <v>19</v>
      </c>
      <c r="D1856" t="str">
        <v>successful</v>
      </c>
      <c r="E1856">
        <f t="shared" si="87"/>
        <v>19</v>
      </c>
      <c r="F1856" t="str">
        <f t="shared" si="88"/>
        <v xml:space="preserve"> </v>
      </c>
    </row>
    <row r="1857" spans="1:6" x14ac:dyDescent="0.45">
      <c r="A1857">
        <v>1846</v>
      </c>
      <c r="B1857">
        <f t="shared" si="86"/>
        <v>209</v>
      </c>
      <c r="C1857" cm="1">
        <f t="array" ref="C1857:D1857">_xlfn.XLOOKUP(A1857,id,KickstartData!$L$2:$M$4115)</f>
        <v>209</v>
      </c>
      <c r="D1857" t="str">
        <v>successful</v>
      </c>
      <c r="E1857">
        <f t="shared" si="87"/>
        <v>209</v>
      </c>
      <c r="F1857" t="str">
        <f t="shared" si="88"/>
        <v xml:space="preserve"> </v>
      </c>
    </row>
    <row r="1858" spans="1:6" x14ac:dyDescent="0.45">
      <c r="A1858">
        <v>1847</v>
      </c>
      <c r="B1858">
        <f t="shared" si="86"/>
        <v>38</v>
      </c>
      <c r="C1858" cm="1">
        <f t="array" ref="C1858:D1858">_xlfn.XLOOKUP(A1858,id,KickstartData!$L$2:$M$4115)</f>
        <v>38</v>
      </c>
      <c r="D1858" t="str">
        <v>successful</v>
      </c>
      <c r="E1858">
        <f t="shared" si="87"/>
        <v>38</v>
      </c>
      <c r="F1858" t="str">
        <f t="shared" si="88"/>
        <v xml:space="preserve"> </v>
      </c>
    </row>
    <row r="1859" spans="1:6" x14ac:dyDescent="0.45">
      <c r="A1859">
        <v>1848</v>
      </c>
      <c r="B1859">
        <f t="shared" si="86"/>
        <v>24</v>
      </c>
      <c r="C1859" cm="1">
        <f t="array" ref="C1859:D1859">_xlfn.XLOOKUP(A1859,id,KickstartData!$L$2:$M$4115)</f>
        <v>24</v>
      </c>
      <c r="D1859" t="str">
        <v>successful</v>
      </c>
      <c r="E1859">
        <f t="shared" si="87"/>
        <v>24</v>
      </c>
      <c r="F1859" t="str">
        <f t="shared" si="88"/>
        <v xml:space="preserve"> </v>
      </c>
    </row>
    <row r="1860" spans="1:6" x14ac:dyDescent="0.45">
      <c r="A1860">
        <v>1849</v>
      </c>
      <c r="B1860">
        <f t="shared" si="86"/>
        <v>8</v>
      </c>
      <c r="C1860" cm="1">
        <f t="array" ref="C1860:D1860">_xlfn.XLOOKUP(A1860,id,KickstartData!$L$2:$M$4115)</f>
        <v>8</v>
      </c>
      <c r="D1860" t="str">
        <v>successful</v>
      </c>
      <c r="E1860">
        <f t="shared" si="87"/>
        <v>8</v>
      </c>
      <c r="F1860" t="str">
        <f t="shared" si="88"/>
        <v xml:space="preserve"> </v>
      </c>
    </row>
    <row r="1861" spans="1:6" x14ac:dyDescent="0.45">
      <c r="A1861">
        <v>1850</v>
      </c>
      <c r="B1861">
        <f t="shared" si="86"/>
        <v>179</v>
      </c>
      <c r="C1861" cm="1">
        <f t="array" ref="C1861:D1861">_xlfn.XLOOKUP(A1861,id,KickstartData!$L$2:$M$4115)</f>
        <v>179</v>
      </c>
      <c r="D1861" t="str">
        <v>successful</v>
      </c>
      <c r="E1861">
        <f t="shared" si="87"/>
        <v>179</v>
      </c>
      <c r="F1861" t="str">
        <f t="shared" si="88"/>
        <v xml:space="preserve"> </v>
      </c>
    </row>
    <row r="1862" spans="1:6" x14ac:dyDescent="0.45">
      <c r="A1862">
        <v>1851</v>
      </c>
      <c r="B1862">
        <f t="shared" si="86"/>
        <v>26</v>
      </c>
      <c r="C1862" cm="1">
        <f t="array" ref="C1862:D1862">_xlfn.XLOOKUP(A1862,id,KickstartData!$L$2:$M$4115)</f>
        <v>26</v>
      </c>
      <c r="D1862" t="str">
        <v>successful</v>
      </c>
      <c r="E1862">
        <f t="shared" si="87"/>
        <v>26</v>
      </c>
      <c r="F1862" t="str">
        <f t="shared" si="88"/>
        <v xml:space="preserve"> </v>
      </c>
    </row>
    <row r="1863" spans="1:6" x14ac:dyDescent="0.45">
      <c r="A1863">
        <v>1852</v>
      </c>
      <c r="B1863">
        <f t="shared" si="86"/>
        <v>131</v>
      </c>
      <c r="C1863" cm="1">
        <f t="array" ref="C1863:D1863">_xlfn.XLOOKUP(A1863,id,KickstartData!$L$2:$M$4115)</f>
        <v>131</v>
      </c>
      <c r="D1863" t="str">
        <v>successful</v>
      </c>
      <c r="E1863">
        <f t="shared" si="87"/>
        <v>131</v>
      </c>
      <c r="F1863" t="str">
        <f t="shared" si="88"/>
        <v xml:space="preserve"> </v>
      </c>
    </row>
    <row r="1864" spans="1:6" x14ac:dyDescent="0.45">
      <c r="A1864">
        <v>1853</v>
      </c>
      <c r="B1864">
        <f t="shared" si="86"/>
        <v>14</v>
      </c>
      <c r="C1864" cm="1">
        <f t="array" ref="C1864:D1864">_xlfn.XLOOKUP(A1864,id,KickstartData!$L$2:$M$4115)</f>
        <v>14</v>
      </c>
      <c r="D1864" t="str">
        <v>successful</v>
      </c>
      <c r="E1864">
        <f t="shared" si="87"/>
        <v>14</v>
      </c>
      <c r="F1864" t="str">
        <f t="shared" si="88"/>
        <v xml:space="preserve"> </v>
      </c>
    </row>
    <row r="1865" spans="1:6" x14ac:dyDescent="0.45">
      <c r="A1865">
        <v>1854</v>
      </c>
      <c r="B1865">
        <f t="shared" si="86"/>
        <v>174</v>
      </c>
      <c r="C1865" cm="1">
        <f t="array" ref="C1865:D1865">_xlfn.XLOOKUP(A1865,id,KickstartData!$L$2:$M$4115)</f>
        <v>174</v>
      </c>
      <c r="D1865" t="str">
        <v>successful</v>
      </c>
      <c r="E1865">
        <f t="shared" si="87"/>
        <v>174</v>
      </c>
      <c r="F1865" t="str">
        <f t="shared" si="88"/>
        <v xml:space="preserve"> </v>
      </c>
    </row>
    <row r="1866" spans="1:6" x14ac:dyDescent="0.45">
      <c r="A1866">
        <v>1855</v>
      </c>
      <c r="B1866">
        <f t="shared" si="86"/>
        <v>191</v>
      </c>
      <c r="C1866" cm="1">
        <f t="array" ref="C1866:D1866">_xlfn.XLOOKUP(A1866,id,KickstartData!$L$2:$M$4115)</f>
        <v>191</v>
      </c>
      <c r="D1866" t="str">
        <v>successful</v>
      </c>
      <c r="E1866">
        <f t="shared" si="87"/>
        <v>191</v>
      </c>
      <c r="F1866" t="str">
        <f t="shared" si="88"/>
        <v xml:space="preserve"> </v>
      </c>
    </row>
    <row r="1867" spans="1:6" x14ac:dyDescent="0.45">
      <c r="A1867">
        <v>1856</v>
      </c>
      <c r="B1867">
        <f t="shared" si="86"/>
        <v>38</v>
      </c>
      <c r="C1867" cm="1">
        <f t="array" ref="C1867:D1867">_xlfn.XLOOKUP(A1867,id,KickstartData!$L$2:$M$4115)</f>
        <v>38</v>
      </c>
      <c r="D1867" t="str">
        <v>successful</v>
      </c>
      <c r="E1867">
        <f t="shared" si="87"/>
        <v>38</v>
      </c>
      <c r="F1867" t="str">
        <f t="shared" si="88"/>
        <v xml:space="preserve"> </v>
      </c>
    </row>
    <row r="1868" spans="1:6" x14ac:dyDescent="0.45">
      <c r="A1868">
        <v>1857</v>
      </c>
      <c r="B1868">
        <f t="shared" ref="B1868:B1931" si="89">_xlfn.XLOOKUP(A1868,id,backers_count)</f>
        <v>22</v>
      </c>
      <c r="C1868" cm="1">
        <f t="array" ref="C1868:D1868">_xlfn.XLOOKUP(A1868,id,KickstartData!$L$2:$M$4115)</f>
        <v>22</v>
      </c>
      <c r="D1868" t="str">
        <v>successful</v>
      </c>
      <c r="E1868">
        <f t="shared" si="87"/>
        <v>22</v>
      </c>
      <c r="F1868" t="str">
        <f t="shared" si="88"/>
        <v xml:space="preserve"> </v>
      </c>
    </row>
    <row r="1869" spans="1:6" x14ac:dyDescent="0.45">
      <c r="A1869">
        <v>1858</v>
      </c>
      <c r="B1869">
        <f t="shared" si="89"/>
        <v>149</v>
      </c>
      <c r="C1869" cm="1">
        <f t="array" ref="C1869:D1869">_xlfn.XLOOKUP(A1869,id,KickstartData!$L$2:$M$4115)</f>
        <v>149</v>
      </c>
      <c r="D1869" t="str">
        <v>successful</v>
      </c>
      <c r="E1869">
        <f t="shared" si="87"/>
        <v>149</v>
      </c>
      <c r="F1869" t="str">
        <f t="shared" si="88"/>
        <v xml:space="preserve"> </v>
      </c>
    </row>
    <row r="1870" spans="1:6" x14ac:dyDescent="0.45">
      <c r="A1870">
        <v>1859</v>
      </c>
      <c r="B1870">
        <f t="shared" si="89"/>
        <v>56</v>
      </c>
      <c r="C1870" cm="1">
        <f t="array" ref="C1870:D1870">_xlfn.XLOOKUP(A1870,id,KickstartData!$L$2:$M$4115)</f>
        <v>56</v>
      </c>
      <c r="D1870" t="str">
        <v>successful</v>
      </c>
      <c r="E1870">
        <f t="shared" si="87"/>
        <v>56</v>
      </c>
      <c r="F1870" t="str">
        <f t="shared" si="88"/>
        <v xml:space="preserve"> </v>
      </c>
    </row>
    <row r="1871" spans="1:6" x14ac:dyDescent="0.45">
      <c r="A1871">
        <v>1860</v>
      </c>
      <c r="B1871">
        <f t="shared" si="89"/>
        <v>19</v>
      </c>
      <c r="C1871" cm="1">
        <f t="array" ref="C1871:D1871">_xlfn.XLOOKUP(A1871,id,KickstartData!$L$2:$M$4115)</f>
        <v>19</v>
      </c>
      <c r="D1871" t="str">
        <v>successful</v>
      </c>
      <c r="E1871">
        <f t="shared" si="87"/>
        <v>19</v>
      </c>
      <c r="F1871" t="str">
        <f t="shared" si="88"/>
        <v xml:space="preserve"> </v>
      </c>
    </row>
    <row r="1872" spans="1:6" x14ac:dyDescent="0.45">
      <c r="A1872">
        <v>1861</v>
      </c>
      <c r="B1872">
        <f t="shared" si="89"/>
        <v>0</v>
      </c>
      <c r="C1872" cm="1">
        <f t="array" ref="C1872:D1872">_xlfn.XLOOKUP(A1872,id,KickstartData!$L$2:$M$4115)</f>
        <v>0</v>
      </c>
      <c r="D1872" t="str">
        <v>failed</v>
      </c>
      <c r="E1872" t="str">
        <f t="shared" ref="E1872:E1935" si="90">IF(D1872="successful",C1872," ")</f>
        <v xml:space="preserve"> </v>
      </c>
      <c r="F1872">
        <f t="shared" ref="F1872:F1935" si="91">IF(D1872&lt;&gt;"successful",C1872," ")</f>
        <v>0</v>
      </c>
    </row>
    <row r="1873" spans="1:6" x14ac:dyDescent="0.45">
      <c r="A1873">
        <v>1862</v>
      </c>
      <c r="B1873">
        <f t="shared" si="89"/>
        <v>16</v>
      </c>
      <c r="C1873" cm="1">
        <f t="array" ref="C1873:D1873">_xlfn.XLOOKUP(A1873,id,KickstartData!$L$2:$M$4115)</f>
        <v>16</v>
      </c>
      <c r="D1873" t="str">
        <v>failed</v>
      </c>
      <c r="E1873" t="str">
        <f t="shared" si="90"/>
        <v xml:space="preserve"> </v>
      </c>
      <c r="F1873">
        <f t="shared" si="91"/>
        <v>16</v>
      </c>
    </row>
    <row r="1874" spans="1:6" x14ac:dyDescent="0.45">
      <c r="A1874">
        <v>1863</v>
      </c>
      <c r="B1874">
        <f t="shared" si="89"/>
        <v>2</v>
      </c>
      <c r="C1874" cm="1">
        <f t="array" ref="C1874:D1874">_xlfn.XLOOKUP(A1874,id,KickstartData!$L$2:$M$4115)</f>
        <v>2</v>
      </c>
      <c r="D1874" t="str">
        <v>failed</v>
      </c>
      <c r="E1874" t="str">
        <f t="shared" si="90"/>
        <v xml:space="preserve"> </v>
      </c>
      <c r="F1874">
        <f t="shared" si="91"/>
        <v>2</v>
      </c>
    </row>
    <row r="1875" spans="1:6" x14ac:dyDescent="0.45">
      <c r="A1875">
        <v>1864</v>
      </c>
      <c r="B1875">
        <f t="shared" si="89"/>
        <v>48</v>
      </c>
      <c r="C1875" cm="1">
        <f t="array" ref="C1875:D1875">_xlfn.XLOOKUP(A1875,id,KickstartData!$L$2:$M$4115)</f>
        <v>48</v>
      </c>
      <c r="D1875" t="str">
        <v>failed</v>
      </c>
      <c r="E1875" t="str">
        <f t="shared" si="90"/>
        <v xml:space="preserve"> </v>
      </c>
      <c r="F1875">
        <f t="shared" si="91"/>
        <v>48</v>
      </c>
    </row>
    <row r="1876" spans="1:6" x14ac:dyDescent="0.45">
      <c r="A1876">
        <v>1865</v>
      </c>
      <c r="B1876">
        <f t="shared" si="89"/>
        <v>2</v>
      </c>
      <c r="C1876" cm="1">
        <f t="array" ref="C1876:D1876">_xlfn.XLOOKUP(A1876,id,KickstartData!$L$2:$M$4115)</f>
        <v>2</v>
      </c>
      <c r="D1876" t="str">
        <v>failed</v>
      </c>
      <c r="E1876" t="str">
        <f t="shared" si="90"/>
        <v xml:space="preserve"> </v>
      </c>
      <c r="F1876">
        <f t="shared" si="91"/>
        <v>2</v>
      </c>
    </row>
    <row r="1877" spans="1:6" x14ac:dyDescent="0.45">
      <c r="A1877">
        <v>1866</v>
      </c>
      <c r="B1877">
        <f t="shared" si="89"/>
        <v>2</v>
      </c>
      <c r="C1877" cm="1">
        <f t="array" ref="C1877:D1877">_xlfn.XLOOKUP(A1877,id,KickstartData!$L$2:$M$4115)</f>
        <v>2</v>
      </c>
      <c r="D1877" t="str">
        <v>failed</v>
      </c>
      <c r="E1877" t="str">
        <f t="shared" si="90"/>
        <v xml:space="preserve"> </v>
      </c>
      <c r="F1877">
        <f t="shared" si="91"/>
        <v>2</v>
      </c>
    </row>
    <row r="1878" spans="1:6" x14ac:dyDescent="0.45">
      <c r="A1878">
        <v>1867</v>
      </c>
      <c r="B1878">
        <f t="shared" si="89"/>
        <v>1</v>
      </c>
      <c r="C1878" cm="1">
        <f t="array" ref="C1878:D1878">_xlfn.XLOOKUP(A1878,id,KickstartData!$L$2:$M$4115)</f>
        <v>1</v>
      </c>
      <c r="D1878" t="str">
        <v>failed</v>
      </c>
      <c r="E1878" t="str">
        <f t="shared" si="90"/>
        <v xml:space="preserve"> </v>
      </c>
      <c r="F1878">
        <f t="shared" si="91"/>
        <v>1</v>
      </c>
    </row>
    <row r="1879" spans="1:6" x14ac:dyDescent="0.45">
      <c r="A1879">
        <v>1868</v>
      </c>
      <c r="B1879">
        <f t="shared" si="89"/>
        <v>17</v>
      </c>
      <c r="C1879" cm="1">
        <f t="array" ref="C1879:D1879">_xlfn.XLOOKUP(A1879,id,KickstartData!$L$2:$M$4115)</f>
        <v>17</v>
      </c>
      <c r="D1879" t="str">
        <v>failed</v>
      </c>
      <c r="E1879" t="str">
        <f t="shared" si="90"/>
        <v xml:space="preserve"> </v>
      </c>
      <c r="F1879">
        <f t="shared" si="91"/>
        <v>17</v>
      </c>
    </row>
    <row r="1880" spans="1:6" x14ac:dyDescent="0.45">
      <c r="A1880">
        <v>1869</v>
      </c>
      <c r="B1880">
        <f t="shared" si="89"/>
        <v>0</v>
      </c>
      <c r="C1880" cm="1">
        <f t="array" ref="C1880:D1880">_xlfn.XLOOKUP(A1880,id,KickstartData!$L$2:$M$4115)</f>
        <v>0</v>
      </c>
      <c r="D1880" t="str">
        <v>failed</v>
      </c>
      <c r="E1880" t="str">
        <f t="shared" si="90"/>
        <v xml:space="preserve"> </v>
      </c>
      <c r="F1880">
        <f t="shared" si="91"/>
        <v>0</v>
      </c>
    </row>
    <row r="1881" spans="1:6" x14ac:dyDescent="0.45">
      <c r="A1881">
        <v>1870</v>
      </c>
      <c r="B1881">
        <f t="shared" si="89"/>
        <v>11</v>
      </c>
      <c r="C1881" cm="1">
        <f t="array" ref="C1881:D1881">_xlfn.XLOOKUP(A1881,id,KickstartData!$L$2:$M$4115)</f>
        <v>11</v>
      </c>
      <c r="D1881" t="str">
        <v>failed</v>
      </c>
      <c r="E1881" t="str">
        <f t="shared" si="90"/>
        <v xml:space="preserve"> </v>
      </c>
      <c r="F1881">
        <f t="shared" si="91"/>
        <v>11</v>
      </c>
    </row>
    <row r="1882" spans="1:6" x14ac:dyDescent="0.45">
      <c r="A1882">
        <v>1871</v>
      </c>
      <c r="B1882">
        <f t="shared" si="89"/>
        <v>95</v>
      </c>
      <c r="C1882" cm="1">
        <f t="array" ref="C1882:D1882">_xlfn.XLOOKUP(A1882,id,KickstartData!$L$2:$M$4115)</f>
        <v>95</v>
      </c>
      <c r="D1882" t="str">
        <v>failed</v>
      </c>
      <c r="E1882" t="str">
        <f t="shared" si="90"/>
        <v xml:space="preserve"> </v>
      </c>
      <c r="F1882">
        <f t="shared" si="91"/>
        <v>95</v>
      </c>
    </row>
    <row r="1883" spans="1:6" x14ac:dyDescent="0.45">
      <c r="A1883">
        <v>1872</v>
      </c>
      <c r="B1883">
        <f t="shared" si="89"/>
        <v>13</v>
      </c>
      <c r="C1883" cm="1">
        <f t="array" ref="C1883:D1883">_xlfn.XLOOKUP(A1883,id,KickstartData!$L$2:$M$4115)</f>
        <v>13</v>
      </c>
      <c r="D1883" t="str">
        <v>failed</v>
      </c>
      <c r="E1883" t="str">
        <f t="shared" si="90"/>
        <v xml:space="preserve"> </v>
      </c>
      <c r="F1883">
        <f t="shared" si="91"/>
        <v>13</v>
      </c>
    </row>
    <row r="1884" spans="1:6" x14ac:dyDescent="0.45">
      <c r="A1884">
        <v>1873</v>
      </c>
      <c r="B1884">
        <f t="shared" si="89"/>
        <v>2</v>
      </c>
      <c r="C1884" cm="1">
        <f t="array" ref="C1884:D1884">_xlfn.XLOOKUP(A1884,id,KickstartData!$L$2:$M$4115)</f>
        <v>2</v>
      </c>
      <c r="D1884" t="str">
        <v>failed</v>
      </c>
      <c r="E1884" t="str">
        <f t="shared" si="90"/>
        <v xml:space="preserve"> </v>
      </c>
      <c r="F1884">
        <f t="shared" si="91"/>
        <v>2</v>
      </c>
    </row>
    <row r="1885" spans="1:6" x14ac:dyDescent="0.45">
      <c r="A1885">
        <v>1874</v>
      </c>
      <c r="B1885">
        <f t="shared" si="89"/>
        <v>2</v>
      </c>
      <c r="C1885" cm="1">
        <f t="array" ref="C1885:D1885">_xlfn.XLOOKUP(A1885,id,KickstartData!$L$2:$M$4115)</f>
        <v>2</v>
      </c>
      <c r="D1885" t="str">
        <v>failed</v>
      </c>
      <c r="E1885" t="str">
        <f t="shared" si="90"/>
        <v xml:space="preserve"> </v>
      </c>
      <c r="F1885">
        <f t="shared" si="91"/>
        <v>2</v>
      </c>
    </row>
    <row r="1886" spans="1:6" x14ac:dyDescent="0.45">
      <c r="A1886">
        <v>1875</v>
      </c>
      <c r="B1886">
        <f t="shared" si="89"/>
        <v>3</v>
      </c>
      <c r="C1886" cm="1">
        <f t="array" ref="C1886:D1886">_xlfn.XLOOKUP(A1886,id,KickstartData!$L$2:$M$4115)</f>
        <v>3</v>
      </c>
      <c r="D1886" t="str">
        <v>failed</v>
      </c>
      <c r="E1886" t="str">
        <f t="shared" si="90"/>
        <v xml:space="preserve"> </v>
      </c>
      <c r="F1886">
        <f t="shared" si="91"/>
        <v>3</v>
      </c>
    </row>
    <row r="1887" spans="1:6" x14ac:dyDescent="0.45">
      <c r="A1887">
        <v>1876</v>
      </c>
      <c r="B1887">
        <f t="shared" si="89"/>
        <v>0</v>
      </c>
      <c r="C1887" cm="1">
        <f t="array" ref="C1887:D1887">_xlfn.XLOOKUP(A1887,id,KickstartData!$L$2:$M$4115)</f>
        <v>0</v>
      </c>
      <c r="D1887" t="str">
        <v>failed</v>
      </c>
      <c r="E1887" t="str">
        <f t="shared" si="90"/>
        <v xml:space="preserve"> </v>
      </c>
      <c r="F1887">
        <f t="shared" si="91"/>
        <v>0</v>
      </c>
    </row>
    <row r="1888" spans="1:6" x14ac:dyDescent="0.45">
      <c r="A1888">
        <v>1877</v>
      </c>
      <c r="B1888">
        <f t="shared" si="89"/>
        <v>0</v>
      </c>
      <c r="C1888" cm="1">
        <f t="array" ref="C1888:D1888">_xlfn.XLOOKUP(A1888,id,KickstartData!$L$2:$M$4115)</f>
        <v>0</v>
      </c>
      <c r="D1888" t="str">
        <v>failed</v>
      </c>
      <c r="E1888" t="str">
        <f t="shared" si="90"/>
        <v xml:space="preserve"> </v>
      </c>
      <c r="F1888">
        <f t="shared" si="91"/>
        <v>0</v>
      </c>
    </row>
    <row r="1889" spans="1:6" x14ac:dyDescent="0.45">
      <c r="A1889">
        <v>1878</v>
      </c>
      <c r="B1889">
        <f t="shared" si="89"/>
        <v>0</v>
      </c>
      <c r="C1889" cm="1">
        <f t="array" ref="C1889:D1889">_xlfn.XLOOKUP(A1889,id,KickstartData!$L$2:$M$4115)</f>
        <v>0</v>
      </c>
      <c r="D1889" t="str">
        <v>failed</v>
      </c>
      <c r="E1889" t="str">
        <f t="shared" si="90"/>
        <v xml:space="preserve"> </v>
      </c>
      <c r="F1889">
        <f t="shared" si="91"/>
        <v>0</v>
      </c>
    </row>
    <row r="1890" spans="1:6" x14ac:dyDescent="0.45">
      <c r="A1890">
        <v>1879</v>
      </c>
      <c r="B1890">
        <f t="shared" si="89"/>
        <v>2</v>
      </c>
      <c r="C1890" cm="1">
        <f t="array" ref="C1890:D1890">_xlfn.XLOOKUP(A1890,id,KickstartData!$L$2:$M$4115)</f>
        <v>2</v>
      </c>
      <c r="D1890" t="str">
        <v>failed</v>
      </c>
      <c r="E1890" t="str">
        <f t="shared" si="90"/>
        <v xml:space="preserve"> </v>
      </c>
      <c r="F1890">
        <f t="shared" si="91"/>
        <v>2</v>
      </c>
    </row>
    <row r="1891" spans="1:6" x14ac:dyDescent="0.45">
      <c r="A1891">
        <v>1880</v>
      </c>
      <c r="B1891">
        <f t="shared" si="89"/>
        <v>24</v>
      </c>
      <c r="C1891" cm="1">
        <f t="array" ref="C1891:D1891">_xlfn.XLOOKUP(A1891,id,KickstartData!$L$2:$M$4115)</f>
        <v>24</v>
      </c>
      <c r="D1891" t="str">
        <v>failed</v>
      </c>
      <c r="E1891" t="str">
        <f t="shared" si="90"/>
        <v xml:space="preserve"> </v>
      </c>
      <c r="F1891">
        <f t="shared" si="91"/>
        <v>24</v>
      </c>
    </row>
    <row r="1892" spans="1:6" x14ac:dyDescent="0.45">
      <c r="A1892">
        <v>1881</v>
      </c>
      <c r="B1892">
        <f t="shared" si="89"/>
        <v>70</v>
      </c>
      <c r="C1892" cm="1">
        <f t="array" ref="C1892:D1892">_xlfn.XLOOKUP(A1892,id,KickstartData!$L$2:$M$4115)</f>
        <v>70</v>
      </c>
      <c r="D1892" t="str">
        <v>successful</v>
      </c>
      <c r="E1892">
        <f t="shared" si="90"/>
        <v>70</v>
      </c>
      <c r="F1892" t="str">
        <f t="shared" si="91"/>
        <v xml:space="preserve"> </v>
      </c>
    </row>
    <row r="1893" spans="1:6" x14ac:dyDescent="0.45">
      <c r="A1893">
        <v>1882</v>
      </c>
      <c r="B1893">
        <f t="shared" si="89"/>
        <v>81</v>
      </c>
      <c r="C1893" cm="1">
        <f t="array" ref="C1893:D1893">_xlfn.XLOOKUP(A1893,id,KickstartData!$L$2:$M$4115)</f>
        <v>81</v>
      </c>
      <c r="D1893" t="str">
        <v>successful</v>
      </c>
      <c r="E1893">
        <f t="shared" si="90"/>
        <v>81</v>
      </c>
      <c r="F1893" t="str">
        <f t="shared" si="91"/>
        <v xml:space="preserve"> </v>
      </c>
    </row>
    <row r="1894" spans="1:6" x14ac:dyDescent="0.45">
      <c r="A1894">
        <v>1883</v>
      </c>
      <c r="B1894">
        <f t="shared" si="89"/>
        <v>32</v>
      </c>
      <c r="C1894" cm="1">
        <f t="array" ref="C1894:D1894">_xlfn.XLOOKUP(A1894,id,KickstartData!$L$2:$M$4115)</f>
        <v>32</v>
      </c>
      <c r="D1894" t="str">
        <v>successful</v>
      </c>
      <c r="E1894">
        <f t="shared" si="90"/>
        <v>32</v>
      </c>
      <c r="F1894" t="str">
        <f t="shared" si="91"/>
        <v xml:space="preserve"> </v>
      </c>
    </row>
    <row r="1895" spans="1:6" x14ac:dyDescent="0.45">
      <c r="A1895">
        <v>1884</v>
      </c>
      <c r="B1895">
        <f t="shared" si="89"/>
        <v>26</v>
      </c>
      <c r="C1895" cm="1">
        <f t="array" ref="C1895:D1895">_xlfn.XLOOKUP(A1895,id,KickstartData!$L$2:$M$4115)</f>
        <v>26</v>
      </c>
      <c r="D1895" t="str">
        <v>successful</v>
      </c>
      <c r="E1895">
        <f t="shared" si="90"/>
        <v>26</v>
      </c>
      <c r="F1895" t="str">
        <f t="shared" si="91"/>
        <v xml:space="preserve"> </v>
      </c>
    </row>
    <row r="1896" spans="1:6" x14ac:dyDescent="0.45">
      <c r="A1896">
        <v>1885</v>
      </c>
      <c r="B1896">
        <f t="shared" si="89"/>
        <v>105</v>
      </c>
      <c r="C1896" cm="1">
        <f t="array" ref="C1896:D1896">_xlfn.XLOOKUP(A1896,id,KickstartData!$L$2:$M$4115)</f>
        <v>105</v>
      </c>
      <c r="D1896" t="str">
        <v>successful</v>
      </c>
      <c r="E1896">
        <f t="shared" si="90"/>
        <v>105</v>
      </c>
      <c r="F1896" t="str">
        <f t="shared" si="91"/>
        <v xml:space="preserve"> </v>
      </c>
    </row>
    <row r="1897" spans="1:6" x14ac:dyDescent="0.45">
      <c r="A1897">
        <v>1886</v>
      </c>
      <c r="B1897">
        <f t="shared" si="89"/>
        <v>29</v>
      </c>
      <c r="C1897" cm="1">
        <f t="array" ref="C1897:D1897">_xlfn.XLOOKUP(A1897,id,KickstartData!$L$2:$M$4115)</f>
        <v>29</v>
      </c>
      <c r="D1897" t="str">
        <v>successful</v>
      </c>
      <c r="E1897">
        <f t="shared" si="90"/>
        <v>29</v>
      </c>
      <c r="F1897" t="str">
        <f t="shared" si="91"/>
        <v xml:space="preserve"> </v>
      </c>
    </row>
    <row r="1898" spans="1:6" x14ac:dyDescent="0.45">
      <c r="A1898">
        <v>1887</v>
      </c>
      <c r="B1898">
        <f t="shared" si="89"/>
        <v>8</v>
      </c>
      <c r="C1898" cm="1">
        <f t="array" ref="C1898:D1898">_xlfn.XLOOKUP(A1898,id,KickstartData!$L$2:$M$4115)</f>
        <v>8</v>
      </c>
      <c r="D1898" t="str">
        <v>successful</v>
      </c>
      <c r="E1898">
        <f t="shared" si="90"/>
        <v>8</v>
      </c>
      <c r="F1898" t="str">
        <f t="shared" si="91"/>
        <v xml:space="preserve"> </v>
      </c>
    </row>
    <row r="1899" spans="1:6" x14ac:dyDescent="0.45">
      <c r="A1899">
        <v>1888</v>
      </c>
      <c r="B1899">
        <f t="shared" si="89"/>
        <v>89</v>
      </c>
      <c r="C1899" cm="1">
        <f t="array" ref="C1899:D1899">_xlfn.XLOOKUP(A1899,id,KickstartData!$L$2:$M$4115)</f>
        <v>89</v>
      </c>
      <c r="D1899" t="str">
        <v>successful</v>
      </c>
      <c r="E1899">
        <f t="shared" si="90"/>
        <v>89</v>
      </c>
      <c r="F1899" t="str">
        <f t="shared" si="91"/>
        <v xml:space="preserve"> </v>
      </c>
    </row>
    <row r="1900" spans="1:6" x14ac:dyDescent="0.45">
      <c r="A1900">
        <v>1889</v>
      </c>
      <c r="B1900">
        <f t="shared" si="89"/>
        <v>44</v>
      </c>
      <c r="C1900" cm="1">
        <f t="array" ref="C1900:D1900">_xlfn.XLOOKUP(A1900,id,KickstartData!$L$2:$M$4115)</f>
        <v>44</v>
      </c>
      <c r="D1900" t="str">
        <v>successful</v>
      </c>
      <c r="E1900">
        <f t="shared" si="90"/>
        <v>44</v>
      </c>
      <c r="F1900" t="str">
        <f t="shared" si="91"/>
        <v xml:space="preserve"> </v>
      </c>
    </row>
    <row r="1901" spans="1:6" x14ac:dyDescent="0.45">
      <c r="A1901">
        <v>1890</v>
      </c>
      <c r="B1901">
        <f t="shared" si="89"/>
        <v>246</v>
      </c>
      <c r="C1901" cm="1">
        <f t="array" ref="C1901:D1901">_xlfn.XLOOKUP(A1901,id,KickstartData!$L$2:$M$4115)</f>
        <v>246</v>
      </c>
      <c r="D1901" t="str">
        <v>successful</v>
      </c>
      <c r="E1901">
        <f t="shared" si="90"/>
        <v>246</v>
      </c>
      <c r="F1901" t="str">
        <f t="shared" si="91"/>
        <v xml:space="preserve"> </v>
      </c>
    </row>
    <row r="1902" spans="1:6" x14ac:dyDescent="0.45">
      <c r="A1902">
        <v>1891</v>
      </c>
      <c r="B1902">
        <f t="shared" si="89"/>
        <v>120</v>
      </c>
      <c r="C1902" cm="1">
        <f t="array" ref="C1902:D1902">_xlfn.XLOOKUP(A1902,id,KickstartData!$L$2:$M$4115)</f>
        <v>120</v>
      </c>
      <c r="D1902" t="str">
        <v>successful</v>
      </c>
      <c r="E1902">
        <f t="shared" si="90"/>
        <v>120</v>
      </c>
      <c r="F1902" t="str">
        <f t="shared" si="91"/>
        <v xml:space="preserve"> </v>
      </c>
    </row>
    <row r="1903" spans="1:6" x14ac:dyDescent="0.45">
      <c r="A1903">
        <v>1892</v>
      </c>
      <c r="B1903">
        <f t="shared" si="89"/>
        <v>26</v>
      </c>
      <c r="C1903" cm="1">
        <f t="array" ref="C1903:D1903">_xlfn.XLOOKUP(A1903,id,KickstartData!$L$2:$M$4115)</f>
        <v>26</v>
      </c>
      <c r="D1903" t="str">
        <v>successful</v>
      </c>
      <c r="E1903">
        <f t="shared" si="90"/>
        <v>26</v>
      </c>
      <c r="F1903" t="str">
        <f t="shared" si="91"/>
        <v xml:space="preserve"> </v>
      </c>
    </row>
    <row r="1904" spans="1:6" x14ac:dyDescent="0.45">
      <c r="A1904">
        <v>1893</v>
      </c>
      <c r="B1904">
        <f t="shared" si="89"/>
        <v>45</v>
      </c>
      <c r="C1904" cm="1">
        <f t="array" ref="C1904:D1904">_xlfn.XLOOKUP(A1904,id,KickstartData!$L$2:$M$4115)</f>
        <v>45</v>
      </c>
      <c r="D1904" t="str">
        <v>successful</v>
      </c>
      <c r="E1904">
        <f t="shared" si="90"/>
        <v>45</v>
      </c>
      <c r="F1904" t="str">
        <f t="shared" si="91"/>
        <v xml:space="preserve"> </v>
      </c>
    </row>
    <row r="1905" spans="1:6" x14ac:dyDescent="0.45">
      <c r="A1905">
        <v>1894</v>
      </c>
      <c r="B1905">
        <f t="shared" si="89"/>
        <v>20</v>
      </c>
      <c r="C1905" cm="1">
        <f t="array" ref="C1905:D1905">_xlfn.XLOOKUP(A1905,id,KickstartData!$L$2:$M$4115)</f>
        <v>20</v>
      </c>
      <c r="D1905" t="str">
        <v>successful</v>
      </c>
      <c r="E1905">
        <f t="shared" si="90"/>
        <v>20</v>
      </c>
      <c r="F1905" t="str">
        <f t="shared" si="91"/>
        <v xml:space="preserve"> </v>
      </c>
    </row>
    <row r="1906" spans="1:6" x14ac:dyDescent="0.45">
      <c r="A1906">
        <v>1895</v>
      </c>
      <c r="B1906">
        <f t="shared" si="89"/>
        <v>47</v>
      </c>
      <c r="C1906" cm="1">
        <f t="array" ref="C1906:D1906">_xlfn.XLOOKUP(A1906,id,KickstartData!$L$2:$M$4115)</f>
        <v>47</v>
      </c>
      <c r="D1906" t="str">
        <v>successful</v>
      </c>
      <c r="E1906">
        <f t="shared" si="90"/>
        <v>47</v>
      </c>
      <c r="F1906" t="str">
        <f t="shared" si="91"/>
        <v xml:space="preserve"> </v>
      </c>
    </row>
    <row r="1907" spans="1:6" x14ac:dyDescent="0.45">
      <c r="A1907">
        <v>1896</v>
      </c>
      <c r="B1907">
        <f t="shared" si="89"/>
        <v>13</v>
      </c>
      <c r="C1907" cm="1">
        <f t="array" ref="C1907:D1907">_xlfn.XLOOKUP(A1907,id,KickstartData!$L$2:$M$4115)</f>
        <v>13</v>
      </c>
      <c r="D1907" t="str">
        <v>successful</v>
      </c>
      <c r="E1907">
        <f t="shared" si="90"/>
        <v>13</v>
      </c>
      <c r="F1907" t="str">
        <f t="shared" si="91"/>
        <v xml:space="preserve"> </v>
      </c>
    </row>
    <row r="1908" spans="1:6" x14ac:dyDescent="0.45">
      <c r="A1908">
        <v>1897</v>
      </c>
      <c r="B1908">
        <f t="shared" si="89"/>
        <v>183</v>
      </c>
      <c r="C1908" cm="1">
        <f t="array" ref="C1908:D1908">_xlfn.XLOOKUP(A1908,id,KickstartData!$L$2:$M$4115)</f>
        <v>183</v>
      </c>
      <c r="D1908" t="str">
        <v>successful</v>
      </c>
      <c r="E1908">
        <f t="shared" si="90"/>
        <v>183</v>
      </c>
      <c r="F1908" t="str">
        <f t="shared" si="91"/>
        <v xml:space="preserve"> </v>
      </c>
    </row>
    <row r="1909" spans="1:6" x14ac:dyDescent="0.45">
      <c r="A1909">
        <v>1898</v>
      </c>
      <c r="B1909">
        <f t="shared" si="89"/>
        <v>21</v>
      </c>
      <c r="C1909" cm="1">
        <f t="array" ref="C1909:D1909">_xlfn.XLOOKUP(A1909,id,KickstartData!$L$2:$M$4115)</f>
        <v>21</v>
      </c>
      <c r="D1909" t="str">
        <v>successful</v>
      </c>
      <c r="E1909">
        <f t="shared" si="90"/>
        <v>21</v>
      </c>
      <c r="F1909" t="str">
        <f t="shared" si="91"/>
        <v xml:space="preserve"> </v>
      </c>
    </row>
    <row r="1910" spans="1:6" x14ac:dyDescent="0.45">
      <c r="A1910">
        <v>1899</v>
      </c>
      <c r="B1910">
        <f t="shared" si="89"/>
        <v>42</v>
      </c>
      <c r="C1910" cm="1">
        <f t="array" ref="C1910:D1910">_xlfn.XLOOKUP(A1910,id,KickstartData!$L$2:$M$4115)</f>
        <v>42</v>
      </c>
      <c r="D1910" t="str">
        <v>successful</v>
      </c>
      <c r="E1910">
        <f t="shared" si="90"/>
        <v>42</v>
      </c>
      <c r="F1910" t="str">
        <f t="shared" si="91"/>
        <v xml:space="preserve"> </v>
      </c>
    </row>
    <row r="1911" spans="1:6" x14ac:dyDescent="0.45">
      <c r="A1911">
        <v>1900</v>
      </c>
      <c r="B1911">
        <f t="shared" si="89"/>
        <v>54</v>
      </c>
      <c r="C1911" cm="1">
        <f t="array" ref="C1911:D1911">_xlfn.XLOOKUP(A1911,id,KickstartData!$L$2:$M$4115)</f>
        <v>54</v>
      </c>
      <c r="D1911" t="str">
        <v>successful</v>
      </c>
      <c r="E1911">
        <f t="shared" si="90"/>
        <v>54</v>
      </c>
      <c r="F1911" t="str">
        <f t="shared" si="91"/>
        <v xml:space="preserve"> </v>
      </c>
    </row>
    <row r="1912" spans="1:6" x14ac:dyDescent="0.45">
      <c r="A1912">
        <v>1901</v>
      </c>
      <c r="B1912">
        <f t="shared" si="89"/>
        <v>25</v>
      </c>
      <c r="C1912" cm="1">
        <f t="array" ref="C1912:D1912">_xlfn.XLOOKUP(A1912,id,KickstartData!$L$2:$M$4115)</f>
        <v>25</v>
      </c>
      <c r="D1912" t="str">
        <v>failed</v>
      </c>
      <c r="E1912" t="str">
        <f t="shared" si="90"/>
        <v xml:space="preserve"> </v>
      </c>
      <c r="F1912">
        <f t="shared" si="91"/>
        <v>25</v>
      </c>
    </row>
    <row r="1913" spans="1:6" x14ac:dyDescent="0.45">
      <c r="A1913">
        <v>1902</v>
      </c>
      <c r="B1913">
        <f t="shared" si="89"/>
        <v>3</v>
      </c>
      <c r="C1913" cm="1">
        <f t="array" ref="C1913:D1913">_xlfn.XLOOKUP(A1913,id,KickstartData!$L$2:$M$4115)</f>
        <v>3</v>
      </c>
      <c r="D1913" t="str">
        <v>failed</v>
      </c>
      <c r="E1913" t="str">
        <f t="shared" si="90"/>
        <v xml:space="preserve"> </v>
      </c>
      <c r="F1913">
        <f t="shared" si="91"/>
        <v>3</v>
      </c>
    </row>
    <row r="1914" spans="1:6" x14ac:dyDescent="0.45">
      <c r="A1914">
        <v>1903</v>
      </c>
      <c r="B1914">
        <f t="shared" si="89"/>
        <v>41</v>
      </c>
      <c r="C1914" cm="1">
        <f t="array" ref="C1914:D1914">_xlfn.XLOOKUP(A1914,id,KickstartData!$L$2:$M$4115)</f>
        <v>41</v>
      </c>
      <c r="D1914" t="str">
        <v>failed</v>
      </c>
      <c r="E1914" t="str">
        <f t="shared" si="90"/>
        <v xml:space="preserve"> </v>
      </c>
      <c r="F1914">
        <f t="shared" si="91"/>
        <v>41</v>
      </c>
    </row>
    <row r="1915" spans="1:6" x14ac:dyDescent="0.45">
      <c r="A1915">
        <v>1904</v>
      </c>
      <c r="B1915">
        <f t="shared" si="89"/>
        <v>2</v>
      </c>
      <c r="C1915" cm="1">
        <f t="array" ref="C1915:D1915">_xlfn.XLOOKUP(A1915,id,KickstartData!$L$2:$M$4115)</f>
        <v>2</v>
      </c>
      <c r="D1915" t="str">
        <v>failed</v>
      </c>
      <c r="E1915" t="str">
        <f t="shared" si="90"/>
        <v xml:space="preserve"> </v>
      </c>
      <c r="F1915">
        <f t="shared" si="91"/>
        <v>2</v>
      </c>
    </row>
    <row r="1916" spans="1:6" x14ac:dyDescent="0.45">
      <c r="A1916">
        <v>1905</v>
      </c>
      <c r="B1916">
        <f t="shared" si="89"/>
        <v>4</v>
      </c>
      <c r="C1916" cm="1">
        <f t="array" ref="C1916:D1916">_xlfn.XLOOKUP(A1916,id,KickstartData!$L$2:$M$4115)</f>
        <v>4</v>
      </c>
      <c r="D1916" t="str">
        <v>failed</v>
      </c>
      <c r="E1916" t="str">
        <f t="shared" si="90"/>
        <v xml:space="preserve"> </v>
      </c>
      <c r="F1916">
        <f t="shared" si="91"/>
        <v>4</v>
      </c>
    </row>
    <row r="1917" spans="1:6" x14ac:dyDescent="0.45">
      <c r="A1917">
        <v>1906</v>
      </c>
      <c r="B1917">
        <f t="shared" si="89"/>
        <v>99</v>
      </c>
      <c r="C1917" cm="1">
        <f t="array" ref="C1917:D1917">_xlfn.XLOOKUP(A1917,id,KickstartData!$L$2:$M$4115)</f>
        <v>99</v>
      </c>
      <c r="D1917" t="str">
        <v>failed</v>
      </c>
      <c r="E1917" t="str">
        <f t="shared" si="90"/>
        <v xml:space="preserve"> </v>
      </c>
      <c r="F1917">
        <f t="shared" si="91"/>
        <v>99</v>
      </c>
    </row>
    <row r="1918" spans="1:6" x14ac:dyDescent="0.45">
      <c r="A1918">
        <v>1907</v>
      </c>
      <c r="B1918">
        <f t="shared" si="89"/>
        <v>4</v>
      </c>
      <c r="C1918" cm="1">
        <f t="array" ref="C1918:D1918">_xlfn.XLOOKUP(A1918,id,KickstartData!$L$2:$M$4115)</f>
        <v>4</v>
      </c>
      <c r="D1918" t="str">
        <v>failed</v>
      </c>
      <c r="E1918" t="str">
        <f t="shared" si="90"/>
        <v xml:space="preserve"> </v>
      </c>
      <c r="F1918">
        <f t="shared" si="91"/>
        <v>4</v>
      </c>
    </row>
    <row r="1919" spans="1:6" x14ac:dyDescent="0.45">
      <c r="A1919">
        <v>1908</v>
      </c>
      <c r="B1919">
        <f t="shared" si="89"/>
        <v>4</v>
      </c>
      <c r="C1919" cm="1">
        <f t="array" ref="C1919:D1919">_xlfn.XLOOKUP(A1919,id,KickstartData!$L$2:$M$4115)</f>
        <v>4</v>
      </c>
      <c r="D1919" t="str">
        <v>failed</v>
      </c>
      <c r="E1919" t="str">
        <f t="shared" si="90"/>
        <v xml:space="preserve"> </v>
      </c>
      <c r="F1919">
        <f t="shared" si="91"/>
        <v>4</v>
      </c>
    </row>
    <row r="1920" spans="1:6" x14ac:dyDescent="0.45">
      <c r="A1920">
        <v>1909</v>
      </c>
      <c r="B1920">
        <f t="shared" si="89"/>
        <v>38</v>
      </c>
      <c r="C1920" cm="1">
        <f t="array" ref="C1920:D1920">_xlfn.XLOOKUP(A1920,id,KickstartData!$L$2:$M$4115)</f>
        <v>38</v>
      </c>
      <c r="D1920" t="str">
        <v>failed</v>
      </c>
      <c r="E1920" t="str">
        <f t="shared" si="90"/>
        <v xml:space="preserve"> </v>
      </c>
      <c r="F1920">
        <f t="shared" si="91"/>
        <v>38</v>
      </c>
    </row>
    <row r="1921" spans="1:6" x14ac:dyDescent="0.45">
      <c r="A1921">
        <v>1910</v>
      </c>
      <c r="B1921">
        <f t="shared" si="89"/>
        <v>285</v>
      </c>
      <c r="C1921" cm="1">
        <f t="array" ref="C1921:D1921">_xlfn.XLOOKUP(A1921,id,KickstartData!$L$2:$M$4115)</f>
        <v>285</v>
      </c>
      <c r="D1921" t="str">
        <v>failed</v>
      </c>
      <c r="E1921" t="str">
        <f t="shared" si="90"/>
        <v xml:space="preserve"> </v>
      </c>
      <c r="F1921">
        <f t="shared" si="91"/>
        <v>285</v>
      </c>
    </row>
    <row r="1922" spans="1:6" x14ac:dyDescent="0.45">
      <c r="A1922">
        <v>1911</v>
      </c>
      <c r="B1922">
        <f t="shared" si="89"/>
        <v>1</v>
      </c>
      <c r="C1922" cm="1">
        <f t="array" ref="C1922:D1922">_xlfn.XLOOKUP(A1922,id,KickstartData!$L$2:$M$4115)</f>
        <v>1</v>
      </c>
      <c r="D1922" t="str">
        <v>failed</v>
      </c>
      <c r="E1922" t="str">
        <f t="shared" si="90"/>
        <v xml:space="preserve"> </v>
      </c>
      <c r="F1922">
        <f t="shared" si="91"/>
        <v>1</v>
      </c>
    </row>
    <row r="1923" spans="1:6" x14ac:dyDescent="0.45">
      <c r="A1923">
        <v>1912</v>
      </c>
      <c r="B1923">
        <f t="shared" si="89"/>
        <v>42</v>
      </c>
      <c r="C1923" cm="1">
        <f t="array" ref="C1923:D1923">_xlfn.XLOOKUP(A1923,id,KickstartData!$L$2:$M$4115)</f>
        <v>42</v>
      </c>
      <c r="D1923" t="str">
        <v>failed</v>
      </c>
      <c r="E1923" t="str">
        <f t="shared" si="90"/>
        <v xml:space="preserve"> </v>
      </c>
      <c r="F1923">
        <f t="shared" si="91"/>
        <v>42</v>
      </c>
    </row>
    <row r="1924" spans="1:6" x14ac:dyDescent="0.45">
      <c r="A1924">
        <v>1913</v>
      </c>
      <c r="B1924">
        <f t="shared" si="89"/>
        <v>26</v>
      </c>
      <c r="C1924" cm="1">
        <f t="array" ref="C1924:D1924">_xlfn.XLOOKUP(A1924,id,KickstartData!$L$2:$M$4115)</f>
        <v>26</v>
      </c>
      <c r="D1924" t="str">
        <v>failed</v>
      </c>
      <c r="E1924" t="str">
        <f t="shared" si="90"/>
        <v xml:space="preserve"> </v>
      </c>
      <c r="F1924">
        <f t="shared" si="91"/>
        <v>26</v>
      </c>
    </row>
    <row r="1925" spans="1:6" x14ac:dyDescent="0.45">
      <c r="A1925">
        <v>1914</v>
      </c>
      <c r="B1925">
        <f t="shared" si="89"/>
        <v>2</v>
      </c>
      <c r="C1925" cm="1">
        <f t="array" ref="C1925:D1925">_xlfn.XLOOKUP(A1925,id,KickstartData!$L$2:$M$4115)</f>
        <v>2</v>
      </c>
      <c r="D1925" t="str">
        <v>failed</v>
      </c>
      <c r="E1925" t="str">
        <f t="shared" si="90"/>
        <v xml:space="preserve"> </v>
      </c>
      <c r="F1925">
        <f t="shared" si="91"/>
        <v>2</v>
      </c>
    </row>
    <row r="1926" spans="1:6" x14ac:dyDescent="0.45">
      <c r="A1926">
        <v>1915</v>
      </c>
      <c r="B1926">
        <f t="shared" si="89"/>
        <v>4</v>
      </c>
      <c r="C1926" cm="1">
        <f t="array" ref="C1926:D1926">_xlfn.XLOOKUP(A1926,id,KickstartData!$L$2:$M$4115)</f>
        <v>4</v>
      </c>
      <c r="D1926" t="str">
        <v>failed</v>
      </c>
      <c r="E1926" t="str">
        <f t="shared" si="90"/>
        <v xml:space="preserve"> </v>
      </c>
      <c r="F1926">
        <f t="shared" si="91"/>
        <v>4</v>
      </c>
    </row>
    <row r="1927" spans="1:6" x14ac:dyDescent="0.45">
      <c r="A1927">
        <v>1916</v>
      </c>
      <c r="B1927">
        <f t="shared" si="89"/>
        <v>6</v>
      </c>
      <c r="C1927" cm="1">
        <f t="array" ref="C1927:D1927">_xlfn.XLOOKUP(A1927,id,KickstartData!$L$2:$M$4115)</f>
        <v>6</v>
      </c>
      <c r="D1927" t="str">
        <v>failed</v>
      </c>
      <c r="E1927" t="str">
        <f t="shared" si="90"/>
        <v xml:space="preserve"> </v>
      </c>
      <c r="F1927">
        <f t="shared" si="91"/>
        <v>6</v>
      </c>
    </row>
    <row r="1928" spans="1:6" x14ac:dyDescent="0.45">
      <c r="A1928">
        <v>1917</v>
      </c>
      <c r="B1928">
        <f t="shared" si="89"/>
        <v>70</v>
      </c>
      <c r="C1928" cm="1">
        <f t="array" ref="C1928:D1928">_xlfn.XLOOKUP(A1928,id,KickstartData!$L$2:$M$4115)</f>
        <v>70</v>
      </c>
      <c r="D1928" t="str">
        <v>failed</v>
      </c>
      <c r="E1928" t="str">
        <f t="shared" si="90"/>
        <v xml:space="preserve"> </v>
      </c>
      <c r="F1928">
        <f t="shared" si="91"/>
        <v>70</v>
      </c>
    </row>
    <row r="1929" spans="1:6" x14ac:dyDescent="0.45">
      <c r="A1929">
        <v>1918</v>
      </c>
      <c r="B1929">
        <f t="shared" si="89"/>
        <v>9</v>
      </c>
      <c r="C1929" cm="1">
        <f t="array" ref="C1929:D1929">_xlfn.XLOOKUP(A1929,id,KickstartData!$L$2:$M$4115)</f>
        <v>9</v>
      </c>
      <c r="D1929" t="str">
        <v>failed</v>
      </c>
      <c r="E1929" t="str">
        <f t="shared" si="90"/>
        <v xml:space="preserve"> </v>
      </c>
      <c r="F1929">
        <f t="shared" si="91"/>
        <v>9</v>
      </c>
    </row>
    <row r="1930" spans="1:6" x14ac:dyDescent="0.45">
      <c r="A1930">
        <v>1919</v>
      </c>
      <c r="B1930">
        <f t="shared" si="89"/>
        <v>8</v>
      </c>
      <c r="C1930" cm="1">
        <f t="array" ref="C1930:D1930">_xlfn.XLOOKUP(A1930,id,KickstartData!$L$2:$M$4115)</f>
        <v>8</v>
      </c>
      <c r="D1930" t="str">
        <v>failed</v>
      </c>
      <c r="E1930" t="str">
        <f t="shared" si="90"/>
        <v xml:space="preserve"> </v>
      </c>
      <c r="F1930">
        <f t="shared" si="91"/>
        <v>8</v>
      </c>
    </row>
    <row r="1931" spans="1:6" x14ac:dyDescent="0.45">
      <c r="A1931">
        <v>1920</v>
      </c>
      <c r="B1931">
        <f t="shared" si="89"/>
        <v>105</v>
      </c>
      <c r="C1931" cm="1">
        <f t="array" ref="C1931:D1931">_xlfn.XLOOKUP(A1931,id,KickstartData!$L$2:$M$4115)</f>
        <v>105</v>
      </c>
      <c r="D1931" t="str">
        <v>failed</v>
      </c>
      <c r="E1931" t="str">
        <f t="shared" si="90"/>
        <v xml:space="preserve"> </v>
      </c>
      <c r="F1931">
        <f t="shared" si="91"/>
        <v>105</v>
      </c>
    </row>
    <row r="1932" spans="1:6" x14ac:dyDescent="0.45">
      <c r="A1932">
        <v>1921</v>
      </c>
      <c r="B1932">
        <f t="shared" ref="B1932:B1995" si="92">_xlfn.XLOOKUP(A1932,id,backers_count)</f>
        <v>38</v>
      </c>
      <c r="C1932" cm="1">
        <f t="array" ref="C1932:D1932">_xlfn.XLOOKUP(A1932,id,KickstartData!$L$2:$M$4115)</f>
        <v>38</v>
      </c>
      <c r="D1932" t="str">
        <v>successful</v>
      </c>
      <c r="E1932">
        <f t="shared" si="90"/>
        <v>38</v>
      </c>
      <c r="F1932" t="str">
        <f t="shared" si="91"/>
        <v xml:space="preserve"> </v>
      </c>
    </row>
    <row r="1933" spans="1:6" x14ac:dyDescent="0.45">
      <c r="A1933">
        <v>1922</v>
      </c>
      <c r="B1933">
        <f t="shared" si="92"/>
        <v>64</v>
      </c>
      <c r="C1933" cm="1">
        <f t="array" ref="C1933:D1933">_xlfn.XLOOKUP(A1933,id,KickstartData!$L$2:$M$4115)</f>
        <v>64</v>
      </c>
      <c r="D1933" t="str">
        <v>successful</v>
      </c>
      <c r="E1933">
        <f t="shared" si="90"/>
        <v>64</v>
      </c>
      <c r="F1933" t="str">
        <f t="shared" si="91"/>
        <v xml:space="preserve"> </v>
      </c>
    </row>
    <row r="1934" spans="1:6" x14ac:dyDescent="0.45">
      <c r="A1934">
        <v>1923</v>
      </c>
      <c r="B1934">
        <f t="shared" si="92"/>
        <v>13</v>
      </c>
      <c r="C1934" cm="1">
        <f t="array" ref="C1934:D1934">_xlfn.XLOOKUP(A1934,id,KickstartData!$L$2:$M$4115)</f>
        <v>13</v>
      </c>
      <c r="D1934" t="str">
        <v>successful</v>
      </c>
      <c r="E1934">
        <f t="shared" si="90"/>
        <v>13</v>
      </c>
      <c r="F1934" t="str">
        <f t="shared" si="91"/>
        <v xml:space="preserve"> </v>
      </c>
    </row>
    <row r="1935" spans="1:6" x14ac:dyDescent="0.45">
      <c r="A1935">
        <v>1924</v>
      </c>
      <c r="B1935">
        <f t="shared" si="92"/>
        <v>33</v>
      </c>
      <c r="C1935" cm="1">
        <f t="array" ref="C1935:D1935">_xlfn.XLOOKUP(A1935,id,KickstartData!$L$2:$M$4115)</f>
        <v>33</v>
      </c>
      <c r="D1935" t="str">
        <v>successful</v>
      </c>
      <c r="E1935">
        <f t="shared" si="90"/>
        <v>33</v>
      </c>
      <c r="F1935" t="str">
        <f t="shared" si="91"/>
        <v xml:space="preserve"> </v>
      </c>
    </row>
    <row r="1936" spans="1:6" x14ac:dyDescent="0.45">
      <c r="A1936">
        <v>1925</v>
      </c>
      <c r="B1936">
        <f t="shared" si="92"/>
        <v>52</v>
      </c>
      <c r="C1936" cm="1">
        <f t="array" ref="C1936:D1936">_xlfn.XLOOKUP(A1936,id,KickstartData!$L$2:$M$4115)</f>
        <v>52</v>
      </c>
      <c r="D1936" t="str">
        <v>successful</v>
      </c>
      <c r="E1936">
        <f t="shared" ref="E1936:E1999" si="93">IF(D1936="successful",C1936," ")</f>
        <v>52</v>
      </c>
      <c r="F1936" t="str">
        <f t="shared" ref="F1936:F1999" si="94">IF(D1936&lt;&gt;"successful",C1936," ")</f>
        <v xml:space="preserve"> </v>
      </c>
    </row>
    <row r="1937" spans="1:6" x14ac:dyDescent="0.45">
      <c r="A1937">
        <v>1926</v>
      </c>
      <c r="B1937">
        <f t="shared" si="92"/>
        <v>107</v>
      </c>
      <c r="C1937" cm="1">
        <f t="array" ref="C1937:D1937">_xlfn.XLOOKUP(A1937,id,KickstartData!$L$2:$M$4115)</f>
        <v>107</v>
      </c>
      <c r="D1937" t="str">
        <v>successful</v>
      </c>
      <c r="E1937">
        <f t="shared" si="93"/>
        <v>107</v>
      </c>
      <c r="F1937" t="str">
        <f t="shared" si="94"/>
        <v xml:space="preserve"> </v>
      </c>
    </row>
    <row r="1938" spans="1:6" x14ac:dyDescent="0.45">
      <c r="A1938">
        <v>1927</v>
      </c>
      <c r="B1938">
        <f t="shared" si="92"/>
        <v>11</v>
      </c>
      <c r="C1938" cm="1">
        <f t="array" ref="C1938:D1938">_xlfn.XLOOKUP(A1938,id,KickstartData!$L$2:$M$4115)</f>
        <v>11</v>
      </c>
      <c r="D1938" t="str">
        <v>successful</v>
      </c>
      <c r="E1938">
        <f t="shared" si="93"/>
        <v>11</v>
      </c>
      <c r="F1938" t="str">
        <f t="shared" si="94"/>
        <v xml:space="preserve"> </v>
      </c>
    </row>
    <row r="1939" spans="1:6" x14ac:dyDescent="0.45">
      <c r="A1939">
        <v>1928</v>
      </c>
      <c r="B1939">
        <f t="shared" si="92"/>
        <v>34</v>
      </c>
      <c r="C1939" cm="1">
        <f t="array" ref="C1939:D1939">_xlfn.XLOOKUP(A1939,id,KickstartData!$L$2:$M$4115)</f>
        <v>34</v>
      </c>
      <c r="D1939" t="str">
        <v>successful</v>
      </c>
      <c r="E1939">
        <f t="shared" si="93"/>
        <v>34</v>
      </c>
      <c r="F1939" t="str">
        <f t="shared" si="94"/>
        <v xml:space="preserve"> </v>
      </c>
    </row>
    <row r="1940" spans="1:6" x14ac:dyDescent="0.45">
      <c r="A1940">
        <v>1929</v>
      </c>
      <c r="B1940">
        <f t="shared" si="92"/>
        <v>75</v>
      </c>
      <c r="C1940" cm="1">
        <f t="array" ref="C1940:D1940">_xlfn.XLOOKUP(A1940,id,KickstartData!$L$2:$M$4115)</f>
        <v>75</v>
      </c>
      <c r="D1940" t="str">
        <v>successful</v>
      </c>
      <c r="E1940">
        <f t="shared" si="93"/>
        <v>75</v>
      </c>
      <c r="F1940" t="str">
        <f t="shared" si="94"/>
        <v xml:space="preserve"> </v>
      </c>
    </row>
    <row r="1941" spans="1:6" x14ac:dyDescent="0.45">
      <c r="A1941">
        <v>1930</v>
      </c>
      <c r="B1941">
        <f t="shared" si="92"/>
        <v>26</v>
      </c>
      <c r="C1941" cm="1">
        <f t="array" ref="C1941:D1941">_xlfn.XLOOKUP(A1941,id,KickstartData!$L$2:$M$4115)</f>
        <v>26</v>
      </c>
      <c r="D1941" t="str">
        <v>successful</v>
      </c>
      <c r="E1941">
        <f t="shared" si="93"/>
        <v>26</v>
      </c>
      <c r="F1941" t="str">
        <f t="shared" si="94"/>
        <v xml:space="preserve"> </v>
      </c>
    </row>
    <row r="1942" spans="1:6" x14ac:dyDescent="0.45">
      <c r="A1942">
        <v>1931</v>
      </c>
      <c r="B1942">
        <f t="shared" si="92"/>
        <v>50</v>
      </c>
      <c r="C1942" cm="1">
        <f t="array" ref="C1942:D1942">_xlfn.XLOOKUP(A1942,id,KickstartData!$L$2:$M$4115)</f>
        <v>50</v>
      </c>
      <c r="D1942" t="str">
        <v>successful</v>
      </c>
      <c r="E1942">
        <f t="shared" si="93"/>
        <v>50</v>
      </c>
      <c r="F1942" t="str">
        <f t="shared" si="94"/>
        <v xml:space="preserve"> </v>
      </c>
    </row>
    <row r="1943" spans="1:6" x14ac:dyDescent="0.45">
      <c r="A1943">
        <v>1932</v>
      </c>
      <c r="B1943">
        <f t="shared" si="92"/>
        <v>80</v>
      </c>
      <c r="C1943" cm="1">
        <f t="array" ref="C1943:D1943">_xlfn.XLOOKUP(A1943,id,KickstartData!$L$2:$M$4115)</f>
        <v>80</v>
      </c>
      <c r="D1943" t="str">
        <v>successful</v>
      </c>
      <c r="E1943">
        <f t="shared" si="93"/>
        <v>80</v>
      </c>
      <c r="F1943" t="str">
        <f t="shared" si="94"/>
        <v xml:space="preserve"> </v>
      </c>
    </row>
    <row r="1944" spans="1:6" x14ac:dyDescent="0.45">
      <c r="A1944">
        <v>1933</v>
      </c>
      <c r="B1944">
        <f t="shared" si="92"/>
        <v>110</v>
      </c>
      <c r="C1944" cm="1">
        <f t="array" ref="C1944:D1944">_xlfn.XLOOKUP(A1944,id,KickstartData!$L$2:$M$4115)</f>
        <v>110</v>
      </c>
      <c r="D1944" t="str">
        <v>successful</v>
      </c>
      <c r="E1944">
        <f t="shared" si="93"/>
        <v>110</v>
      </c>
      <c r="F1944" t="str">
        <f t="shared" si="94"/>
        <v xml:space="preserve"> </v>
      </c>
    </row>
    <row r="1945" spans="1:6" x14ac:dyDescent="0.45">
      <c r="A1945">
        <v>1934</v>
      </c>
      <c r="B1945">
        <f t="shared" si="92"/>
        <v>77</v>
      </c>
      <c r="C1945" cm="1">
        <f t="array" ref="C1945:D1945">_xlfn.XLOOKUP(A1945,id,KickstartData!$L$2:$M$4115)</f>
        <v>77</v>
      </c>
      <c r="D1945" t="str">
        <v>successful</v>
      </c>
      <c r="E1945">
        <f t="shared" si="93"/>
        <v>77</v>
      </c>
      <c r="F1945" t="str">
        <f t="shared" si="94"/>
        <v xml:space="preserve"> </v>
      </c>
    </row>
    <row r="1946" spans="1:6" x14ac:dyDescent="0.45">
      <c r="A1946">
        <v>1935</v>
      </c>
      <c r="B1946">
        <f t="shared" si="92"/>
        <v>50</v>
      </c>
      <c r="C1946" cm="1">
        <f t="array" ref="C1946:D1946">_xlfn.XLOOKUP(A1946,id,KickstartData!$L$2:$M$4115)</f>
        <v>50</v>
      </c>
      <c r="D1946" t="str">
        <v>successful</v>
      </c>
      <c r="E1946">
        <f t="shared" si="93"/>
        <v>50</v>
      </c>
      <c r="F1946" t="str">
        <f t="shared" si="94"/>
        <v xml:space="preserve"> </v>
      </c>
    </row>
    <row r="1947" spans="1:6" x14ac:dyDescent="0.45">
      <c r="A1947">
        <v>1936</v>
      </c>
      <c r="B1947">
        <f t="shared" si="92"/>
        <v>145</v>
      </c>
      <c r="C1947" cm="1">
        <f t="array" ref="C1947:D1947">_xlfn.XLOOKUP(A1947,id,KickstartData!$L$2:$M$4115)</f>
        <v>145</v>
      </c>
      <c r="D1947" t="str">
        <v>successful</v>
      </c>
      <c r="E1947">
        <f t="shared" si="93"/>
        <v>145</v>
      </c>
      <c r="F1947" t="str">
        <f t="shared" si="94"/>
        <v xml:space="preserve"> </v>
      </c>
    </row>
    <row r="1948" spans="1:6" x14ac:dyDescent="0.45">
      <c r="A1948">
        <v>1937</v>
      </c>
      <c r="B1948">
        <f t="shared" si="92"/>
        <v>29</v>
      </c>
      <c r="C1948" cm="1">
        <f t="array" ref="C1948:D1948">_xlfn.XLOOKUP(A1948,id,KickstartData!$L$2:$M$4115)</f>
        <v>29</v>
      </c>
      <c r="D1948" t="str">
        <v>successful</v>
      </c>
      <c r="E1948">
        <f t="shared" si="93"/>
        <v>29</v>
      </c>
      <c r="F1948" t="str">
        <f t="shared" si="94"/>
        <v xml:space="preserve"> </v>
      </c>
    </row>
    <row r="1949" spans="1:6" x14ac:dyDescent="0.45">
      <c r="A1949">
        <v>1938</v>
      </c>
      <c r="B1949">
        <f t="shared" si="92"/>
        <v>114</v>
      </c>
      <c r="C1949" cm="1">
        <f t="array" ref="C1949:D1949">_xlfn.XLOOKUP(A1949,id,KickstartData!$L$2:$M$4115)</f>
        <v>114</v>
      </c>
      <c r="D1949" t="str">
        <v>successful</v>
      </c>
      <c r="E1949">
        <f t="shared" si="93"/>
        <v>114</v>
      </c>
      <c r="F1949" t="str">
        <f t="shared" si="94"/>
        <v xml:space="preserve"> </v>
      </c>
    </row>
    <row r="1950" spans="1:6" x14ac:dyDescent="0.45">
      <c r="A1950">
        <v>1939</v>
      </c>
      <c r="B1950">
        <f t="shared" si="92"/>
        <v>96</v>
      </c>
      <c r="C1950" cm="1">
        <f t="array" ref="C1950:D1950">_xlfn.XLOOKUP(A1950,id,KickstartData!$L$2:$M$4115)</f>
        <v>96</v>
      </c>
      <c r="D1950" t="str">
        <v>successful</v>
      </c>
      <c r="E1950">
        <f t="shared" si="93"/>
        <v>96</v>
      </c>
      <c r="F1950" t="str">
        <f t="shared" si="94"/>
        <v xml:space="preserve"> </v>
      </c>
    </row>
    <row r="1951" spans="1:6" x14ac:dyDescent="0.45">
      <c r="A1951">
        <v>1940</v>
      </c>
      <c r="B1951">
        <f t="shared" si="92"/>
        <v>31</v>
      </c>
      <c r="C1951" cm="1">
        <f t="array" ref="C1951:D1951">_xlfn.XLOOKUP(A1951,id,KickstartData!$L$2:$M$4115)</f>
        <v>31</v>
      </c>
      <c r="D1951" t="str">
        <v>successful</v>
      </c>
      <c r="E1951">
        <f t="shared" si="93"/>
        <v>31</v>
      </c>
      <c r="F1951" t="str">
        <f t="shared" si="94"/>
        <v xml:space="preserve"> </v>
      </c>
    </row>
    <row r="1952" spans="1:6" x14ac:dyDescent="0.45">
      <c r="A1952">
        <v>1941</v>
      </c>
      <c r="B1952">
        <f t="shared" si="92"/>
        <v>4883</v>
      </c>
      <c r="C1952" cm="1">
        <f t="array" ref="C1952:D1952">_xlfn.XLOOKUP(A1952,id,KickstartData!$L$2:$M$4115)</f>
        <v>4883</v>
      </c>
      <c r="D1952" t="str">
        <v>successful</v>
      </c>
      <c r="E1952">
        <f t="shared" si="93"/>
        <v>4883</v>
      </c>
      <c r="F1952" t="str">
        <f t="shared" si="94"/>
        <v xml:space="preserve"> </v>
      </c>
    </row>
    <row r="1953" spans="1:6" x14ac:dyDescent="0.45">
      <c r="A1953">
        <v>1942</v>
      </c>
      <c r="B1953">
        <f t="shared" si="92"/>
        <v>95</v>
      </c>
      <c r="C1953" cm="1">
        <f t="array" ref="C1953:D1953">_xlfn.XLOOKUP(A1953,id,KickstartData!$L$2:$M$4115)</f>
        <v>95</v>
      </c>
      <c r="D1953" t="str">
        <v>successful</v>
      </c>
      <c r="E1953">
        <f t="shared" si="93"/>
        <v>95</v>
      </c>
      <c r="F1953" t="str">
        <f t="shared" si="94"/>
        <v xml:space="preserve"> </v>
      </c>
    </row>
    <row r="1954" spans="1:6" x14ac:dyDescent="0.45">
      <c r="A1954">
        <v>1943</v>
      </c>
      <c r="B1954">
        <f t="shared" si="92"/>
        <v>2478</v>
      </c>
      <c r="C1954" cm="1">
        <f t="array" ref="C1954:D1954">_xlfn.XLOOKUP(A1954,id,KickstartData!$L$2:$M$4115)</f>
        <v>2478</v>
      </c>
      <c r="D1954" t="str">
        <v>successful</v>
      </c>
      <c r="E1954">
        <f t="shared" si="93"/>
        <v>2478</v>
      </c>
      <c r="F1954" t="str">
        <f t="shared" si="94"/>
        <v xml:space="preserve"> </v>
      </c>
    </row>
    <row r="1955" spans="1:6" x14ac:dyDescent="0.45">
      <c r="A1955">
        <v>1944</v>
      </c>
      <c r="B1955">
        <f t="shared" si="92"/>
        <v>1789</v>
      </c>
      <c r="C1955" cm="1">
        <f t="array" ref="C1955:D1955">_xlfn.XLOOKUP(A1955,id,KickstartData!$L$2:$M$4115)</f>
        <v>1789</v>
      </c>
      <c r="D1955" t="str">
        <v>successful</v>
      </c>
      <c r="E1955">
        <f t="shared" si="93"/>
        <v>1789</v>
      </c>
      <c r="F1955" t="str">
        <f t="shared" si="94"/>
        <v xml:space="preserve"> </v>
      </c>
    </row>
    <row r="1956" spans="1:6" x14ac:dyDescent="0.45">
      <c r="A1956">
        <v>1945</v>
      </c>
      <c r="B1956">
        <f t="shared" si="92"/>
        <v>680</v>
      </c>
      <c r="C1956" cm="1">
        <f t="array" ref="C1956:D1956">_xlfn.XLOOKUP(A1956,id,KickstartData!$L$2:$M$4115)</f>
        <v>680</v>
      </c>
      <c r="D1956" t="str">
        <v>successful</v>
      </c>
      <c r="E1956">
        <f t="shared" si="93"/>
        <v>680</v>
      </c>
      <c r="F1956" t="str">
        <f t="shared" si="94"/>
        <v xml:space="preserve"> </v>
      </c>
    </row>
    <row r="1957" spans="1:6" x14ac:dyDescent="0.45">
      <c r="A1957">
        <v>1946</v>
      </c>
      <c r="B1957">
        <f t="shared" si="92"/>
        <v>70</v>
      </c>
      <c r="C1957" cm="1">
        <f t="array" ref="C1957:D1957">_xlfn.XLOOKUP(A1957,id,KickstartData!$L$2:$M$4115)</f>
        <v>70</v>
      </c>
      <c r="D1957" t="str">
        <v>successful</v>
      </c>
      <c r="E1957">
        <f t="shared" si="93"/>
        <v>70</v>
      </c>
      <c r="F1957" t="str">
        <f t="shared" si="94"/>
        <v xml:space="preserve"> </v>
      </c>
    </row>
    <row r="1958" spans="1:6" x14ac:dyDescent="0.45">
      <c r="A1958">
        <v>1947</v>
      </c>
      <c r="B1958">
        <f t="shared" si="92"/>
        <v>23</v>
      </c>
      <c r="C1958" cm="1">
        <f t="array" ref="C1958:D1958">_xlfn.XLOOKUP(A1958,id,KickstartData!$L$2:$M$4115)</f>
        <v>23</v>
      </c>
      <c r="D1958" t="str">
        <v>successful</v>
      </c>
      <c r="E1958">
        <f t="shared" si="93"/>
        <v>23</v>
      </c>
      <c r="F1958" t="str">
        <f t="shared" si="94"/>
        <v xml:space="preserve"> </v>
      </c>
    </row>
    <row r="1959" spans="1:6" x14ac:dyDescent="0.45">
      <c r="A1959">
        <v>1948</v>
      </c>
      <c r="B1959">
        <f t="shared" si="92"/>
        <v>4245</v>
      </c>
      <c r="C1959" cm="1">
        <f t="array" ref="C1959:D1959">_xlfn.XLOOKUP(A1959,id,KickstartData!$L$2:$M$4115)</f>
        <v>4245</v>
      </c>
      <c r="D1959" t="str">
        <v>successful</v>
      </c>
      <c r="E1959">
        <f t="shared" si="93"/>
        <v>4245</v>
      </c>
      <c r="F1959" t="str">
        <f t="shared" si="94"/>
        <v xml:space="preserve"> </v>
      </c>
    </row>
    <row r="1960" spans="1:6" x14ac:dyDescent="0.45">
      <c r="A1960">
        <v>1949</v>
      </c>
      <c r="B1960">
        <f t="shared" si="92"/>
        <v>943</v>
      </c>
      <c r="C1960" cm="1">
        <f t="array" ref="C1960:D1960">_xlfn.XLOOKUP(A1960,id,KickstartData!$L$2:$M$4115)</f>
        <v>943</v>
      </c>
      <c r="D1960" t="str">
        <v>successful</v>
      </c>
      <c r="E1960">
        <f t="shared" si="93"/>
        <v>943</v>
      </c>
      <c r="F1960" t="str">
        <f t="shared" si="94"/>
        <v xml:space="preserve"> </v>
      </c>
    </row>
    <row r="1961" spans="1:6" x14ac:dyDescent="0.45">
      <c r="A1961">
        <v>1950</v>
      </c>
      <c r="B1961">
        <f t="shared" si="92"/>
        <v>1876</v>
      </c>
      <c r="C1961" cm="1">
        <f t="array" ref="C1961:D1961">_xlfn.XLOOKUP(A1961,id,KickstartData!$L$2:$M$4115)</f>
        <v>1876</v>
      </c>
      <c r="D1961" t="str">
        <v>successful</v>
      </c>
      <c r="E1961">
        <f t="shared" si="93"/>
        <v>1876</v>
      </c>
      <c r="F1961" t="str">
        <f t="shared" si="94"/>
        <v xml:space="preserve"> </v>
      </c>
    </row>
    <row r="1962" spans="1:6" x14ac:dyDescent="0.45">
      <c r="A1962">
        <v>1951</v>
      </c>
      <c r="B1962">
        <f t="shared" si="92"/>
        <v>834</v>
      </c>
      <c r="C1962" cm="1">
        <f t="array" ref="C1962:D1962">_xlfn.XLOOKUP(A1962,id,KickstartData!$L$2:$M$4115)</f>
        <v>834</v>
      </c>
      <c r="D1962" t="str">
        <v>successful</v>
      </c>
      <c r="E1962">
        <f t="shared" si="93"/>
        <v>834</v>
      </c>
      <c r="F1962" t="str">
        <f t="shared" si="94"/>
        <v xml:space="preserve"> </v>
      </c>
    </row>
    <row r="1963" spans="1:6" x14ac:dyDescent="0.45">
      <c r="A1963">
        <v>1952</v>
      </c>
      <c r="B1963">
        <f t="shared" si="92"/>
        <v>682</v>
      </c>
      <c r="C1963" cm="1">
        <f t="array" ref="C1963:D1963">_xlfn.XLOOKUP(A1963,id,KickstartData!$L$2:$M$4115)</f>
        <v>682</v>
      </c>
      <c r="D1963" t="str">
        <v>successful</v>
      </c>
      <c r="E1963">
        <f t="shared" si="93"/>
        <v>682</v>
      </c>
      <c r="F1963" t="str">
        <f t="shared" si="94"/>
        <v xml:space="preserve"> </v>
      </c>
    </row>
    <row r="1964" spans="1:6" x14ac:dyDescent="0.45">
      <c r="A1964">
        <v>1953</v>
      </c>
      <c r="B1964">
        <f t="shared" si="92"/>
        <v>147</v>
      </c>
      <c r="C1964" cm="1">
        <f t="array" ref="C1964:D1964">_xlfn.XLOOKUP(A1964,id,KickstartData!$L$2:$M$4115)</f>
        <v>147</v>
      </c>
      <c r="D1964" t="str">
        <v>successful</v>
      </c>
      <c r="E1964">
        <f t="shared" si="93"/>
        <v>147</v>
      </c>
      <c r="F1964" t="str">
        <f t="shared" si="94"/>
        <v xml:space="preserve"> </v>
      </c>
    </row>
    <row r="1965" spans="1:6" x14ac:dyDescent="0.45">
      <c r="A1965">
        <v>1954</v>
      </c>
      <c r="B1965">
        <f t="shared" si="92"/>
        <v>415</v>
      </c>
      <c r="C1965" cm="1">
        <f t="array" ref="C1965:D1965">_xlfn.XLOOKUP(A1965,id,KickstartData!$L$2:$M$4115)</f>
        <v>415</v>
      </c>
      <c r="D1965" t="str">
        <v>successful</v>
      </c>
      <c r="E1965">
        <f t="shared" si="93"/>
        <v>415</v>
      </c>
      <c r="F1965" t="str">
        <f t="shared" si="94"/>
        <v xml:space="preserve"> </v>
      </c>
    </row>
    <row r="1966" spans="1:6" x14ac:dyDescent="0.45">
      <c r="A1966">
        <v>1955</v>
      </c>
      <c r="B1966">
        <f t="shared" si="92"/>
        <v>290</v>
      </c>
      <c r="C1966" cm="1">
        <f t="array" ref="C1966:D1966">_xlfn.XLOOKUP(A1966,id,KickstartData!$L$2:$M$4115)</f>
        <v>290</v>
      </c>
      <c r="D1966" t="str">
        <v>successful</v>
      </c>
      <c r="E1966">
        <f t="shared" si="93"/>
        <v>290</v>
      </c>
      <c r="F1966" t="str">
        <f t="shared" si="94"/>
        <v xml:space="preserve"> </v>
      </c>
    </row>
    <row r="1967" spans="1:6" x14ac:dyDescent="0.45">
      <c r="A1967">
        <v>1956</v>
      </c>
      <c r="B1967">
        <f t="shared" si="92"/>
        <v>365</v>
      </c>
      <c r="C1967" cm="1">
        <f t="array" ref="C1967:D1967">_xlfn.XLOOKUP(A1967,id,KickstartData!$L$2:$M$4115)</f>
        <v>365</v>
      </c>
      <c r="D1967" t="str">
        <v>successful</v>
      </c>
      <c r="E1967">
        <f t="shared" si="93"/>
        <v>365</v>
      </c>
      <c r="F1967" t="str">
        <f t="shared" si="94"/>
        <v xml:space="preserve"> </v>
      </c>
    </row>
    <row r="1968" spans="1:6" x14ac:dyDescent="0.45">
      <c r="A1968">
        <v>1957</v>
      </c>
      <c r="B1968">
        <f t="shared" si="92"/>
        <v>660</v>
      </c>
      <c r="C1968" cm="1">
        <f t="array" ref="C1968:D1968">_xlfn.XLOOKUP(A1968,id,KickstartData!$L$2:$M$4115)</f>
        <v>660</v>
      </c>
      <c r="D1968" t="str">
        <v>successful</v>
      </c>
      <c r="E1968">
        <f t="shared" si="93"/>
        <v>660</v>
      </c>
      <c r="F1968" t="str">
        <f t="shared" si="94"/>
        <v xml:space="preserve"> </v>
      </c>
    </row>
    <row r="1969" spans="1:6" x14ac:dyDescent="0.45">
      <c r="A1969">
        <v>1958</v>
      </c>
      <c r="B1969">
        <f t="shared" si="92"/>
        <v>1356</v>
      </c>
      <c r="C1969" cm="1">
        <f t="array" ref="C1969:D1969">_xlfn.XLOOKUP(A1969,id,KickstartData!$L$2:$M$4115)</f>
        <v>1356</v>
      </c>
      <c r="D1969" t="str">
        <v>successful</v>
      </c>
      <c r="E1969">
        <f t="shared" si="93"/>
        <v>1356</v>
      </c>
      <c r="F1969" t="str">
        <f t="shared" si="94"/>
        <v xml:space="preserve"> </v>
      </c>
    </row>
    <row r="1970" spans="1:6" x14ac:dyDescent="0.45">
      <c r="A1970">
        <v>1959</v>
      </c>
      <c r="B1970">
        <f t="shared" si="92"/>
        <v>424</v>
      </c>
      <c r="C1970" cm="1">
        <f t="array" ref="C1970:D1970">_xlfn.XLOOKUP(A1970,id,KickstartData!$L$2:$M$4115)</f>
        <v>424</v>
      </c>
      <c r="D1970" t="str">
        <v>successful</v>
      </c>
      <c r="E1970">
        <f t="shared" si="93"/>
        <v>424</v>
      </c>
      <c r="F1970" t="str">
        <f t="shared" si="94"/>
        <v xml:space="preserve"> </v>
      </c>
    </row>
    <row r="1971" spans="1:6" x14ac:dyDescent="0.45">
      <c r="A1971">
        <v>1960</v>
      </c>
      <c r="B1971">
        <f t="shared" si="92"/>
        <v>33</v>
      </c>
      <c r="C1971" cm="1">
        <f t="array" ref="C1971:D1971">_xlfn.XLOOKUP(A1971,id,KickstartData!$L$2:$M$4115)</f>
        <v>33</v>
      </c>
      <c r="D1971" t="str">
        <v>successful</v>
      </c>
      <c r="E1971">
        <f t="shared" si="93"/>
        <v>33</v>
      </c>
      <c r="F1971" t="str">
        <f t="shared" si="94"/>
        <v xml:space="preserve"> </v>
      </c>
    </row>
    <row r="1972" spans="1:6" x14ac:dyDescent="0.45">
      <c r="A1972">
        <v>1961</v>
      </c>
      <c r="B1972">
        <f t="shared" si="92"/>
        <v>1633</v>
      </c>
      <c r="C1972" cm="1">
        <f t="array" ref="C1972:D1972">_xlfn.XLOOKUP(A1972,id,KickstartData!$L$2:$M$4115)</f>
        <v>1633</v>
      </c>
      <c r="D1972" t="str">
        <v>successful</v>
      </c>
      <c r="E1972">
        <f t="shared" si="93"/>
        <v>1633</v>
      </c>
      <c r="F1972" t="str">
        <f t="shared" si="94"/>
        <v xml:space="preserve"> </v>
      </c>
    </row>
    <row r="1973" spans="1:6" x14ac:dyDescent="0.45">
      <c r="A1973">
        <v>1962</v>
      </c>
      <c r="B1973">
        <f t="shared" si="92"/>
        <v>306</v>
      </c>
      <c r="C1973" cm="1">
        <f t="array" ref="C1973:D1973">_xlfn.XLOOKUP(A1973,id,KickstartData!$L$2:$M$4115)</f>
        <v>306</v>
      </c>
      <c r="D1973" t="str">
        <v>successful</v>
      </c>
      <c r="E1973">
        <f t="shared" si="93"/>
        <v>306</v>
      </c>
      <c r="F1973" t="str">
        <f t="shared" si="94"/>
        <v xml:space="preserve"> </v>
      </c>
    </row>
    <row r="1974" spans="1:6" x14ac:dyDescent="0.45">
      <c r="A1974">
        <v>1963</v>
      </c>
      <c r="B1974">
        <f t="shared" si="92"/>
        <v>205</v>
      </c>
      <c r="C1974" cm="1">
        <f t="array" ref="C1974:D1974">_xlfn.XLOOKUP(A1974,id,KickstartData!$L$2:$M$4115)</f>
        <v>205</v>
      </c>
      <c r="D1974" t="str">
        <v>successful</v>
      </c>
      <c r="E1974">
        <f t="shared" si="93"/>
        <v>205</v>
      </c>
      <c r="F1974" t="str">
        <f t="shared" si="94"/>
        <v xml:space="preserve"> </v>
      </c>
    </row>
    <row r="1975" spans="1:6" x14ac:dyDescent="0.45">
      <c r="A1975">
        <v>1964</v>
      </c>
      <c r="B1975">
        <f t="shared" si="92"/>
        <v>1281</v>
      </c>
      <c r="C1975" cm="1">
        <f t="array" ref="C1975:D1975">_xlfn.XLOOKUP(A1975,id,KickstartData!$L$2:$M$4115)</f>
        <v>1281</v>
      </c>
      <c r="D1975" t="str">
        <v>successful</v>
      </c>
      <c r="E1975">
        <f t="shared" si="93"/>
        <v>1281</v>
      </c>
      <c r="F1975" t="str">
        <f t="shared" si="94"/>
        <v xml:space="preserve"> </v>
      </c>
    </row>
    <row r="1976" spans="1:6" x14ac:dyDescent="0.45">
      <c r="A1976">
        <v>1965</v>
      </c>
      <c r="B1976">
        <f t="shared" si="92"/>
        <v>103</v>
      </c>
      <c r="C1976" cm="1">
        <f t="array" ref="C1976:D1976">_xlfn.XLOOKUP(A1976,id,KickstartData!$L$2:$M$4115)</f>
        <v>103</v>
      </c>
      <c r="D1976" t="str">
        <v>successful</v>
      </c>
      <c r="E1976">
        <f t="shared" si="93"/>
        <v>103</v>
      </c>
      <c r="F1976" t="str">
        <f t="shared" si="94"/>
        <v xml:space="preserve"> </v>
      </c>
    </row>
    <row r="1977" spans="1:6" x14ac:dyDescent="0.45">
      <c r="A1977">
        <v>1966</v>
      </c>
      <c r="B1977">
        <f t="shared" si="92"/>
        <v>1513</v>
      </c>
      <c r="C1977" cm="1">
        <f t="array" ref="C1977:D1977">_xlfn.XLOOKUP(A1977,id,KickstartData!$L$2:$M$4115)</f>
        <v>1513</v>
      </c>
      <c r="D1977" t="str">
        <v>successful</v>
      </c>
      <c r="E1977">
        <f t="shared" si="93"/>
        <v>1513</v>
      </c>
      <c r="F1977" t="str">
        <f t="shared" si="94"/>
        <v xml:space="preserve"> </v>
      </c>
    </row>
    <row r="1978" spans="1:6" x14ac:dyDescent="0.45">
      <c r="A1978">
        <v>1967</v>
      </c>
      <c r="B1978">
        <f t="shared" si="92"/>
        <v>405</v>
      </c>
      <c r="C1978" cm="1">
        <f t="array" ref="C1978:D1978">_xlfn.XLOOKUP(A1978,id,KickstartData!$L$2:$M$4115)</f>
        <v>405</v>
      </c>
      <c r="D1978" t="str">
        <v>successful</v>
      </c>
      <c r="E1978">
        <f t="shared" si="93"/>
        <v>405</v>
      </c>
      <c r="F1978" t="str">
        <f t="shared" si="94"/>
        <v xml:space="preserve"> </v>
      </c>
    </row>
    <row r="1979" spans="1:6" x14ac:dyDescent="0.45">
      <c r="A1979">
        <v>1968</v>
      </c>
      <c r="B1979">
        <f t="shared" si="92"/>
        <v>510</v>
      </c>
      <c r="C1979" cm="1">
        <f t="array" ref="C1979:D1979">_xlfn.XLOOKUP(A1979,id,KickstartData!$L$2:$M$4115)</f>
        <v>510</v>
      </c>
      <c r="D1979" t="str">
        <v>successful</v>
      </c>
      <c r="E1979">
        <f t="shared" si="93"/>
        <v>510</v>
      </c>
      <c r="F1979" t="str">
        <f t="shared" si="94"/>
        <v xml:space="preserve"> </v>
      </c>
    </row>
    <row r="1980" spans="1:6" x14ac:dyDescent="0.45">
      <c r="A1980">
        <v>1969</v>
      </c>
      <c r="B1980">
        <f t="shared" si="92"/>
        <v>1887</v>
      </c>
      <c r="C1980" cm="1">
        <f t="array" ref="C1980:D1980">_xlfn.XLOOKUP(A1980,id,KickstartData!$L$2:$M$4115)</f>
        <v>1887</v>
      </c>
      <c r="D1980" t="str">
        <v>successful</v>
      </c>
      <c r="E1980">
        <f t="shared" si="93"/>
        <v>1887</v>
      </c>
      <c r="F1980" t="str">
        <f t="shared" si="94"/>
        <v xml:space="preserve"> </v>
      </c>
    </row>
    <row r="1981" spans="1:6" x14ac:dyDescent="0.45">
      <c r="A1981">
        <v>1970</v>
      </c>
      <c r="B1981">
        <f t="shared" si="92"/>
        <v>701</v>
      </c>
      <c r="C1981" cm="1">
        <f t="array" ref="C1981:D1981">_xlfn.XLOOKUP(A1981,id,KickstartData!$L$2:$M$4115)</f>
        <v>701</v>
      </c>
      <c r="D1981" t="str">
        <v>successful</v>
      </c>
      <c r="E1981">
        <f t="shared" si="93"/>
        <v>701</v>
      </c>
      <c r="F1981" t="str">
        <f t="shared" si="94"/>
        <v xml:space="preserve"> </v>
      </c>
    </row>
    <row r="1982" spans="1:6" x14ac:dyDescent="0.45">
      <c r="A1982">
        <v>1971</v>
      </c>
      <c r="B1982">
        <f t="shared" si="92"/>
        <v>3863</v>
      </c>
      <c r="C1982" cm="1">
        <f t="array" ref="C1982:D1982">_xlfn.XLOOKUP(A1982,id,KickstartData!$L$2:$M$4115)</f>
        <v>3863</v>
      </c>
      <c r="D1982" t="str">
        <v>successful</v>
      </c>
      <c r="E1982">
        <f t="shared" si="93"/>
        <v>3863</v>
      </c>
      <c r="F1982" t="str">
        <f t="shared" si="94"/>
        <v xml:space="preserve"> </v>
      </c>
    </row>
    <row r="1983" spans="1:6" x14ac:dyDescent="0.45">
      <c r="A1983">
        <v>1972</v>
      </c>
      <c r="B1983">
        <f t="shared" si="92"/>
        <v>238</v>
      </c>
      <c r="C1983" cm="1">
        <f t="array" ref="C1983:D1983">_xlfn.XLOOKUP(A1983,id,KickstartData!$L$2:$M$4115)</f>
        <v>238</v>
      </c>
      <c r="D1983" t="str">
        <v>successful</v>
      </c>
      <c r="E1983">
        <f t="shared" si="93"/>
        <v>238</v>
      </c>
      <c r="F1983" t="str">
        <f t="shared" si="94"/>
        <v xml:space="preserve"> </v>
      </c>
    </row>
    <row r="1984" spans="1:6" x14ac:dyDescent="0.45">
      <c r="A1984">
        <v>1973</v>
      </c>
      <c r="B1984">
        <f t="shared" si="92"/>
        <v>2051</v>
      </c>
      <c r="C1984" cm="1">
        <f t="array" ref="C1984:D1984">_xlfn.XLOOKUP(A1984,id,KickstartData!$L$2:$M$4115)</f>
        <v>2051</v>
      </c>
      <c r="D1984" t="str">
        <v>successful</v>
      </c>
      <c r="E1984">
        <f t="shared" si="93"/>
        <v>2051</v>
      </c>
      <c r="F1984" t="str">
        <f t="shared" si="94"/>
        <v xml:space="preserve"> </v>
      </c>
    </row>
    <row r="1985" spans="1:6" x14ac:dyDescent="0.45">
      <c r="A1985">
        <v>1974</v>
      </c>
      <c r="B1985">
        <f t="shared" si="92"/>
        <v>402</v>
      </c>
      <c r="C1985" cm="1">
        <f t="array" ref="C1985:D1985">_xlfn.XLOOKUP(A1985,id,KickstartData!$L$2:$M$4115)</f>
        <v>402</v>
      </c>
      <c r="D1985" t="str">
        <v>successful</v>
      </c>
      <c r="E1985">
        <f t="shared" si="93"/>
        <v>402</v>
      </c>
      <c r="F1985" t="str">
        <f t="shared" si="94"/>
        <v xml:space="preserve"> </v>
      </c>
    </row>
    <row r="1986" spans="1:6" x14ac:dyDescent="0.45">
      <c r="A1986">
        <v>1975</v>
      </c>
      <c r="B1986">
        <f t="shared" si="92"/>
        <v>253</v>
      </c>
      <c r="C1986" cm="1">
        <f t="array" ref="C1986:D1986">_xlfn.XLOOKUP(A1986,id,KickstartData!$L$2:$M$4115)</f>
        <v>253</v>
      </c>
      <c r="D1986" t="str">
        <v>successful</v>
      </c>
      <c r="E1986">
        <f t="shared" si="93"/>
        <v>253</v>
      </c>
      <c r="F1986" t="str">
        <f t="shared" si="94"/>
        <v xml:space="preserve"> </v>
      </c>
    </row>
    <row r="1987" spans="1:6" x14ac:dyDescent="0.45">
      <c r="A1987">
        <v>1976</v>
      </c>
      <c r="B1987">
        <f t="shared" si="92"/>
        <v>473</v>
      </c>
      <c r="C1987" cm="1">
        <f t="array" ref="C1987:D1987">_xlfn.XLOOKUP(A1987,id,KickstartData!$L$2:$M$4115)</f>
        <v>473</v>
      </c>
      <c r="D1987" t="str">
        <v>successful</v>
      </c>
      <c r="E1987">
        <f t="shared" si="93"/>
        <v>473</v>
      </c>
      <c r="F1987" t="str">
        <f t="shared" si="94"/>
        <v xml:space="preserve"> </v>
      </c>
    </row>
    <row r="1988" spans="1:6" x14ac:dyDescent="0.45">
      <c r="A1988">
        <v>1977</v>
      </c>
      <c r="B1988">
        <f t="shared" si="92"/>
        <v>821</v>
      </c>
      <c r="C1988" cm="1">
        <f t="array" ref="C1988:D1988">_xlfn.XLOOKUP(A1988,id,KickstartData!$L$2:$M$4115)</f>
        <v>821</v>
      </c>
      <c r="D1988" t="str">
        <v>successful</v>
      </c>
      <c r="E1988">
        <f t="shared" si="93"/>
        <v>821</v>
      </c>
      <c r="F1988" t="str">
        <f t="shared" si="94"/>
        <v xml:space="preserve"> </v>
      </c>
    </row>
    <row r="1989" spans="1:6" x14ac:dyDescent="0.45">
      <c r="A1989">
        <v>1978</v>
      </c>
      <c r="B1989">
        <f t="shared" si="92"/>
        <v>388</v>
      </c>
      <c r="C1989" cm="1">
        <f t="array" ref="C1989:D1989">_xlfn.XLOOKUP(A1989,id,KickstartData!$L$2:$M$4115)</f>
        <v>388</v>
      </c>
      <c r="D1989" t="str">
        <v>successful</v>
      </c>
      <c r="E1989">
        <f t="shared" si="93"/>
        <v>388</v>
      </c>
      <c r="F1989" t="str">
        <f t="shared" si="94"/>
        <v xml:space="preserve"> </v>
      </c>
    </row>
    <row r="1990" spans="1:6" x14ac:dyDescent="0.45">
      <c r="A1990">
        <v>1979</v>
      </c>
      <c r="B1990">
        <f t="shared" si="92"/>
        <v>813</v>
      </c>
      <c r="C1990" cm="1">
        <f t="array" ref="C1990:D1990">_xlfn.XLOOKUP(A1990,id,KickstartData!$L$2:$M$4115)</f>
        <v>813</v>
      </c>
      <c r="D1990" t="str">
        <v>successful</v>
      </c>
      <c r="E1990">
        <f t="shared" si="93"/>
        <v>813</v>
      </c>
      <c r="F1990" t="str">
        <f t="shared" si="94"/>
        <v xml:space="preserve"> </v>
      </c>
    </row>
    <row r="1991" spans="1:6" x14ac:dyDescent="0.45">
      <c r="A1991">
        <v>1980</v>
      </c>
      <c r="B1991">
        <f t="shared" si="92"/>
        <v>1945</v>
      </c>
      <c r="C1991" cm="1">
        <f t="array" ref="C1991:D1991">_xlfn.XLOOKUP(A1991,id,KickstartData!$L$2:$M$4115)</f>
        <v>1945</v>
      </c>
      <c r="D1991" t="str">
        <v>successful</v>
      </c>
      <c r="E1991">
        <f t="shared" si="93"/>
        <v>1945</v>
      </c>
      <c r="F1991" t="str">
        <f t="shared" si="94"/>
        <v xml:space="preserve"> </v>
      </c>
    </row>
    <row r="1992" spans="1:6" x14ac:dyDescent="0.45">
      <c r="A1992">
        <v>1981</v>
      </c>
      <c r="B1992">
        <f t="shared" si="92"/>
        <v>12</v>
      </c>
      <c r="C1992" cm="1">
        <f t="array" ref="C1992:D1992">_xlfn.XLOOKUP(A1992,id,KickstartData!$L$2:$M$4115)</f>
        <v>12</v>
      </c>
      <c r="D1992" t="str">
        <v>failed</v>
      </c>
      <c r="E1992" t="str">
        <f t="shared" si="93"/>
        <v xml:space="preserve"> </v>
      </c>
      <c r="F1992">
        <f t="shared" si="94"/>
        <v>12</v>
      </c>
    </row>
    <row r="1993" spans="1:6" x14ac:dyDescent="0.45">
      <c r="A1993">
        <v>1982</v>
      </c>
      <c r="B1993">
        <f t="shared" si="92"/>
        <v>0</v>
      </c>
      <c r="C1993" cm="1">
        <f t="array" ref="C1993:D1993">_xlfn.XLOOKUP(A1993,id,KickstartData!$L$2:$M$4115)</f>
        <v>0</v>
      </c>
      <c r="D1993" t="str">
        <v>failed</v>
      </c>
      <c r="E1993" t="str">
        <f t="shared" si="93"/>
        <v xml:space="preserve"> </v>
      </c>
      <c r="F1993">
        <f t="shared" si="94"/>
        <v>0</v>
      </c>
    </row>
    <row r="1994" spans="1:6" x14ac:dyDescent="0.45">
      <c r="A1994">
        <v>1983</v>
      </c>
      <c r="B1994">
        <f t="shared" si="92"/>
        <v>16</v>
      </c>
      <c r="C1994" cm="1">
        <f t="array" ref="C1994:D1994">_xlfn.XLOOKUP(A1994,id,KickstartData!$L$2:$M$4115)</f>
        <v>16</v>
      </c>
      <c r="D1994" t="str">
        <v>failed</v>
      </c>
      <c r="E1994" t="str">
        <f t="shared" si="93"/>
        <v xml:space="preserve"> </v>
      </c>
      <c r="F1994">
        <f t="shared" si="94"/>
        <v>16</v>
      </c>
    </row>
    <row r="1995" spans="1:6" x14ac:dyDescent="0.45">
      <c r="A1995">
        <v>1984</v>
      </c>
      <c r="B1995">
        <f t="shared" si="92"/>
        <v>7</v>
      </c>
      <c r="C1995" cm="1">
        <f t="array" ref="C1995:D1995">_xlfn.XLOOKUP(A1995,id,KickstartData!$L$2:$M$4115)</f>
        <v>7</v>
      </c>
      <c r="D1995" t="str">
        <v>failed</v>
      </c>
      <c r="E1995" t="str">
        <f t="shared" si="93"/>
        <v xml:space="preserve"> </v>
      </c>
      <c r="F1995">
        <f t="shared" si="94"/>
        <v>7</v>
      </c>
    </row>
    <row r="1996" spans="1:6" x14ac:dyDescent="0.45">
      <c r="A1996">
        <v>1985</v>
      </c>
      <c r="B1996">
        <f t="shared" ref="B1996:B2059" si="95">_xlfn.XLOOKUP(A1996,id,backers_count)</f>
        <v>4</v>
      </c>
      <c r="C1996" cm="1">
        <f t="array" ref="C1996:D1996">_xlfn.XLOOKUP(A1996,id,KickstartData!$L$2:$M$4115)</f>
        <v>4</v>
      </c>
      <c r="D1996" t="str">
        <v>failed</v>
      </c>
      <c r="E1996" t="str">
        <f t="shared" si="93"/>
        <v xml:space="preserve"> </v>
      </c>
      <c r="F1996">
        <f t="shared" si="94"/>
        <v>4</v>
      </c>
    </row>
    <row r="1997" spans="1:6" x14ac:dyDescent="0.45">
      <c r="A1997">
        <v>1986</v>
      </c>
      <c r="B1997">
        <f t="shared" si="95"/>
        <v>1</v>
      </c>
      <c r="C1997" cm="1">
        <f t="array" ref="C1997:D1997">_xlfn.XLOOKUP(A1997,id,KickstartData!$L$2:$M$4115)</f>
        <v>1</v>
      </c>
      <c r="D1997" t="str">
        <v>failed</v>
      </c>
      <c r="E1997" t="str">
        <f t="shared" si="93"/>
        <v xml:space="preserve"> </v>
      </c>
      <c r="F1997">
        <f t="shared" si="94"/>
        <v>1</v>
      </c>
    </row>
    <row r="1998" spans="1:6" x14ac:dyDescent="0.45">
      <c r="A1998">
        <v>1987</v>
      </c>
      <c r="B1998">
        <f t="shared" si="95"/>
        <v>28</v>
      </c>
      <c r="C1998" cm="1">
        <f t="array" ref="C1998:D1998">_xlfn.XLOOKUP(A1998,id,KickstartData!$L$2:$M$4115)</f>
        <v>28</v>
      </c>
      <c r="D1998" t="str">
        <v>failed</v>
      </c>
      <c r="E1998" t="str">
        <f t="shared" si="93"/>
        <v xml:space="preserve"> </v>
      </c>
      <c r="F1998">
        <f t="shared" si="94"/>
        <v>28</v>
      </c>
    </row>
    <row r="1999" spans="1:6" x14ac:dyDescent="0.45">
      <c r="A1999">
        <v>1988</v>
      </c>
      <c r="B1999">
        <f t="shared" si="95"/>
        <v>1</v>
      </c>
      <c r="C1999" cm="1">
        <f t="array" ref="C1999:D1999">_xlfn.XLOOKUP(A1999,id,KickstartData!$L$2:$M$4115)</f>
        <v>1</v>
      </c>
      <c r="D1999" t="str">
        <v>failed</v>
      </c>
      <c r="E1999" t="str">
        <f t="shared" si="93"/>
        <v xml:space="preserve"> </v>
      </c>
      <c r="F1999">
        <f t="shared" si="94"/>
        <v>1</v>
      </c>
    </row>
    <row r="2000" spans="1:6" x14ac:dyDescent="0.45">
      <c r="A2000">
        <v>1989</v>
      </c>
      <c r="B2000">
        <f t="shared" si="95"/>
        <v>1</v>
      </c>
      <c r="C2000" cm="1">
        <f t="array" ref="C2000:D2000">_xlfn.XLOOKUP(A2000,id,KickstartData!$L$2:$M$4115)</f>
        <v>1</v>
      </c>
      <c r="D2000" t="str">
        <v>failed</v>
      </c>
      <c r="E2000" t="str">
        <f t="shared" ref="E2000:E2063" si="96">IF(D2000="successful",C2000," ")</f>
        <v xml:space="preserve"> </v>
      </c>
      <c r="F2000">
        <f t="shared" ref="F2000:F2063" si="97">IF(D2000&lt;&gt;"successful",C2000," ")</f>
        <v>1</v>
      </c>
    </row>
    <row r="2001" spans="1:6" x14ac:dyDescent="0.45">
      <c r="A2001">
        <v>1990</v>
      </c>
      <c r="B2001">
        <f t="shared" si="95"/>
        <v>5</v>
      </c>
      <c r="C2001" cm="1">
        <f t="array" ref="C2001:D2001">_xlfn.XLOOKUP(A2001,id,KickstartData!$L$2:$M$4115)</f>
        <v>5</v>
      </c>
      <c r="D2001" t="str">
        <v>failed</v>
      </c>
      <c r="E2001" t="str">
        <f t="shared" si="96"/>
        <v xml:space="preserve"> </v>
      </c>
      <c r="F2001">
        <f t="shared" si="97"/>
        <v>5</v>
      </c>
    </row>
    <row r="2002" spans="1:6" x14ac:dyDescent="0.45">
      <c r="A2002">
        <v>1991</v>
      </c>
      <c r="B2002">
        <f t="shared" si="95"/>
        <v>3</v>
      </c>
      <c r="C2002" cm="1">
        <f t="array" ref="C2002:D2002">_xlfn.XLOOKUP(A2002,id,KickstartData!$L$2:$M$4115)</f>
        <v>3</v>
      </c>
      <c r="D2002" t="str">
        <v>failed</v>
      </c>
      <c r="E2002" t="str">
        <f t="shared" si="96"/>
        <v xml:space="preserve"> </v>
      </c>
      <c r="F2002">
        <f t="shared" si="97"/>
        <v>3</v>
      </c>
    </row>
    <row r="2003" spans="1:6" x14ac:dyDescent="0.45">
      <c r="A2003">
        <v>1992</v>
      </c>
      <c r="B2003">
        <f t="shared" si="95"/>
        <v>2</v>
      </c>
      <c r="C2003" cm="1">
        <f t="array" ref="C2003:D2003">_xlfn.XLOOKUP(A2003,id,KickstartData!$L$2:$M$4115)</f>
        <v>2</v>
      </c>
      <c r="D2003" t="str">
        <v>failed</v>
      </c>
      <c r="E2003" t="str">
        <f t="shared" si="96"/>
        <v xml:space="preserve"> </v>
      </c>
      <c r="F2003">
        <f t="shared" si="97"/>
        <v>2</v>
      </c>
    </row>
    <row r="2004" spans="1:6" x14ac:dyDescent="0.45">
      <c r="A2004">
        <v>1993</v>
      </c>
      <c r="B2004">
        <f t="shared" si="95"/>
        <v>0</v>
      </c>
      <c r="C2004" cm="1">
        <f t="array" ref="C2004:D2004">_xlfn.XLOOKUP(A2004,id,KickstartData!$L$2:$M$4115)</f>
        <v>0</v>
      </c>
      <c r="D2004" t="str">
        <v>failed</v>
      </c>
      <c r="E2004" t="str">
        <f t="shared" si="96"/>
        <v xml:space="preserve"> </v>
      </c>
      <c r="F2004">
        <f t="shared" si="97"/>
        <v>0</v>
      </c>
    </row>
    <row r="2005" spans="1:6" x14ac:dyDescent="0.45">
      <c r="A2005">
        <v>1994</v>
      </c>
      <c r="B2005">
        <f t="shared" si="95"/>
        <v>0</v>
      </c>
      <c r="C2005" cm="1">
        <f t="array" ref="C2005:D2005">_xlfn.XLOOKUP(A2005,id,KickstartData!$L$2:$M$4115)</f>
        <v>0</v>
      </c>
      <c r="D2005" t="str">
        <v>failed</v>
      </c>
      <c r="E2005" t="str">
        <f t="shared" si="96"/>
        <v xml:space="preserve"> </v>
      </c>
      <c r="F2005">
        <f t="shared" si="97"/>
        <v>0</v>
      </c>
    </row>
    <row r="2006" spans="1:6" x14ac:dyDescent="0.45">
      <c r="A2006">
        <v>1995</v>
      </c>
      <c r="B2006">
        <f t="shared" si="95"/>
        <v>3</v>
      </c>
      <c r="C2006" cm="1">
        <f t="array" ref="C2006:D2006">_xlfn.XLOOKUP(A2006,id,KickstartData!$L$2:$M$4115)</f>
        <v>3</v>
      </c>
      <c r="D2006" t="str">
        <v>failed</v>
      </c>
      <c r="E2006" t="str">
        <f t="shared" si="96"/>
        <v xml:space="preserve"> </v>
      </c>
      <c r="F2006">
        <f t="shared" si="97"/>
        <v>3</v>
      </c>
    </row>
    <row r="2007" spans="1:6" x14ac:dyDescent="0.45">
      <c r="A2007">
        <v>1996</v>
      </c>
      <c r="B2007">
        <f t="shared" si="95"/>
        <v>0</v>
      </c>
      <c r="C2007" cm="1">
        <f t="array" ref="C2007:D2007">_xlfn.XLOOKUP(A2007,id,KickstartData!$L$2:$M$4115)</f>
        <v>0</v>
      </c>
      <c r="D2007" t="str">
        <v>failed</v>
      </c>
      <c r="E2007" t="str">
        <f t="shared" si="96"/>
        <v xml:space="preserve"> </v>
      </c>
      <c r="F2007">
        <f t="shared" si="97"/>
        <v>0</v>
      </c>
    </row>
    <row r="2008" spans="1:6" x14ac:dyDescent="0.45">
      <c r="A2008">
        <v>1997</v>
      </c>
      <c r="B2008">
        <f t="shared" si="95"/>
        <v>0</v>
      </c>
      <c r="C2008" cm="1">
        <f t="array" ref="C2008:D2008">_xlfn.XLOOKUP(A2008,id,KickstartData!$L$2:$M$4115)</f>
        <v>0</v>
      </c>
      <c r="D2008" t="str">
        <v>failed</v>
      </c>
      <c r="E2008" t="str">
        <f t="shared" si="96"/>
        <v xml:space="preserve"> </v>
      </c>
      <c r="F2008">
        <f t="shared" si="97"/>
        <v>0</v>
      </c>
    </row>
    <row r="2009" spans="1:6" x14ac:dyDescent="0.45">
      <c r="A2009">
        <v>1998</v>
      </c>
      <c r="B2009">
        <f t="shared" si="95"/>
        <v>3</v>
      </c>
      <c r="C2009" cm="1">
        <f t="array" ref="C2009:D2009">_xlfn.XLOOKUP(A2009,id,KickstartData!$L$2:$M$4115)</f>
        <v>3</v>
      </c>
      <c r="D2009" t="str">
        <v>failed</v>
      </c>
      <c r="E2009" t="str">
        <f t="shared" si="96"/>
        <v xml:space="preserve"> </v>
      </c>
      <c r="F2009">
        <f t="shared" si="97"/>
        <v>3</v>
      </c>
    </row>
    <row r="2010" spans="1:6" x14ac:dyDescent="0.45">
      <c r="A2010">
        <v>1999</v>
      </c>
      <c r="B2010">
        <f t="shared" si="95"/>
        <v>7</v>
      </c>
      <c r="C2010" cm="1">
        <f t="array" ref="C2010:D2010">_xlfn.XLOOKUP(A2010,id,KickstartData!$L$2:$M$4115)</f>
        <v>7</v>
      </c>
      <c r="D2010" t="str">
        <v>failed</v>
      </c>
      <c r="E2010" t="str">
        <f t="shared" si="96"/>
        <v xml:space="preserve"> </v>
      </c>
      <c r="F2010">
        <f t="shared" si="97"/>
        <v>7</v>
      </c>
    </row>
    <row r="2011" spans="1:6" x14ac:dyDescent="0.45">
      <c r="A2011">
        <v>2000</v>
      </c>
      <c r="B2011">
        <f t="shared" si="95"/>
        <v>25</v>
      </c>
      <c r="C2011" cm="1">
        <f t="array" ref="C2011:D2011">_xlfn.XLOOKUP(A2011,id,KickstartData!$L$2:$M$4115)</f>
        <v>25</v>
      </c>
      <c r="D2011" t="str">
        <v>failed</v>
      </c>
      <c r="E2011" t="str">
        <f t="shared" si="96"/>
        <v xml:space="preserve"> </v>
      </c>
      <c r="F2011">
        <f t="shared" si="97"/>
        <v>25</v>
      </c>
    </row>
    <row r="2012" spans="1:6" x14ac:dyDescent="0.45">
      <c r="A2012">
        <v>2001</v>
      </c>
      <c r="B2012">
        <f t="shared" si="95"/>
        <v>1637</v>
      </c>
      <c r="C2012" cm="1">
        <f t="array" ref="C2012:D2012">_xlfn.XLOOKUP(A2012,id,KickstartData!$L$2:$M$4115)</f>
        <v>1637</v>
      </c>
      <c r="D2012" t="str">
        <v>successful</v>
      </c>
      <c r="E2012">
        <f t="shared" si="96"/>
        <v>1637</v>
      </c>
      <c r="F2012" t="str">
        <f t="shared" si="97"/>
        <v xml:space="preserve"> </v>
      </c>
    </row>
    <row r="2013" spans="1:6" x14ac:dyDescent="0.45">
      <c r="A2013">
        <v>2002</v>
      </c>
      <c r="B2013">
        <f t="shared" si="95"/>
        <v>1375</v>
      </c>
      <c r="C2013" cm="1">
        <f t="array" ref="C2013:D2013">_xlfn.XLOOKUP(A2013,id,KickstartData!$L$2:$M$4115)</f>
        <v>1375</v>
      </c>
      <c r="D2013" t="str">
        <v>successful</v>
      </c>
      <c r="E2013">
        <f t="shared" si="96"/>
        <v>1375</v>
      </c>
      <c r="F2013" t="str">
        <f t="shared" si="97"/>
        <v xml:space="preserve"> </v>
      </c>
    </row>
    <row r="2014" spans="1:6" x14ac:dyDescent="0.45">
      <c r="A2014">
        <v>2003</v>
      </c>
      <c r="B2014">
        <f t="shared" si="95"/>
        <v>17</v>
      </c>
      <c r="C2014" cm="1">
        <f t="array" ref="C2014:D2014">_xlfn.XLOOKUP(A2014,id,KickstartData!$L$2:$M$4115)</f>
        <v>17</v>
      </c>
      <c r="D2014" t="str">
        <v>successful</v>
      </c>
      <c r="E2014">
        <f t="shared" si="96"/>
        <v>17</v>
      </c>
      <c r="F2014" t="str">
        <f t="shared" si="97"/>
        <v xml:space="preserve"> </v>
      </c>
    </row>
    <row r="2015" spans="1:6" x14ac:dyDescent="0.45">
      <c r="A2015">
        <v>2004</v>
      </c>
      <c r="B2015">
        <f t="shared" si="95"/>
        <v>354</v>
      </c>
      <c r="C2015" cm="1">
        <f t="array" ref="C2015:D2015">_xlfn.XLOOKUP(A2015,id,KickstartData!$L$2:$M$4115)</f>
        <v>354</v>
      </c>
      <c r="D2015" t="str">
        <v>successful</v>
      </c>
      <c r="E2015">
        <f t="shared" si="96"/>
        <v>354</v>
      </c>
      <c r="F2015" t="str">
        <f t="shared" si="97"/>
        <v xml:space="preserve"> </v>
      </c>
    </row>
    <row r="2016" spans="1:6" x14ac:dyDescent="0.45">
      <c r="A2016">
        <v>2005</v>
      </c>
      <c r="B2016">
        <f t="shared" si="95"/>
        <v>191</v>
      </c>
      <c r="C2016" cm="1">
        <f t="array" ref="C2016:D2016">_xlfn.XLOOKUP(A2016,id,KickstartData!$L$2:$M$4115)</f>
        <v>191</v>
      </c>
      <c r="D2016" t="str">
        <v>successful</v>
      </c>
      <c r="E2016">
        <f t="shared" si="96"/>
        <v>191</v>
      </c>
      <c r="F2016" t="str">
        <f t="shared" si="97"/>
        <v xml:space="preserve"> </v>
      </c>
    </row>
    <row r="2017" spans="1:6" x14ac:dyDescent="0.45">
      <c r="A2017">
        <v>2006</v>
      </c>
      <c r="B2017">
        <f t="shared" si="95"/>
        <v>303</v>
      </c>
      <c r="C2017" cm="1">
        <f t="array" ref="C2017:D2017">_xlfn.XLOOKUP(A2017,id,KickstartData!$L$2:$M$4115)</f>
        <v>303</v>
      </c>
      <c r="D2017" t="str">
        <v>successful</v>
      </c>
      <c r="E2017">
        <f t="shared" si="96"/>
        <v>303</v>
      </c>
      <c r="F2017" t="str">
        <f t="shared" si="97"/>
        <v xml:space="preserve"> </v>
      </c>
    </row>
    <row r="2018" spans="1:6" x14ac:dyDescent="0.45">
      <c r="A2018">
        <v>2007</v>
      </c>
      <c r="B2018">
        <f t="shared" si="95"/>
        <v>137</v>
      </c>
      <c r="C2018" cm="1">
        <f t="array" ref="C2018:D2018">_xlfn.XLOOKUP(A2018,id,KickstartData!$L$2:$M$4115)</f>
        <v>137</v>
      </c>
      <c r="D2018" t="str">
        <v>successful</v>
      </c>
      <c r="E2018">
        <f t="shared" si="96"/>
        <v>137</v>
      </c>
      <c r="F2018" t="str">
        <f t="shared" si="97"/>
        <v xml:space="preserve"> </v>
      </c>
    </row>
    <row r="2019" spans="1:6" x14ac:dyDescent="0.45">
      <c r="A2019">
        <v>2008</v>
      </c>
      <c r="B2019">
        <f t="shared" si="95"/>
        <v>41</v>
      </c>
      <c r="C2019" cm="1">
        <f t="array" ref="C2019:D2019">_xlfn.XLOOKUP(A2019,id,KickstartData!$L$2:$M$4115)</f>
        <v>41</v>
      </c>
      <c r="D2019" t="str">
        <v>successful</v>
      </c>
      <c r="E2019">
        <f t="shared" si="96"/>
        <v>41</v>
      </c>
      <c r="F2019" t="str">
        <f t="shared" si="97"/>
        <v xml:space="preserve"> </v>
      </c>
    </row>
    <row r="2020" spans="1:6" x14ac:dyDescent="0.45">
      <c r="A2020">
        <v>2009</v>
      </c>
      <c r="B2020">
        <f t="shared" si="95"/>
        <v>398</v>
      </c>
      <c r="C2020" cm="1">
        <f t="array" ref="C2020:D2020">_xlfn.XLOOKUP(A2020,id,KickstartData!$L$2:$M$4115)</f>
        <v>398</v>
      </c>
      <c r="D2020" t="str">
        <v>successful</v>
      </c>
      <c r="E2020">
        <f t="shared" si="96"/>
        <v>398</v>
      </c>
      <c r="F2020" t="str">
        <f t="shared" si="97"/>
        <v xml:space="preserve"> </v>
      </c>
    </row>
    <row r="2021" spans="1:6" x14ac:dyDescent="0.45">
      <c r="A2021">
        <v>2010</v>
      </c>
      <c r="B2021">
        <f t="shared" si="95"/>
        <v>1737</v>
      </c>
      <c r="C2021" cm="1">
        <f t="array" ref="C2021:D2021">_xlfn.XLOOKUP(A2021,id,KickstartData!$L$2:$M$4115)</f>
        <v>1737</v>
      </c>
      <c r="D2021" t="str">
        <v>successful</v>
      </c>
      <c r="E2021">
        <f t="shared" si="96"/>
        <v>1737</v>
      </c>
      <c r="F2021" t="str">
        <f t="shared" si="97"/>
        <v xml:space="preserve"> </v>
      </c>
    </row>
    <row r="2022" spans="1:6" x14ac:dyDescent="0.45">
      <c r="A2022">
        <v>2011</v>
      </c>
      <c r="B2022">
        <f t="shared" si="95"/>
        <v>971</v>
      </c>
      <c r="C2022" cm="1">
        <f t="array" ref="C2022:D2022">_xlfn.XLOOKUP(A2022,id,KickstartData!$L$2:$M$4115)</f>
        <v>971</v>
      </c>
      <c r="D2022" t="str">
        <v>successful</v>
      </c>
      <c r="E2022">
        <f t="shared" si="96"/>
        <v>971</v>
      </c>
      <c r="F2022" t="str">
        <f t="shared" si="97"/>
        <v xml:space="preserve"> </v>
      </c>
    </row>
    <row r="2023" spans="1:6" x14ac:dyDescent="0.45">
      <c r="A2023">
        <v>2012</v>
      </c>
      <c r="B2023">
        <f t="shared" si="95"/>
        <v>183</v>
      </c>
      <c r="C2023" cm="1">
        <f t="array" ref="C2023:D2023">_xlfn.XLOOKUP(A2023,id,KickstartData!$L$2:$M$4115)</f>
        <v>183</v>
      </c>
      <c r="D2023" t="str">
        <v>successful</v>
      </c>
      <c r="E2023">
        <f t="shared" si="96"/>
        <v>183</v>
      </c>
      <c r="F2023" t="str">
        <f t="shared" si="97"/>
        <v xml:space="preserve"> </v>
      </c>
    </row>
    <row r="2024" spans="1:6" x14ac:dyDescent="0.45">
      <c r="A2024">
        <v>2013</v>
      </c>
      <c r="B2024">
        <f t="shared" si="95"/>
        <v>4562</v>
      </c>
      <c r="C2024" cm="1">
        <f t="array" ref="C2024:D2024">_xlfn.XLOOKUP(A2024,id,KickstartData!$L$2:$M$4115)</f>
        <v>4562</v>
      </c>
      <c r="D2024" t="str">
        <v>successful</v>
      </c>
      <c r="E2024">
        <f t="shared" si="96"/>
        <v>4562</v>
      </c>
      <c r="F2024" t="str">
        <f t="shared" si="97"/>
        <v xml:space="preserve"> </v>
      </c>
    </row>
    <row r="2025" spans="1:6" x14ac:dyDescent="0.45">
      <c r="A2025">
        <v>2014</v>
      </c>
      <c r="B2025">
        <f t="shared" si="95"/>
        <v>26457</v>
      </c>
      <c r="C2025" cm="1">
        <f t="array" ref="C2025:D2025">_xlfn.XLOOKUP(A2025,id,KickstartData!$L$2:$M$4115)</f>
        <v>26457</v>
      </c>
      <c r="D2025" t="str">
        <v>successful</v>
      </c>
      <c r="E2025">
        <f t="shared" si="96"/>
        <v>26457</v>
      </c>
      <c r="F2025" t="str">
        <f t="shared" si="97"/>
        <v xml:space="preserve"> </v>
      </c>
    </row>
    <row r="2026" spans="1:6" x14ac:dyDescent="0.45">
      <c r="A2026">
        <v>2015</v>
      </c>
      <c r="B2026">
        <f t="shared" si="95"/>
        <v>162</v>
      </c>
      <c r="C2026" cm="1">
        <f t="array" ref="C2026:D2026">_xlfn.XLOOKUP(A2026,id,KickstartData!$L$2:$M$4115)</f>
        <v>162</v>
      </c>
      <c r="D2026" t="str">
        <v>successful</v>
      </c>
      <c r="E2026">
        <f t="shared" si="96"/>
        <v>162</v>
      </c>
      <c r="F2026" t="str">
        <f t="shared" si="97"/>
        <v xml:space="preserve"> </v>
      </c>
    </row>
    <row r="2027" spans="1:6" x14ac:dyDescent="0.45">
      <c r="A2027">
        <v>2016</v>
      </c>
      <c r="B2027">
        <f t="shared" si="95"/>
        <v>479</v>
      </c>
      <c r="C2027" cm="1">
        <f t="array" ref="C2027:D2027">_xlfn.XLOOKUP(A2027,id,KickstartData!$L$2:$M$4115)</f>
        <v>479</v>
      </c>
      <c r="D2027" t="str">
        <v>successful</v>
      </c>
      <c r="E2027">
        <f t="shared" si="96"/>
        <v>479</v>
      </c>
      <c r="F2027" t="str">
        <f t="shared" si="97"/>
        <v xml:space="preserve"> </v>
      </c>
    </row>
    <row r="2028" spans="1:6" x14ac:dyDescent="0.45">
      <c r="A2028">
        <v>2017</v>
      </c>
      <c r="B2028">
        <f t="shared" si="95"/>
        <v>426</v>
      </c>
      <c r="C2028" cm="1">
        <f t="array" ref="C2028:D2028">_xlfn.XLOOKUP(A2028,id,KickstartData!$L$2:$M$4115)</f>
        <v>426</v>
      </c>
      <c r="D2028" t="str">
        <v>successful</v>
      </c>
      <c r="E2028">
        <f t="shared" si="96"/>
        <v>426</v>
      </c>
      <c r="F2028" t="str">
        <f t="shared" si="97"/>
        <v xml:space="preserve"> </v>
      </c>
    </row>
    <row r="2029" spans="1:6" x14ac:dyDescent="0.45">
      <c r="A2029">
        <v>2018</v>
      </c>
      <c r="B2029">
        <f t="shared" si="95"/>
        <v>450</v>
      </c>
      <c r="C2029" cm="1">
        <f t="array" ref="C2029:D2029">_xlfn.XLOOKUP(A2029,id,KickstartData!$L$2:$M$4115)</f>
        <v>450</v>
      </c>
      <c r="D2029" t="str">
        <v>successful</v>
      </c>
      <c r="E2029">
        <f t="shared" si="96"/>
        <v>450</v>
      </c>
      <c r="F2029" t="str">
        <f t="shared" si="97"/>
        <v xml:space="preserve"> </v>
      </c>
    </row>
    <row r="2030" spans="1:6" x14ac:dyDescent="0.45">
      <c r="A2030">
        <v>2019</v>
      </c>
      <c r="B2030">
        <f t="shared" si="95"/>
        <v>1780</v>
      </c>
      <c r="C2030" cm="1">
        <f t="array" ref="C2030:D2030">_xlfn.XLOOKUP(A2030,id,KickstartData!$L$2:$M$4115)</f>
        <v>1780</v>
      </c>
      <c r="D2030" t="str">
        <v>successful</v>
      </c>
      <c r="E2030">
        <f t="shared" si="96"/>
        <v>1780</v>
      </c>
      <c r="F2030" t="str">
        <f t="shared" si="97"/>
        <v xml:space="preserve"> </v>
      </c>
    </row>
    <row r="2031" spans="1:6" x14ac:dyDescent="0.45">
      <c r="A2031">
        <v>2020</v>
      </c>
      <c r="B2031">
        <f t="shared" si="95"/>
        <v>122</v>
      </c>
      <c r="C2031" cm="1">
        <f t="array" ref="C2031:D2031">_xlfn.XLOOKUP(A2031,id,KickstartData!$L$2:$M$4115)</f>
        <v>122</v>
      </c>
      <c r="D2031" t="str">
        <v>successful</v>
      </c>
      <c r="E2031">
        <f t="shared" si="96"/>
        <v>122</v>
      </c>
      <c r="F2031" t="str">
        <f t="shared" si="97"/>
        <v xml:space="preserve"> </v>
      </c>
    </row>
    <row r="2032" spans="1:6" x14ac:dyDescent="0.45">
      <c r="A2032">
        <v>2021</v>
      </c>
      <c r="B2032">
        <f t="shared" si="95"/>
        <v>95</v>
      </c>
      <c r="C2032" cm="1">
        <f t="array" ref="C2032:D2032">_xlfn.XLOOKUP(A2032,id,KickstartData!$L$2:$M$4115)</f>
        <v>95</v>
      </c>
      <c r="D2032" t="str">
        <v>successful</v>
      </c>
      <c r="E2032">
        <f t="shared" si="96"/>
        <v>95</v>
      </c>
      <c r="F2032" t="str">
        <f t="shared" si="97"/>
        <v xml:space="preserve"> </v>
      </c>
    </row>
    <row r="2033" spans="1:6" x14ac:dyDescent="0.45">
      <c r="A2033">
        <v>2022</v>
      </c>
      <c r="B2033">
        <f t="shared" si="95"/>
        <v>325</v>
      </c>
      <c r="C2033" cm="1">
        <f t="array" ref="C2033:D2033">_xlfn.XLOOKUP(A2033,id,KickstartData!$L$2:$M$4115)</f>
        <v>325</v>
      </c>
      <c r="D2033" t="str">
        <v>successful</v>
      </c>
      <c r="E2033">
        <f t="shared" si="96"/>
        <v>325</v>
      </c>
      <c r="F2033" t="str">
        <f t="shared" si="97"/>
        <v xml:space="preserve"> </v>
      </c>
    </row>
    <row r="2034" spans="1:6" x14ac:dyDescent="0.45">
      <c r="A2034">
        <v>2023</v>
      </c>
      <c r="B2034">
        <f t="shared" si="95"/>
        <v>353</v>
      </c>
      <c r="C2034" cm="1">
        <f t="array" ref="C2034:D2034">_xlfn.XLOOKUP(A2034,id,KickstartData!$L$2:$M$4115)</f>
        <v>353</v>
      </c>
      <c r="D2034" t="str">
        <v>successful</v>
      </c>
      <c r="E2034">
        <f t="shared" si="96"/>
        <v>353</v>
      </c>
      <c r="F2034" t="str">
        <f t="shared" si="97"/>
        <v xml:space="preserve"> </v>
      </c>
    </row>
    <row r="2035" spans="1:6" x14ac:dyDescent="0.45">
      <c r="A2035">
        <v>2024</v>
      </c>
      <c r="B2035">
        <f t="shared" si="95"/>
        <v>105</v>
      </c>
      <c r="C2035" cm="1">
        <f t="array" ref="C2035:D2035">_xlfn.XLOOKUP(A2035,id,KickstartData!$L$2:$M$4115)</f>
        <v>105</v>
      </c>
      <c r="D2035" t="str">
        <v>successful</v>
      </c>
      <c r="E2035">
        <f t="shared" si="96"/>
        <v>105</v>
      </c>
      <c r="F2035" t="str">
        <f t="shared" si="97"/>
        <v xml:space="preserve"> </v>
      </c>
    </row>
    <row r="2036" spans="1:6" x14ac:dyDescent="0.45">
      <c r="A2036">
        <v>2025</v>
      </c>
      <c r="B2036">
        <f t="shared" si="95"/>
        <v>729</v>
      </c>
      <c r="C2036" cm="1">
        <f t="array" ref="C2036:D2036">_xlfn.XLOOKUP(A2036,id,KickstartData!$L$2:$M$4115)</f>
        <v>729</v>
      </c>
      <c r="D2036" t="str">
        <v>successful</v>
      </c>
      <c r="E2036">
        <f t="shared" si="96"/>
        <v>729</v>
      </c>
      <c r="F2036" t="str">
        <f t="shared" si="97"/>
        <v xml:space="preserve"> </v>
      </c>
    </row>
    <row r="2037" spans="1:6" x14ac:dyDescent="0.45">
      <c r="A2037">
        <v>2026</v>
      </c>
      <c r="B2037">
        <f t="shared" si="95"/>
        <v>454</v>
      </c>
      <c r="C2037" cm="1">
        <f t="array" ref="C2037:D2037">_xlfn.XLOOKUP(A2037,id,KickstartData!$L$2:$M$4115)</f>
        <v>454</v>
      </c>
      <c r="D2037" t="str">
        <v>successful</v>
      </c>
      <c r="E2037">
        <f t="shared" si="96"/>
        <v>454</v>
      </c>
      <c r="F2037" t="str">
        <f t="shared" si="97"/>
        <v xml:space="preserve"> </v>
      </c>
    </row>
    <row r="2038" spans="1:6" x14ac:dyDescent="0.45">
      <c r="A2038">
        <v>2027</v>
      </c>
      <c r="B2038">
        <f t="shared" si="95"/>
        <v>539</v>
      </c>
      <c r="C2038" cm="1">
        <f t="array" ref="C2038:D2038">_xlfn.XLOOKUP(A2038,id,KickstartData!$L$2:$M$4115)</f>
        <v>539</v>
      </c>
      <c r="D2038" t="str">
        <v>successful</v>
      </c>
      <c r="E2038">
        <f t="shared" si="96"/>
        <v>539</v>
      </c>
      <c r="F2038" t="str">
        <f t="shared" si="97"/>
        <v xml:space="preserve"> </v>
      </c>
    </row>
    <row r="2039" spans="1:6" x14ac:dyDescent="0.45">
      <c r="A2039">
        <v>2028</v>
      </c>
      <c r="B2039">
        <f t="shared" si="95"/>
        <v>79</v>
      </c>
      <c r="C2039" cm="1">
        <f t="array" ref="C2039:D2039">_xlfn.XLOOKUP(A2039,id,KickstartData!$L$2:$M$4115)</f>
        <v>79</v>
      </c>
      <c r="D2039" t="str">
        <v>successful</v>
      </c>
      <c r="E2039">
        <f t="shared" si="96"/>
        <v>79</v>
      </c>
      <c r="F2039" t="str">
        <f t="shared" si="97"/>
        <v xml:space="preserve"> </v>
      </c>
    </row>
    <row r="2040" spans="1:6" x14ac:dyDescent="0.45">
      <c r="A2040">
        <v>2029</v>
      </c>
      <c r="B2040">
        <f t="shared" si="95"/>
        <v>94</v>
      </c>
      <c r="C2040" cm="1">
        <f t="array" ref="C2040:D2040">_xlfn.XLOOKUP(A2040,id,KickstartData!$L$2:$M$4115)</f>
        <v>94</v>
      </c>
      <c r="D2040" t="str">
        <v>successful</v>
      </c>
      <c r="E2040">
        <f t="shared" si="96"/>
        <v>94</v>
      </c>
      <c r="F2040" t="str">
        <f t="shared" si="97"/>
        <v xml:space="preserve"> </v>
      </c>
    </row>
    <row r="2041" spans="1:6" x14ac:dyDescent="0.45">
      <c r="A2041">
        <v>2030</v>
      </c>
      <c r="B2041">
        <f t="shared" si="95"/>
        <v>625</v>
      </c>
      <c r="C2041" cm="1">
        <f t="array" ref="C2041:D2041">_xlfn.XLOOKUP(A2041,id,KickstartData!$L$2:$M$4115)</f>
        <v>625</v>
      </c>
      <c r="D2041" t="str">
        <v>successful</v>
      </c>
      <c r="E2041">
        <f t="shared" si="96"/>
        <v>625</v>
      </c>
      <c r="F2041" t="str">
        <f t="shared" si="97"/>
        <v xml:space="preserve"> </v>
      </c>
    </row>
    <row r="2042" spans="1:6" x14ac:dyDescent="0.45">
      <c r="A2042">
        <v>2031</v>
      </c>
      <c r="B2042">
        <f t="shared" si="95"/>
        <v>508</v>
      </c>
      <c r="C2042" cm="1">
        <f t="array" ref="C2042:D2042">_xlfn.XLOOKUP(A2042,id,KickstartData!$L$2:$M$4115)</f>
        <v>508</v>
      </c>
      <c r="D2042" t="str">
        <v>successful</v>
      </c>
      <c r="E2042">
        <f t="shared" si="96"/>
        <v>508</v>
      </c>
      <c r="F2042" t="str">
        <f t="shared" si="97"/>
        <v xml:space="preserve"> </v>
      </c>
    </row>
    <row r="2043" spans="1:6" x14ac:dyDescent="0.45">
      <c r="A2043">
        <v>2032</v>
      </c>
      <c r="B2043">
        <f t="shared" si="95"/>
        <v>531</v>
      </c>
      <c r="C2043" cm="1">
        <f t="array" ref="C2043:D2043">_xlfn.XLOOKUP(A2043,id,KickstartData!$L$2:$M$4115)</f>
        <v>531</v>
      </c>
      <c r="D2043" t="str">
        <v>successful</v>
      </c>
      <c r="E2043">
        <f t="shared" si="96"/>
        <v>531</v>
      </c>
      <c r="F2043" t="str">
        <f t="shared" si="97"/>
        <v xml:space="preserve"> </v>
      </c>
    </row>
    <row r="2044" spans="1:6" x14ac:dyDescent="0.45">
      <c r="A2044">
        <v>2033</v>
      </c>
      <c r="B2044">
        <f t="shared" si="95"/>
        <v>158</v>
      </c>
      <c r="C2044" cm="1">
        <f t="array" ref="C2044:D2044">_xlfn.XLOOKUP(A2044,id,KickstartData!$L$2:$M$4115)</f>
        <v>158</v>
      </c>
      <c r="D2044" t="str">
        <v>successful</v>
      </c>
      <c r="E2044">
        <f t="shared" si="96"/>
        <v>158</v>
      </c>
      <c r="F2044" t="str">
        <f t="shared" si="97"/>
        <v xml:space="preserve"> </v>
      </c>
    </row>
    <row r="2045" spans="1:6" x14ac:dyDescent="0.45">
      <c r="A2045">
        <v>2034</v>
      </c>
      <c r="B2045">
        <f t="shared" si="95"/>
        <v>508</v>
      </c>
      <c r="C2045" cm="1">
        <f t="array" ref="C2045:D2045">_xlfn.XLOOKUP(A2045,id,KickstartData!$L$2:$M$4115)</f>
        <v>508</v>
      </c>
      <c r="D2045" t="str">
        <v>successful</v>
      </c>
      <c r="E2045">
        <f t="shared" si="96"/>
        <v>508</v>
      </c>
      <c r="F2045" t="str">
        <f t="shared" si="97"/>
        <v xml:space="preserve"> </v>
      </c>
    </row>
    <row r="2046" spans="1:6" x14ac:dyDescent="0.45">
      <c r="A2046">
        <v>2035</v>
      </c>
      <c r="B2046">
        <f t="shared" si="95"/>
        <v>644</v>
      </c>
      <c r="C2046" cm="1">
        <f t="array" ref="C2046:D2046">_xlfn.XLOOKUP(A2046,id,KickstartData!$L$2:$M$4115)</f>
        <v>644</v>
      </c>
      <c r="D2046" t="str">
        <v>successful</v>
      </c>
      <c r="E2046">
        <f t="shared" si="96"/>
        <v>644</v>
      </c>
      <c r="F2046" t="str">
        <f t="shared" si="97"/>
        <v xml:space="preserve"> </v>
      </c>
    </row>
    <row r="2047" spans="1:6" x14ac:dyDescent="0.45">
      <c r="A2047">
        <v>2036</v>
      </c>
      <c r="B2047">
        <f t="shared" si="95"/>
        <v>848</v>
      </c>
      <c r="C2047" cm="1">
        <f t="array" ref="C2047:D2047">_xlfn.XLOOKUP(A2047,id,KickstartData!$L$2:$M$4115)</f>
        <v>848</v>
      </c>
      <c r="D2047" t="str">
        <v>successful</v>
      </c>
      <c r="E2047">
        <f t="shared" si="96"/>
        <v>848</v>
      </c>
      <c r="F2047" t="str">
        <f t="shared" si="97"/>
        <v xml:space="preserve"> </v>
      </c>
    </row>
    <row r="2048" spans="1:6" x14ac:dyDescent="0.45">
      <c r="A2048">
        <v>2037</v>
      </c>
      <c r="B2048">
        <f t="shared" si="95"/>
        <v>429</v>
      </c>
      <c r="C2048" cm="1">
        <f t="array" ref="C2048:D2048">_xlfn.XLOOKUP(A2048,id,KickstartData!$L$2:$M$4115)</f>
        <v>429</v>
      </c>
      <c r="D2048" t="str">
        <v>successful</v>
      </c>
      <c r="E2048">
        <f t="shared" si="96"/>
        <v>429</v>
      </c>
      <c r="F2048" t="str">
        <f t="shared" si="97"/>
        <v xml:space="preserve"> </v>
      </c>
    </row>
    <row r="2049" spans="1:6" x14ac:dyDescent="0.45">
      <c r="A2049">
        <v>2038</v>
      </c>
      <c r="B2049">
        <f t="shared" si="95"/>
        <v>204</v>
      </c>
      <c r="C2049" cm="1">
        <f t="array" ref="C2049:D2049">_xlfn.XLOOKUP(A2049,id,KickstartData!$L$2:$M$4115)</f>
        <v>204</v>
      </c>
      <c r="D2049" t="str">
        <v>successful</v>
      </c>
      <c r="E2049">
        <f t="shared" si="96"/>
        <v>204</v>
      </c>
      <c r="F2049" t="str">
        <f t="shared" si="97"/>
        <v xml:space="preserve"> </v>
      </c>
    </row>
    <row r="2050" spans="1:6" x14ac:dyDescent="0.45">
      <c r="A2050">
        <v>2039</v>
      </c>
      <c r="B2050">
        <f t="shared" si="95"/>
        <v>379</v>
      </c>
      <c r="C2050" cm="1">
        <f t="array" ref="C2050:D2050">_xlfn.XLOOKUP(A2050,id,KickstartData!$L$2:$M$4115)</f>
        <v>379</v>
      </c>
      <c r="D2050" t="str">
        <v>successful</v>
      </c>
      <c r="E2050">
        <f t="shared" si="96"/>
        <v>379</v>
      </c>
      <c r="F2050" t="str">
        <f t="shared" si="97"/>
        <v xml:space="preserve"> </v>
      </c>
    </row>
    <row r="2051" spans="1:6" x14ac:dyDescent="0.45">
      <c r="A2051">
        <v>2040</v>
      </c>
      <c r="B2051">
        <f t="shared" si="95"/>
        <v>271</v>
      </c>
      <c r="C2051" cm="1">
        <f t="array" ref="C2051:D2051">_xlfn.XLOOKUP(A2051,id,KickstartData!$L$2:$M$4115)</f>
        <v>271</v>
      </c>
      <c r="D2051" t="str">
        <v>successful</v>
      </c>
      <c r="E2051">
        <f t="shared" si="96"/>
        <v>271</v>
      </c>
      <c r="F2051" t="str">
        <f t="shared" si="97"/>
        <v xml:space="preserve"> </v>
      </c>
    </row>
    <row r="2052" spans="1:6" x14ac:dyDescent="0.45">
      <c r="A2052">
        <v>2041</v>
      </c>
      <c r="B2052">
        <f t="shared" si="95"/>
        <v>120</v>
      </c>
      <c r="C2052" cm="1">
        <f t="array" ref="C2052:D2052">_xlfn.XLOOKUP(A2052,id,KickstartData!$L$2:$M$4115)</f>
        <v>120</v>
      </c>
      <c r="D2052" t="str">
        <v>successful</v>
      </c>
      <c r="E2052">
        <f t="shared" si="96"/>
        <v>120</v>
      </c>
      <c r="F2052" t="str">
        <f t="shared" si="97"/>
        <v xml:space="preserve"> </v>
      </c>
    </row>
    <row r="2053" spans="1:6" x14ac:dyDescent="0.45">
      <c r="A2053">
        <v>2042</v>
      </c>
      <c r="B2053">
        <f t="shared" si="95"/>
        <v>140</v>
      </c>
      <c r="C2053" cm="1">
        <f t="array" ref="C2053:D2053">_xlfn.XLOOKUP(A2053,id,KickstartData!$L$2:$M$4115)</f>
        <v>140</v>
      </c>
      <c r="D2053" t="str">
        <v>successful</v>
      </c>
      <c r="E2053">
        <f t="shared" si="96"/>
        <v>140</v>
      </c>
      <c r="F2053" t="str">
        <f t="shared" si="97"/>
        <v xml:space="preserve"> </v>
      </c>
    </row>
    <row r="2054" spans="1:6" x14ac:dyDescent="0.45">
      <c r="A2054">
        <v>2043</v>
      </c>
      <c r="B2054">
        <f t="shared" si="95"/>
        <v>193</v>
      </c>
      <c r="C2054" cm="1">
        <f t="array" ref="C2054:D2054">_xlfn.XLOOKUP(A2054,id,KickstartData!$L$2:$M$4115)</f>
        <v>193</v>
      </c>
      <c r="D2054" t="str">
        <v>successful</v>
      </c>
      <c r="E2054">
        <f t="shared" si="96"/>
        <v>193</v>
      </c>
      <c r="F2054" t="str">
        <f t="shared" si="97"/>
        <v xml:space="preserve"> </v>
      </c>
    </row>
    <row r="2055" spans="1:6" x14ac:dyDescent="0.45">
      <c r="A2055">
        <v>2044</v>
      </c>
      <c r="B2055">
        <f t="shared" si="95"/>
        <v>180</v>
      </c>
      <c r="C2055" cm="1">
        <f t="array" ref="C2055:D2055">_xlfn.XLOOKUP(A2055,id,KickstartData!$L$2:$M$4115)</f>
        <v>180</v>
      </c>
      <c r="D2055" t="str">
        <v>successful</v>
      </c>
      <c r="E2055">
        <f t="shared" si="96"/>
        <v>180</v>
      </c>
      <c r="F2055" t="str">
        <f t="shared" si="97"/>
        <v xml:space="preserve"> </v>
      </c>
    </row>
    <row r="2056" spans="1:6" x14ac:dyDescent="0.45">
      <c r="A2056">
        <v>2045</v>
      </c>
      <c r="B2056">
        <f t="shared" si="95"/>
        <v>263</v>
      </c>
      <c r="C2056" cm="1">
        <f t="array" ref="C2056:D2056">_xlfn.XLOOKUP(A2056,id,KickstartData!$L$2:$M$4115)</f>
        <v>263</v>
      </c>
      <c r="D2056" t="str">
        <v>successful</v>
      </c>
      <c r="E2056">
        <f t="shared" si="96"/>
        <v>263</v>
      </c>
      <c r="F2056" t="str">
        <f t="shared" si="97"/>
        <v xml:space="preserve"> </v>
      </c>
    </row>
    <row r="2057" spans="1:6" x14ac:dyDescent="0.45">
      <c r="A2057">
        <v>2046</v>
      </c>
      <c r="B2057">
        <f t="shared" si="95"/>
        <v>217</v>
      </c>
      <c r="C2057" cm="1">
        <f t="array" ref="C2057:D2057">_xlfn.XLOOKUP(A2057,id,KickstartData!$L$2:$M$4115)</f>
        <v>217</v>
      </c>
      <c r="D2057" t="str">
        <v>successful</v>
      </c>
      <c r="E2057">
        <f t="shared" si="96"/>
        <v>217</v>
      </c>
      <c r="F2057" t="str">
        <f t="shared" si="97"/>
        <v xml:space="preserve"> </v>
      </c>
    </row>
    <row r="2058" spans="1:6" x14ac:dyDescent="0.45">
      <c r="A2058">
        <v>2047</v>
      </c>
      <c r="B2058">
        <f t="shared" si="95"/>
        <v>443</v>
      </c>
      <c r="C2058" cm="1">
        <f t="array" ref="C2058:D2058">_xlfn.XLOOKUP(A2058,id,KickstartData!$L$2:$M$4115)</f>
        <v>443</v>
      </c>
      <c r="D2058" t="str">
        <v>successful</v>
      </c>
      <c r="E2058">
        <f t="shared" si="96"/>
        <v>443</v>
      </c>
      <c r="F2058" t="str">
        <f t="shared" si="97"/>
        <v xml:space="preserve"> </v>
      </c>
    </row>
    <row r="2059" spans="1:6" x14ac:dyDescent="0.45">
      <c r="A2059">
        <v>2048</v>
      </c>
      <c r="B2059">
        <f t="shared" si="95"/>
        <v>1373</v>
      </c>
      <c r="C2059" cm="1">
        <f t="array" ref="C2059:D2059">_xlfn.XLOOKUP(A2059,id,KickstartData!$L$2:$M$4115)</f>
        <v>1373</v>
      </c>
      <c r="D2059" t="str">
        <v>successful</v>
      </c>
      <c r="E2059">
        <f t="shared" si="96"/>
        <v>1373</v>
      </c>
      <c r="F2059" t="str">
        <f t="shared" si="97"/>
        <v xml:space="preserve"> </v>
      </c>
    </row>
    <row r="2060" spans="1:6" x14ac:dyDescent="0.45">
      <c r="A2060">
        <v>2049</v>
      </c>
      <c r="B2060">
        <f t="shared" ref="B2060:B2123" si="98">_xlfn.XLOOKUP(A2060,id,backers_count)</f>
        <v>742</v>
      </c>
      <c r="C2060" cm="1">
        <f t="array" ref="C2060:D2060">_xlfn.XLOOKUP(A2060,id,KickstartData!$L$2:$M$4115)</f>
        <v>742</v>
      </c>
      <c r="D2060" t="str">
        <v>successful</v>
      </c>
      <c r="E2060">
        <f t="shared" si="96"/>
        <v>742</v>
      </c>
      <c r="F2060" t="str">
        <f t="shared" si="97"/>
        <v xml:space="preserve"> </v>
      </c>
    </row>
    <row r="2061" spans="1:6" x14ac:dyDescent="0.45">
      <c r="A2061">
        <v>2050</v>
      </c>
      <c r="B2061">
        <f t="shared" si="98"/>
        <v>170</v>
      </c>
      <c r="C2061" cm="1">
        <f t="array" ref="C2061:D2061">_xlfn.XLOOKUP(A2061,id,KickstartData!$L$2:$M$4115)</f>
        <v>170</v>
      </c>
      <c r="D2061" t="str">
        <v>successful</v>
      </c>
      <c r="E2061">
        <f t="shared" si="96"/>
        <v>170</v>
      </c>
      <c r="F2061" t="str">
        <f t="shared" si="97"/>
        <v xml:space="preserve"> </v>
      </c>
    </row>
    <row r="2062" spans="1:6" x14ac:dyDescent="0.45">
      <c r="A2062">
        <v>2051</v>
      </c>
      <c r="B2062">
        <f t="shared" si="98"/>
        <v>242</v>
      </c>
      <c r="C2062" cm="1">
        <f t="array" ref="C2062:D2062">_xlfn.XLOOKUP(A2062,id,KickstartData!$L$2:$M$4115)</f>
        <v>242</v>
      </c>
      <c r="D2062" t="str">
        <v>successful</v>
      </c>
      <c r="E2062">
        <f t="shared" si="96"/>
        <v>242</v>
      </c>
      <c r="F2062" t="str">
        <f t="shared" si="97"/>
        <v xml:space="preserve"> </v>
      </c>
    </row>
    <row r="2063" spans="1:6" x14ac:dyDescent="0.45">
      <c r="A2063">
        <v>2052</v>
      </c>
      <c r="B2063">
        <f t="shared" si="98"/>
        <v>541</v>
      </c>
      <c r="C2063" cm="1">
        <f t="array" ref="C2063:D2063">_xlfn.XLOOKUP(A2063,id,KickstartData!$L$2:$M$4115)</f>
        <v>541</v>
      </c>
      <c r="D2063" t="str">
        <v>successful</v>
      </c>
      <c r="E2063">
        <f t="shared" si="96"/>
        <v>541</v>
      </c>
      <c r="F2063" t="str">
        <f t="shared" si="97"/>
        <v xml:space="preserve"> </v>
      </c>
    </row>
    <row r="2064" spans="1:6" x14ac:dyDescent="0.45">
      <c r="A2064">
        <v>2053</v>
      </c>
      <c r="B2064">
        <f t="shared" si="98"/>
        <v>121</v>
      </c>
      <c r="C2064" cm="1">
        <f t="array" ref="C2064:D2064">_xlfn.XLOOKUP(A2064,id,KickstartData!$L$2:$M$4115)</f>
        <v>121</v>
      </c>
      <c r="D2064" t="str">
        <v>successful</v>
      </c>
      <c r="E2064">
        <f t="shared" ref="E2064:E2127" si="99">IF(D2064="successful",C2064," ")</f>
        <v>121</v>
      </c>
      <c r="F2064" t="str">
        <f t="shared" ref="F2064:F2127" si="100">IF(D2064&lt;&gt;"successful",C2064," ")</f>
        <v xml:space="preserve"> </v>
      </c>
    </row>
    <row r="2065" spans="1:6" x14ac:dyDescent="0.45">
      <c r="A2065">
        <v>2054</v>
      </c>
      <c r="B2065">
        <f t="shared" si="98"/>
        <v>621</v>
      </c>
      <c r="C2065" cm="1">
        <f t="array" ref="C2065:D2065">_xlfn.XLOOKUP(A2065,id,KickstartData!$L$2:$M$4115)</f>
        <v>621</v>
      </c>
      <c r="D2065" t="str">
        <v>successful</v>
      </c>
      <c r="E2065">
        <f t="shared" si="99"/>
        <v>621</v>
      </c>
      <c r="F2065" t="str">
        <f t="shared" si="100"/>
        <v xml:space="preserve"> </v>
      </c>
    </row>
    <row r="2066" spans="1:6" x14ac:dyDescent="0.45">
      <c r="A2066">
        <v>2055</v>
      </c>
      <c r="B2066">
        <f t="shared" si="98"/>
        <v>101</v>
      </c>
      <c r="C2066" cm="1">
        <f t="array" ref="C2066:D2066">_xlfn.XLOOKUP(A2066,id,KickstartData!$L$2:$M$4115)</f>
        <v>101</v>
      </c>
      <c r="D2066" t="str">
        <v>successful</v>
      </c>
      <c r="E2066">
        <f t="shared" si="99"/>
        <v>101</v>
      </c>
      <c r="F2066" t="str">
        <f t="shared" si="100"/>
        <v xml:space="preserve"> </v>
      </c>
    </row>
    <row r="2067" spans="1:6" x14ac:dyDescent="0.45">
      <c r="A2067">
        <v>2056</v>
      </c>
      <c r="B2067">
        <f t="shared" si="98"/>
        <v>554</v>
      </c>
      <c r="C2067" cm="1">
        <f t="array" ref="C2067:D2067">_xlfn.XLOOKUP(A2067,id,KickstartData!$L$2:$M$4115)</f>
        <v>554</v>
      </c>
      <c r="D2067" t="str">
        <v>successful</v>
      </c>
      <c r="E2067">
        <f t="shared" si="99"/>
        <v>554</v>
      </c>
      <c r="F2067" t="str">
        <f t="shared" si="100"/>
        <v xml:space="preserve"> </v>
      </c>
    </row>
    <row r="2068" spans="1:6" x14ac:dyDescent="0.45">
      <c r="A2068">
        <v>2057</v>
      </c>
      <c r="B2068">
        <f t="shared" si="98"/>
        <v>666</v>
      </c>
      <c r="C2068" cm="1">
        <f t="array" ref="C2068:D2068">_xlfn.XLOOKUP(A2068,id,KickstartData!$L$2:$M$4115)</f>
        <v>666</v>
      </c>
      <c r="D2068" t="str">
        <v>successful</v>
      </c>
      <c r="E2068">
        <f t="shared" si="99"/>
        <v>666</v>
      </c>
      <c r="F2068" t="str">
        <f t="shared" si="100"/>
        <v xml:space="preserve"> </v>
      </c>
    </row>
    <row r="2069" spans="1:6" x14ac:dyDescent="0.45">
      <c r="A2069">
        <v>2058</v>
      </c>
      <c r="B2069">
        <f t="shared" si="98"/>
        <v>410</v>
      </c>
      <c r="C2069" cm="1">
        <f t="array" ref="C2069:D2069">_xlfn.XLOOKUP(A2069,id,KickstartData!$L$2:$M$4115)</f>
        <v>410</v>
      </c>
      <c r="D2069" t="str">
        <v>successful</v>
      </c>
      <c r="E2069">
        <f t="shared" si="99"/>
        <v>410</v>
      </c>
      <c r="F2069" t="str">
        <f t="shared" si="100"/>
        <v xml:space="preserve"> </v>
      </c>
    </row>
    <row r="2070" spans="1:6" x14ac:dyDescent="0.45">
      <c r="A2070">
        <v>2059</v>
      </c>
      <c r="B2070">
        <f t="shared" si="98"/>
        <v>375</v>
      </c>
      <c r="C2070" cm="1">
        <f t="array" ref="C2070:D2070">_xlfn.XLOOKUP(A2070,id,KickstartData!$L$2:$M$4115)</f>
        <v>375</v>
      </c>
      <c r="D2070" t="str">
        <v>successful</v>
      </c>
      <c r="E2070">
        <f t="shared" si="99"/>
        <v>375</v>
      </c>
      <c r="F2070" t="str">
        <f t="shared" si="100"/>
        <v xml:space="preserve"> </v>
      </c>
    </row>
    <row r="2071" spans="1:6" x14ac:dyDescent="0.45">
      <c r="A2071">
        <v>2060</v>
      </c>
      <c r="B2071">
        <f t="shared" si="98"/>
        <v>1364</v>
      </c>
      <c r="C2071" cm="1">
        <f t="array" ref="C2071:D2071">_xlfn.XLOOKUP(A2071,id,KickstartData!$L$2:$M$4115)</f>
        <v>1364</v>
      </c>
      <c r="D2071" t="str">
        <v>successful</v>
      </c>
      <c r="E2071">
        <f t="shared" si="99"/>
        <v>1364</v>
      </c>
      <c r="F2071" t="str">
        <f t="shared" si="100"/>
        <v xml:space="preserve"> </v>
      </c>
    </row>
    <row r="2072" spans="1:6" x14ac:dyDescent="0.45">
      <c r="A2072">
        <v>2061</v>
      </c>
      <c r="B2072">
        <f t="shared" si="98"/>
        <v>35</v>
      </c>
      <c r="C2072" cm="1">
        <f t="array" ref="C2072:D2072">_xlfn.XLOOKUP(A2072,id,KickstartData!$L$2:$M$4115)</f>
        <v>35</v>
      </c>
      <c r="D2072" t="str">
        <v>successful</v>
      </c>
      <c r="E2072">
        <f t="shared" si="99"/>
        <v>35</v>
      </c>
      <c r="F2072" t="str">
        <f t="shared" si="100"/>
        <v xml:space="preserve"> </v>
      </c>
    </row>
    <row r="2073" spans="1:6" x14ac:dyDescent="0.45">
      <c r="A2073">
        <v>2062</v>
      </c>
      <c r="B2073">
        <f t="shared" si="98"/>
        <v>203</v>
      </c>
      <c r="C2073" cm="1">
        <f t="array" ref="C2073:D2073">_xlfn.XLOOKUP(A2073,id,KickstartData!$L$2:$M$4115)</f>
        <v>203</v>
      </c>
      <c r="D2073" t="str">
        <v>successful</v>
      </c>
      <c r="E2073">
        <f t="shared" si="99"/>
        <v>203</v>
      </c>
      <c r="F2073" t="str">
        <f t="shared" si="100"/>
        <v xml:space="preserve"> </v>
      </c>
    </row>
    <row r="2074" spans="1:6" x14ac:dyDescent="0.45">
      <c r="A2074">
        <v>2063</v>
      </c>
      <c r="B2074">
        <f t="shared" si="98"/>
        <v>49</v>
      </c>
      <c r="C2074" cm="1">
        <f t="array" ref="C2074:D2074">_xlfn.XLOOKUP(A2074,id,KickstartData!$L$2:$M$4115)</f>
        <v>49</v>
      </c>
      <c r="D2074" t="str">
        <v>successful</v>
      </c>
      <c r="E2074">
        <f t="shared" si="99"/>
        <v>49</v>
      </c>
      <c r="F2074" t="str">
        <f t="shared" si="100"/>
        <v xml:space="preserve"> </v>
      </c>
    </row>
    <row r="2075" spans="1:6" x14ac:dyDescent="0.45">
      <c r="A2075">
        <v>2064</v>
      </c>
      <c r="B2075">
        <f t="shared" si="98"/>
        <v>5812</v>
      </c>
      <c r="C2075" cm="1">
        <f t="array" ref="C2075:D2075">_xlfn.XLOOKUP(A2075,id,KickstartData!$L$2:$M$4115)</f>
        <v>5812</v>
      </c>
      <c r="D2075" t="str">
        <v>successful</v>
      </c>
      <c r="E2075">
        <f t="shared" si="99"/>
        <v>5812</v>
      </c>
      <c r="F2075" t="str">
        <f t="shared" si="100"/>
        <v xml:space="preserve"> </v>
      </c>
    </row>
    <row r="2076" spans="1:6" x14ac:dyDescent="0.45">
      <c r="A2076">
        <v>2065</v>
      </c>
      <c r="B2076">
        <f t="shared" si="98"/>
        <v>1556</v>
      </c>
      <c r="C2076" cm="1">
        <f t="array" ref="C2076:D2076">_xlfn.XLOOKUP(A2076,id,KickstartData!$L$2:$M$4115)</f>
        <v>1556</v>
      </c>
      <c r="D2076" t="str">
        <v>successful</v>
      </c>
      <c r="E2076">
        <f t="shared" si="99"/>
        <v>1556</v>
      </c>
      <c r="F2076" t="str">
        <f t="shared" si="100"/>
        <v xml:space="preserve"> </v>
      </c>
    </row>
    <row r="2077" spans="1:6" x14ac:dyDescent="0.45">
      <c r="A2077">
        <v>2066</v>
      </c>
      <c r="B2077">
        <f t="shared" si="98"/>
        <v>65</v>
      </c>
      <c r="C2077" cm="1">
        <f t="array" ref="C2077:D2077">_xlfn.XLOOKUP(A2077,id,KickstartData!$L$2:$M$4115)</f>
        <v>65</v>
      </c>
      <c r="D2077" t="str">
        <v>successful</v>
      </c>
      <c r="E2077">
        <f t="shared" si="99"/>
        <v>65</v>
      </c>
      <c r="F2077" t="str">
        <f t="shared" si="100"/>
        <v xml:space="preserve"> </v>
      </c>
    </row>
    <row r="2078" spans="1:6" x14ac:dyDescent="0.45">
      <c r="A2078">
        <v>2067</v>
      </c>
      <c r="B2078">
        <f t="shared" si="98"/>
        <v>10</v>
      </c>
      <c r="C2078" cm="1">
        <f t="array" ref="C2078:D2078">_xlfn.XLOOKUP(A2078,id,KickstartData!$L$2:$M$4115)</f>
        <v>10</v>
      </c>
      <c r="D2078" t="str">
        <v>successful</v>
      </c>
      <c r="E2078">
        <f t="shared" si="99"/>
        <v>10</v>
      </c>
      <c r="F2078" t="str">
        <f t="shared" si="100"/>
        <v xml:space="preserve"> </v>
      </c>
    </row>
    <row r="2079" spans="1:6" x14ac:dyDescent="0.45">
      <c r="A2079">
        <v>2068</v>
      </c>
      <c r="B2079">
        <f t="shared" si="98"/>
        <v>76</v>
      </c>
      <c r="C2079" cm="1">
        <f t="array" ref="C2079:D2079">_xlfn.XLOOKUP(A2079,id,KickstartData!$L$2:$M$4115)</f>
        <v>76</v>
      </c>
      <c r="D2079" t="str">
        <v>successful</v>
      </c>
      <c r="E2079">
        <f t="shared" si="99"/>
        <v>76</v>
      </c>
      <c r="F2079" t="str">
        <f t="shared" si="100"/>
        <v xml:space="preserve"> </v>
      </c>
    </row>
    <row r="2080" spans="1:6" x14ac:dyDescent="0.45">
      <c r="A2080">
        <v>2069</v>
      </c>
      <c r="B2080">
        <f t="shared" si="98"/>
        <v>263</v>
      </c>
      <c r="C2080" cm="1">
        <f t="array" ref="C2080:D2080">_xlfn.XLOOKUP(A2080,id,KickstartData!$L$2:$M$4115)</f>
        <v>263</v>
      </c>
      <c r="D2080" t="str">
        <v>successful</v>
      </c>
      <c r="E2080">
        <f t="shared" si="99"/>
        <v>263</v>
      </c>
      <c r="F2080" t="str">
        <f t="shared" si="100"/>
        <v xml:space="preserve"> </v>
      </c>
    </row>
    <row r="2081" spans="1:6" x14ac:dyDescent="0.45">
      <c r="A2081">
        <v>2070</v>
      </c>
      <c r="B2081">
        <f t="shared" si="98"/>
        <v>1530</v>
      </c>
      <c r="C2081" cm="1">
        <f t="array" ref="C2081:D2081">_xlfn.XLOOKUP(A2081,id,KickstartData!$L$2:$M$4115)</f>
        <v>1530</v>
      </c>
      <c r="D2081" t="str">
        <v>successful</v>
      </c>
      <c r="E2081">
        <f t="shared" si="99"/>
        <v>1530</v>
      </c>
      <c r="F2081" t="str">
        <f t="shared" si="100"/>
        <v xml:space="preserve"> </v>
      </c>
    </row>
    <row r="2082" spans="1:6" x14ac:dyDescent="0.45">
      <c r="A2082">
        <v>2071</v>
      </c>
      <c r="B2082">
        <f t="shared" si="98"/>
        <v>278</v>
      </c>
      <c r="C2082" cm="1">
        <f t="array" ref="C2082:D2082">_xlfn.XLOOKUP(A2082,id,KickstartData!$L$2:$M$4115)</f>
        <v>278</v>
      </c>
      <c r="D2082" t="str">
        <v>successful</v>
      </c>
      <c r="E2082">
        <f t="shared" si="99"/>
        <v>278</v>
      </c>
      <c r="F2082" t="str">
        <f t="shared" si="100"/>
        <v xml:space="preserve"> </v>
      </c>
    </row>
    <row r="2083" spans="1:6" x14ac:dyDescent="0.45">
      <c r="A2083">
        <v>2072</v>
      </c>
      <c r="B2083">
        <f t="shared" si="98"/>
        <v>350</v>
      </c>
      <c r="C2083" cm="1">
        <f t="array" ref="C2083:D2083">_xlfn.XLOOKUP(A2083,id,KickstartData!$L$2:$M$4115)</f>
        <v>350</v>
      </c>
      <c r="D2083" t="str">
        <v>successful</v>
      </c>
      <c r="E2083">
        <f t="shared" si="99"/>
        <v>350</v>
      </c>
      <c r="F2083" t="str">
        <f t="shared" si="100"/>
        <v xml:space="preserve"> </v>
      </c>
    </row>
    <row r="2084" spans="1:6" x14ac:dyDescent="0.45">
      <c r="A2084">
        <v>2073</v>
      </c>
      <c r="B2084">
        <f t="shared" si="98"/>
        <v>470</v>
      </c>
      <c r="C2084" cm="1">
        <f t="array" ref="C2084:D2084">_xlfn.XLOOKUP(A2084,id,KickstartData!$L$2:$M$4115)</f>
        <v>470</v>
      </c>
      <c r="D2084" t="str">
        <v>successful</v>
      </c>
      <c r="E2084">
        <f t="shared" si="99"/>
        <v>470</v>
      </c>
      <c r="F2084" t="str">
        <f t="shared" si="100"/>
        <v xml:space="preserve"> </v>
      </c>
    </row>
    <row r="2085" spans="1:6" x14ac:dyDescent="0.45">
      <c r="A2085">
        <v>2074</v>
      </c>
      <c r="B2085">
        <f t="shared" si="98"/>
        <v>3</v>
      </c>
      <c r="C2085" cm="1">
        <f t="array" ref="C2085:D2085">_xlfn.XLOOKUP(A2085,id,KickstartData!$L$2:$M$4115)</f>
        <v>3</v>
      </c>
      <c r="D2085" t="str">
        <v>successful</v>
      </c>
      <c r="E2085">
        <f t="shared" si="99"/>
        <v>3</v>
      </c>
      <c r="F2085" t="str">
        <f t="shared" si="100"/>
        <v xml:space="preserve"> </v>
      </c>
    </row>
    <row r="2086" spans="1:6" x14ac:dyDescent="0.45">
      <c r="A2086">
        <v>2075</v>
      </c>
      <c r="B2086">
        <f t="shared" si="98"/>
        <v>8200</v>
      </c>
      <c r="C2086" cm="1">
        <f t="array" ref="C2086:D2086">_xlfn.XLOOKUP(A2086,id,KickstartData!$L$2:$M$4115)</f>
        <v>8200</v>
      </c>
      <c r="D2086" t="str">
        <v>successful</v>
      </c>
      <c r="E2086">
        <f t="shared" si="99"/>
        <v>8200</v>
      </c>
      <c r="F2086" t="str">
        <f t="shared" si="100"/>
        <v xml:space="preserve"> </v>
      </c>
    </row>
    <row r="2087" spans="1:6" x14ac:dyDescent="0.45">
      <c r="A2087">
        <v>2076</v>
      </c>
      <c r="B2087">
        <f t="shared" si="98"/>
        <v>8359</v>
      </c>
      <c r="C2087" cm="1">
        <f t="array" ref="C2087:D2087">_xlfn.XLOOKUP(A2087,id,KickstartData!$L$2:$M$4115)</f>
        <v>8359</v>
      </c>
      <c r="D2087" t="str">
        <v>successful</v>
      </c>
      <c r="E2087">
        <f t="shared" si="99"/>
        <v>8359</v>
      </c>
      <c r="F2087" t="str">
        <f t="shared" si="100"/>
        <v xml:space="preserve"> </v>
      </c>
    </row>
    <row r="2088" spans="1:6" x14ac:dyDescent="0.45">
      <c r="A2088">
        <v>2077</v>
      </c>
      <c r="B2088">
        <f t="shared" si="98"/>
        <v>188</v>
      </c>
      <c r="C2088" cm="1">
        <f t="array" ref="C2088:D2088">_xlfn.XLOOKUP(A2088,id,KickstartData!$L$2:$M$4115)</f>
        <v>188</v>
      </c>
      <c r="D2088" t="str">
        <v>successful</v>
      </c>
      <c r="E2088">
        <f t="shared" si="99"/>
        <v>188</v>
      </c>
      <c r="F2088" t="str">
        <f t="shared" si="100"/>
        <v xml:space="preserve"> </v>
      </c>
    </row>
    <row r="2089" spans="1:6" x14ac:dyDescent="0.45">
      <c r="A2089">
        <v>2078</v>
      </c>
      <c r="B2089">
        <f t="shared" si="98"/>
        <v>48</v>
      </c>
      <c r="C2089" cm="1">
        <f t="array" ref="C2089:D2089">_xlfn.XLOOKUP(A2089,id,KickstartData!$L$2:$M$4115)</f>
        <v>48</v>
      </c>
      <c r="D2089" t="str">
        <v>successful</v>
      </c>
      <c r="E2089">
        <f t="shared" si="99"/>
        <v>48</v>
      </c>
      <c r="F2089" t="str">
        <f t="shared" si="100"/>
        <v xml:space="preserve"> </v>
      </c>
    </row>
    <row r="2090" spans="1:6" x14ac:dyDescent="0.45">
      <c r="A2090">
        <v>2079</v>
      </c>
      <c r="B2090">
        <f t="shared" si="98"/>
        <v>607</v>
      </c>
      <c r="C2090" cm="1">
        <f t="array" ref="C2090:D2090">_xlfn.XLOOKUP(A2090,id,KickstartData!$L$2:$M$4115)</f>
        <v>607</v>
      </c>
      <c r="D2090" t="str">
        <v>successful</v>
      </c>
      <c r="E2090">
        <f t="shared" si="99"/>
        <v>607</v>
      </c>
      <c r="F2090" t="str">
        <f t="shared" si="100"/>
        <v xml:space="preserve"> </v>
      </c>
    </row>
    <row r="2091" spans="1:6" x14ac:dyDescent="0.45">
      <c r="A2091">
        <v>2080</v>
      </c>
      <c r="B2091">
        <f t="shared" si="98"/>
        <v>50</v>
      </c>
      <c r="C2091" cm="1">
        <f t="array" ref="C2091:D2091">_xlfn.XLOOKUP(A2091,id,KickstartData!$L$2:$M$4115)</f>
        <v>50</v>
      </c>
      <c r="D2091" t="str">
        <v>successful</v>
      </c>
      <c r="E2091">
        <f t="shared" si="99"/>
        <v>50</v>
      </c>
      <c r="F2091" t="str">
        <f t="shared" si="100"/>
        <v xml:space="preserve"> </v>
      </c>
    </row>
    <row r="2092" spans="1:6" x14ac:dyDescent="0.45">
      <c r="A2092">
        <v>2081</v>
      </c>
      <c r="B2092">
        <f t="shared" si="98"/>
        <v>55</v>
      </c>
      <c r="C2092" cm="1">
        <f t="array" ref="C2092:D2092">_xlfn.XLOOKUP(A2092,id,KickstartData!$L$2:$M$4115)</f>
        <v>55</v>
      </c>
      <c r="D2092" t="str">
        <v>successful</v>
      </c>
      <c r="E2092">
        <f t="shared" si="99"/>
        <v>55</v>
      </c>
      <c r="F2092" t="str">
        <f t="shared" si="100"/>
        <v xml:space="preserve"> </v>
      </c>
    </row>
    <row r="2093" spans="1:6" x14ac:dyDescent="0.45">
      <c r="A2093">
        <v>2082</v>
      </c>
      <c r="B2093">
        <f t="shared" si="98"/>
        <v>38</v>
      </c>
      <c r="C2093" cm="1">
        <f t="array" ref="C2093:D2093">_xlfn.XLOOKUP(A2093,id,KickstartData!$L$2:$M$4115)</f>
        <v>38</v>
      </c>
      <c r="D2093" t="str">
        <v>successful</v>
      </c>
      <c r="E2093">
        <f t="shared" si="99"/>
        <v>38</v>
      </c>
      <c r="F2093" t="str">
        <f t="shared" si="100"/>
        <v xml:space="preserve"> </v>
      </c>
    </row>
    <row r="2094" spans="1:6" x14ac:dyDescent="0.45">
      <c r="A2094">
        <v>2083</v>
      </c>
      <c r="B2094">
        <f t="shared" si="98"/>
        <v>25</v>
      </c>
      <c r="C2094" cm="1">
        <f t="array" ref="C2094:D2094">_xlfn.XLOOKUP(A2094,id,KickstartData!$L$2:$M$4115)</f>
        <v>25</v>
      </c>
      <c r="D2094" t="str">
        <v>successful</v>
      </c>
      <c r="E2094">
        <f t="shared" si="99"/>
        <v>25</v>
      </c>
      <c r="F2094" t="str">
        <f t="shared" si="100"/>
        <v xml:space="preserve"> </v>
      </c>
    </row>
    <row r="2095" spans="1:6" x14ac:dyDescent="0.45">
      <c r="A2095">
        <v>2084</v>
      </c>
      <c r="B2095">
        <f t="shared" si="98"/>
        <v>46</v>
      </c>
      <c r="C2095" cm="1">
        <f t="array" ref="C2095:D2095">_xlfn.XLOOKUP(A2095,id,KickstartData!$L$2:$M$4115)</f>
        <v>46</v>
      </c>
      <c r="D2095" t="str">
        <v>successful</v>
      </c>
      <c r="E2095">
        <f t="shared" si="99"/>
        <v>46</v>
      </c>
      <c r="F2095" t="str">
        <f t="shared" si="100"/>
        <v xml:space="preserve"> </v>
      </c>
    </row>
    <row r="2096" spans="1:6" x14ac:dyDescent="0.45">
      <c r="A2096">
        <v>2085</v>
      </c>
      <c r="B2096">
        <f t="shared" si="98"/>
        <v>83</v>
      </c>
      <c r="C2096" cm="1">
        <f t="array" ref="C2096:D2096">_xlfn.XLOOKUP(A2096,id,KickstartData!$L$2:$M$4115)</f>
        <v>83</v>
      </c>
      <c r="D2096" t="str">
        <v>successful</v>
      </c>
      <c r="E2096">
        <f t="shared" si="99"/>
        <v>83</v>
      </c>
      <c r="F2096" t="str">
        <f t="shared" si="100"/>
        <v xml:space="preserve"> </v>
      </c>
    </row>
    <row r="2097" spans="1:6" x14ac:dyDescent="0.45">
      <c r="A2097">
        <v>2086</v>
      </c>
      <c r="B2097">
        <f t="shared" si="98"/>
        <v>35</v>
      </c>
      <c r="C2097" cm="1">
        <f t="array" ref="C2097:D2097">_xlfn.XLOOKUP(A2097,id,KickstartData!$L$2:$M$4115)</f>
        <v>35</v>
      </c>
      <c r="D2097" t="str">
        <v>successful</v>
      </c>
      <c r="E2097">
        <f t="shared" si="99"/>
        <v>35</v>
      </c>
      <c r="F2097" t="str">
        <f t="shared" si="100"/>
        <v xml:space="preserve"> </v>
      </c>
    </row>
    <row r="2098" spans="1:6" x14ac:dyDescent="0.45">
      <c r="A2098">
        <v>2087</v>
      </c>
      <c r="B2098">
        <f t="shared" si="98"/>
        <v>25</v>
      </c>
      <c r="C2098" cm="1">
        <f t="array" ref="C2098:D2098">_xlfn.XLOOKUP(A2098,id,KickstartData!$L$2:$M$4115)</f>
        <v>25</v>
      </c>
      <c r="D2098" t="str">
        <v>successful</v>
      </c>
      <c r="E2098">
        <f t="shared" si="99"/>
        <v>25</v>
      </c>
      <c r="F2098" t="str">
        <f t="shared" si="100"/>
        <v xml:space="preserve"> </v>
      </c>
    </row>
    <row r="2099" spans="1:6" x14ac:dyDescent="0.45">
      <c r="A2099">
        <v>2088</v>
      </c>
      <c r="B2099">
        <f t="shared" si="98"/>
        <v>75</v>
      </c>
      <c r="C2099" cm="1">
        <f t="array" ref="C2099:D2099">_xlfn.XLOOKUP(A2099,id,KickstartData!$L$2:$M$4115)</f>
        <v>75</v>
      </c>
      <c r="D2099" t="str">
        <v>successful</v>
      </c>
      <c r="E2099">
        <f t="shared" si="99"/>
        <v>75</v>
      </c>
      <c r="F2099" t="str">
        <f t="shared" si="100"/>
        <v xml:space="preserve"> </v>
      </c>
    </row>
    <row r="2100" spans="1:6" x14ac:dyDescent="0.45">
      <c r="A2100">
        <v>2089</v>
      </c>
      <c r="B2100">
        <f t="shared" si="98"/>
        <v>62</v>
      </c>
      <c r="C2100" cm="1">
        <f t="array" ref="C2100:D2100">_xlfn.XLOOKUP(A2100,id,KickstartData!$L$2:$M$4115)</f>
        <v>62</v>
      </c>
      <c r="D2100" t="str">
        <v>successful</v>
      </c>
      <c r="E2100">
        <f t="shared" si="99"/>
        <v>62</v>
      </c>
      <c r="F2100" t="str">
        <f t="shared" si="100"/>
        <v xml:space="preserve"> </v>
      </c>
    </row>
    <row r="2101" spans="1:6" x14ac:dyDescent="0.45">
      <c r="A2101">
        <v>2090</v>
      </c>
      <c r="B2101">
        <f t="shared" si="98"/>
        <v>160</v>
      </c>
      <c r="C2101" cm="1">
        <f t="array" ref="C2101:D2101">_xlfn.XLOOKUP(A2101,id,KickstartData!$L$2:$M$4115)</f>
        <v>160</v>
      </c>
      <c r="D2101" t="str">
        <v>successful</v>
      </c>
      <c r="E2101">
        <f t="shared" si="99"/>
        <v>160</v>
      </c>
      <c r="F2101" t="str">
        <f t="shared" si="100"/>
        <v xml:space="preserve"> </v>
      </c>
    </row>
    <row r="2102" spans="1:6" x14ac:dyDescent="0.45">
      <c r="A2102">
        <v>2091</v>
      </c>
      <c r="B2102">
        <f t="shared" si="98"/>
        <v>246</v>
      </c>
      <c r="C2102" cm="1">
        <f t="array" ref="C2102:D2102">_xlfn.XLOOKUP(A2102,id,KickstartData!$L$2:$M$4115)</f>
        <v>246</v>
      </c>
      <c r="D2102" t="str">
        <v>successful</v>
      </c>
      <c r="E2102">
        <f t="shared" si="99"/>
        <v>246</v>
      </c>
      <c r="F2102" t="str">
        <f t="shared" si="100"/>
        <v xml:space="preserve"> </v>
      </c>
    </row>
    <row r="2103" spans="1:6" x14ac:dyDescent="0.45">
      <c r="A2103">
        <v>2092</v>
      </c>
      <c r="B2103">
        <f t="shared" si="98"/>
        <v>55</v>
      </c>
      <c r="C2103" cm="1">
        <f t="array" ref="C2103:D2103">_xlfn.XLOOKUP(A2103,id,KickstartData!$L$2:$M$4115)</f>
        <v>55</v>
      </c>
      <c r="D2103" t="str">
        <v>successful</v>
      </c>
      <c r="E2103">
        <f t="shared" si="99"/>
        <v>55</v>
      </c>
      <c r="F2103" t="str">
        <f t="shared" si="100"/>
        <v xml:space="preserve"> </v>
      </c>
    </row>
    <row r="2104" spans="1:6" x14ac:dyDescent="0.45">
      <c r="A2104">
        <v>2093</v>
      </c>
      <c r="B2104">
        <f t="shared" si="98"/>
        <v>23</v>
      </c>
      <c r="C2104" cm="1">
        <f t="array" ref="C2104:D2104">_xlfn.XLOOKUP(A2104,id,KickstartData!$L$2:$M$4115)</f>
        <v>23</v>
      </c>
      <c r="D2104" t="str">
        <v>successful</v>
      </c>
      <c r="E2104">
        <f t="shared" si="99"/>
        <v>23</v>
      </c>
      <c r="F2104" t="str">
        <f t="shared" si="100"/>
        <v xml:space="preserve"> </v>
      </c>
    </row>
    <row r="2105" spans="1:6" x14ac:dyDescent="0.45">
      <c r="A2105">
        <v>2094</v>
      </c>
      <c r="B2105">
        <f t="shared" si="98"/>
        <v>72</v>
      </c>
      <c r="C2105" cm="1">
        <f t="array" ref="C2105:D2105">_xlfn.XLOOKUP(A2105,id,KickstartData!$L$2:$M$4115)</f>
        <v>72</v>
      </c>
      <c r="D2105" t="str">
        <v>successful</v>
      </c>
      <c r="E2105">
        <f t="shared" si="99"/>
        <v>72</v>
      </c>
      <c r="F2105" t="str">
        <f t="shared" si="100"/>
        <v xml:space="preserve"> </v>
      </c>
    </row>
    <row r="2106" spans="1:6" x14ac:dyDescent="0.45">
      <c r="A2106">
        <v>2095</v>
      </c>
      <c r="B2106">
        <f t="shared" si="98"/>
        <v>22</v>
      </c>
      <c r="C2106" cm="1">
        <f t="array" ref="C2106:D2106">_xlfn.XLOOKUP(A2106,id,KickstartData!$L$2:$M$4115)</f>
        <v>22</v>
      </c>
      <c r="D2106" t="str">
        <v>successful</v>
      </c>
      <c r="E2106">
        <f t="shared" si="99"/>
        <v>22</v>
      </c>
      <c r="F2106" t="str">
        <f t="shared" si="100"/>
        <v xml:space="preserve"> </v>
      </c>
    </row>
    <row r="2107" spans="1:6" x14ac:dyDescent="0.45">
      <c r="A2107">
        <v>2096</v>
      </c>
      <c r="B2107">
        <f t="shared" si="98"/>
        <v>14</v>
      </c>
      <c r="C2107" cm="1">
        <f t="array" ref="C2107:D2107">_xlfn.XLOOKUP(A2107,id,KickstartData!$L$2:$M$4115)</f>
        <v>14</v>
      </c>
      <c r="D2107" t="str">
        <v>successful</v>
      </c>
      <c r="E2107">
        <f t="shared" si="99"/>
        <v>14</v>
      </c>
      <c r="F2107" t="str">
        <f t="shared" si="100"/>
        <v xml:space="preserve"> </v>
      </c>
    </row>
    <row r="2108" spans="1:6" x14ac:dyDescent="0.45">
      <c r="A2108">
        <v>2097</v>
      </c>
      <c r="B2108">
        <f t="shared" si="98"/>
        <v>38</v>
      </c>
      <c r="C2108" cm="1">
        <f t="array" ref="C2108:D2108">_xlfn.XLOOKUP(A2108,id,KickstartData!$L$2:$M$4115)</f>
        <v>38</v>
      </c>
      <c r="D2108" t="str">
        <v>successful</v>
      </c>
      <c r="E2108">
        <f t="shared" si="99"/>
        <v>38</v>
      </c>
      <c r="F2108" t="str">
        <f t="shared" si="100"/>
        <v xml:space="preserve"> </v>
      </c>
    </row>
    <row r="2109" spans="1:6" x14ac:dyDescent="0.45">
      <c r="A2109">
        <v>2098</v>
      </c>
      <c r="B2109">
        <f t="shared" si="98"/>
        <v>32</v>
      </c>
      <c r="C2109" cm="1">
        <f t="array" ref="C2109:D2109">_xlfn.XLOOKUP(A2109,id,KickstartData!$L$2:$M$4115)</f>
        <v>32</v>
      </c>
      <c r="D2109" t="str">
        <v>successful</v>
      </c>
      <c r="E2109">
        <f t="shared" si="99"/>
        <v>32</v>
      </c>
      <c r="F2109" t="str">
        <f t="shared" si="100"/>
        <v xml:space="preserve"> </v>
      </c>
    </row>
    <row r="2110" spans="1:6" x14ac:dyDescent="0.45">
      <c r="A2110">
        <v>2099</v>
      </c>
      <c r="B2110">
        <f t="shared" si="98"/>
        <v>63</v>
      </c>
      <c r="C2110" cm="1">
        <f t="array" ref="C2110:D2110">_xlfn.XLOOKUP(A2110,id,KickstartData!$L$2:$M$4115)</f>
        <v>63</v>
      </c>
      <c r="D2110" t="str">
        <v>successful</v>
      </c>
      <c r="E2110">
        <f t="shared" si="99"/>
        <v>63</v>
      </c>
      <c r="F2110" t="str">
        <f t="shared" si="100"/>
        <v xml:space="preserve"> </v>
      </c>
    </row>
    <row r="2111" spans="1:6" x14ac:dyDescent="0.45">
      <c r="A2111">
        <v>2100</v>
      </c>
      <c r="B2111">
        <f t="shared" si="98"/>
        <v>27</v>
      </c>
      <c r="C2111" cm="1">
        <f t="array" ref="C2111:D2111">_xlfn.XLOOKUP(A2111,id,KickstartData!$L$2:$M$4115)</f>
        <v>27</v>
      </c>
      <c r="D2111" t="str">
        <v>successful</v>
      </c>
      <c r="E2111">
        <f t="shared" si="99"/>
        <v>27</v>
      </c>
      <c r="F2111" t="str">
        <f t="shared" si="100"/>
        <v xml:space="preserve"> </v>
      </c>
    </row>
    <row r="2112" spans="1:6" x14ac:dyDescent="0.45">
      <c r="A2112">
        <v>2101</v>
      </c>
      <c r="B2112">
        <f t="shared" si="98"/>
        <v>44</v>
      </c>
      <c r="C2112" cm="1">
        <f t="array" ref="C2112:D2112">_xlfn.XLOOKUP(A2112,id,KickstartData!$L$2:$M$4115)</f>
        <v>44</v>
      </c>
      <c r="D2112" t="str">
        <v>successful</v>
      </c>
      <c r="E2112">
        <f t="shared" si="99"/>
        <v>44</v>
      </c>
      <c r="F2112" t="str">
        <f t="shared" si="100"/>
        <v xml:space="preserve"> </v>
      </c>
    </row>
    <row r="2113" spans="1:6" x14ac:dyDescent="0.45">
      <c r="A2113">
        <v>2102</v>
      </c>
      <c r="B2113">
        <f t="shared" si="98"/>
        <v>38</v>
      </c>
      <c r="C2113" cm="1">
        <f t="array" ref="C2113:D2113">_xlfn.XLOOKUP(A2113,id,KickstartData!$L$2:$M$4115)</f>
        <v>38</v>
      </c>
      <c r="D2113" t="str">
        <v>successful</v>
      </c>
      <c r="E2113">
        <f t="shared" si="99"/>
        <v>38</v>
      </c>
      <c r="F2113" t="str">
        <f t="shared" si="100"/>
        <v xml:space="preserve"> </v>
      </c>
    </row>
    <row r="2114" spans="1:6" x14ac:dyDescent="0.45">
      <c r="A2114">
        <v>2103</v>
      </c>
      <c r="B2114">
        <f t="shared" si="98"/>
        <v>115</v>
      </c>
      <c r="C2114" cm="1">
        <f t="array" ref="C2114:D2114">_xlfn.XLOOKUP(A2114,id,KickstartData!$L$2:$M$4115)</f>
        <v>115</v>
      </c>
      <c r="D2114" t="str">
        <v>successful</v>
      </c>
      <c r="E2114">
        <f t="shared" si="99"/>
        <v>115</v>
      </c>
      <c r="F2114" t="str">
        <f t="shared" si="100"/>
        <v xml:space="preserve"> </v>
      </c>
    </row>
    <row r="2115" spans="1:6" x14ac:dyDescent="0.45">
      <c r="A2115">
        <v>2104</v>
      </c>
      <c r="B2115">
        <f t="shared" si="98"/>
        <v>37</v>
      </c>
      <c r="C2115" cm="1">
        <f t="array" ref="C2115:D2115">_xlfn.XLOOKUP(A2115,id,KickstartData!$L$2:$M$4115)</f>
        <v>37</v>
      </c>
      <c r="D2115" t="str">
        <v>successful</v>
      </c>
      <c r="E2115">
        <f t="shared" si="99"/>
        <v>37</v>
      </c>
      <c r="F2115" t="str">
        <f t="shared" si="100"/>
        <v xml:space="preserve"> </v>
      </c>
    </row>
    <row r="2116" spans="1:6" x14ac:dyDescent="0.45">
      <c r="A2116">
        <v>2105</v>
      </c>
      <c r="B2116">
        <f t="shared" si="98"/>
        <v>99</v>
      </c>
      <c r="C2116" cm="1">
        <f t="array" ref="C2116:D2116">_xlfn.XLOOKUP(A2116,id,KickstartData!$L$2:$M$4115)</f>
        <v>99</v>
      </c>
      <c r="D2116" t="str">
        <v>successful</v>
      </c>
      <c r="E2116">
        <f t="shared" si="99"/>
        <v>99</v>
      </c>
      <c r="F2116" t="str">
        <f t="shared" si="100"/>
        <v xml:space="preserve"> </v>
      </c>
    </row>
    <row r="2117" spans="1:6" x14ac:dyDescent="0.45">
      <c r="A2117">
        <v>2106</v>
      </c>
      <c r="B2117">
        <f t="shared" si="98"/>
        <v>44</v>
      </c>
      <c r="C2117" cm="1">
        <f t="array" ref="C2117:D2117">_xlfn.XLOOKUP(A2117,id,KickstartData!$L$2:$M$4115)</f>
        <v>44</v>
      </c>
      <c r="D2117" t="str">
        <v>successful</v>
      </c>
      <c r="E2117">
        <f t="shared" si="99"/>
        <v>44</v>
      </c>
      <c r="F2117" t="str">
        <f t="shared" si="100"/>
        <v xml:space="preserve"> </v>
      </c>
    </row>
    <row r="2118" spans="1:6" x14ac:dyDescent="0.45">
      <c r="A2118">
        <v>2107</v>
      </c>
      <c r="B2118">
        <f t="shared" si="98"/>
        <v>58</v>
      </c>
      <c r="C2118" cm="1">
        <f t="array" ref="C2118:D2118">_xlfn.XLOOKUP(A2118,id,KickstartData!$L$2:$M$4115)</f>
        <v>58</v>
      </c>
      <c r="D2118" t="str">
        <v>successful</v>
      </c>
      <c r="E2118">
        <f t="shared" si="99"/>
        <v>58</v>
      </c>
      <c r="F2118" t="str">
        <f t="shared" si="100"/>
        <v xml:space="preserve"> </v>
      </c>
    </row>
    <row r="2119" spans="1:6" x14ac:dyDescent="0.45">
      <c r="A2119">
        <v>2108</v>
      </c>
      <c r="B2119">
        <f t="shared" si="98"/>
        <v>191</v>
      </c>
      <c r="C2119" cm="1">
        <f t="array" ref="C2119:D2119">_xlfn.XLOOKUP(A2119,id,KickstartData!$L$2:$M$4115)</f>
        <v>191</v>
      </c>
      <c r="D2119" t="str">
        <v>successful</v>
      </c>
      <c r="E2119">
        <f t="shared" si="99"/>
        <v>191</v>
      </c>
      <c r="F2119" t="str">
        <f t="shared" si="100"/>
        <v xml:space="preserve"> </v>
      </c>
    </row>
    <row r="2120" spans="1:6" x14ac:dyDescent="0.45">
      <c r="A2120">
        <v>2109</v>
      </c>
      <c r="B2120">
        <f t="shared" si="98"/>
        <v>40</v>
      </c>
      <c r="C2120" cm="1">
        <f t="array" ref="C2120:D2120">_xlfn.XLOOKUP(A2120,id,KickstartData!$L$2:$M$4115)</f>
        <v>40</v>
      </c>
      <c r="D2120" t="str">
        <v>successful</v>
      </c>
      <c r="E2120">
        <f t="shared" si="99"/>
        <v>40</v>
      </c>
      <c r="F2120" t="str">
        <f t="shared" si="100"/>
        <v xml:space="preserve"> </v>
      </c>
    </row>
    <row r="2121" spans="1:6" x14ac:dyDescent="0.45">
      <c r="A2121">
        <v>2110</v>
      </c>
      <c r="B2121">
        <f t="shared" si="98"/>
        <v>38</v>
      </c>
      <c r="C2121" cm="1">
        <f t="array" ref="C2121:D2121">_xlfn.XLOOKUP(A2121,id,KickstartData!$L$2:$M$4115)</f>
        <v>38</v>
      </c>
      <c r="D2121" t="str">
        <v>successful</v>
      </c>
      <c r="E2121">
        <f t="shared" si="99"/>
        <v>38</v>
      </c>
      <c r="F2121" t="str">
        <f t="shared" si="100"/>
        <v xml:space="preserve"> </v>
      </c>
    </row>
    <row r="2122" spans="1:6" x14ac:dyDescent="0.45">
      <c r="A2122">
        <v>2111</v>
      </c>
      <c r="B2122">
        <f t="shared" si="98"/>
        <v>39</v>
      </c>
      <c r="C2122" cm="1">
        <f t="array" ref="C2122:D2122">_xlfn.XLOOKUP(A2122,id,KickstartData!$L$2:$M$4115)</f>
        <v>39</v>
      </c>
      <c r="D2122" t="str">
        <v>successful</v>
      </c>
      <c r="E2122">
        <f t="shared" si="99"/>
        <v>39</v>
      </c>
      <c r="F2122" t="str">
        <f t="shared" si="100"/>
        <v xml:space="preserve"> </v>
      </c>
    </row>
    <row r="2123" spans="1:6" x14ac:dyDescent="0.45">
      <c r="A2123">
        <v>2112</v>
      </c>
      <c r="B2123">
        <f t="shared" si="98"/>
        <v>11</v>
      </c>
      <c r="C2123" cm="1">
        <f t="array" ref="C2123:D2123">_xlfn.XLOOKUP(A2123,id,KickstartData!$L$2:$M$4115)</f>
        <v>11</v>
      </c>
      <c r="D2123" t="str">
        <v>successful</v>
      </c>
      <c r="E2123">
        <f t="shared" si="99"/>
        <v>11</v>
      </c>
      <c r="F2123" t="str">
        <f t="shared" si="100"/>
        <v xml:space="preserve"> </v>
      </c>
    </row>
    <row r="2124" spans="1:6" x14ac:dyDescent="0.45">
      <c r="A2124">
        <v>2113</v>
      </c>
      <c r="B2124">
        <f t="shared" ref="B2124:B2187" si="101">_xlfn.XLOOKUP(A2124,id,backers_count)</f>
        <v>107</v>
      </c>
      <c r="C2124" cm="1">
        <f t="array" ref="C2124:D2124">_xlfn.XLOOKUP(A2124,id,KickstartData!$L$2:$M$4115)</f>
        <v>107</v>
      </c>
      <c r="D2124" t="str">
        <v>successful</v>
      </c>
      <c r="E2124">
        <f t="shared" si="99"/>
        <v>107</v>
      </c>
      <c r="F2124" t="str">
        <f t="shared" si="100"/>
        <v xml:space="preserve"> </v>
      </c>
    </row>
    <row r="2125" spans="1:6" x14ac:dyDescent="0.45">
      <c r="A2125">
        <v>2114</v>
      </c>
      <c r="B2125">
        <f t="shared" si="101"/>
        <v>147</v>
      </c>
      <c r="C2125" cm="1">
        <f t="array" ref="C2125:D2125">_xlfn.XLOOKUP(A2125,id,KickstartData!$L$2:$M$4115)</f>
        <v>147</v>
      </c>
      <c r="D2125" t="str">
        <v>successful</v>
      </c>
      <c r="E2125">
        <f t="shared" si="99"/>
        <v>147</v>
      </c>
      <c r="F2125" t="str">
        <f t="shared" si="100"/>
        <v xml:space="preserve"> </v>
      </c>
    </row>
    <row r="2126" spans="1:6" x14ac:dyDescent="0.45">
      <c r="A2126">
        <v>2115</v>
      </c>
      <c r="B2126">
        <f t="shared" si="101"/>
        <v>36</v>
      </c>
      <c r="C2126" cm="1">
        <f t="array" ref="C2126:D2126">_xlfn.XLOOKUP(A2126,id,KickstartData!$L$2:$M$4115)</f>
        <v>36</v>
      </c>
      <c r="D2126" t="str">
        <v>successful</v>
      </c>
      <c r="E2126">
        <f t="shared" si="99"/>
        <v>36</v>
      </c>
      <c r="F2126" t="str">
        <f t="shared" si="100"/>
        <v xml:space="preserve"> </v>
      </c>
    </row>
    <row r="2127" spans="1:6" x14ac:dyDescent="0.45">
      <c r="A2127">
        <v>2116</v>
      </c>
      <c r="B2127">
        <f t="shared" si="101"/>
        <v>92</v>
      </c>
      <c r="C2127" cm="1">
        <f t="array" ref="C2127:D2127">_xlfn.XLOOKUP(A2127,id,KickstartData!$L$2:$M$4115)</f>
        <v>92</v>
      </c>
      <c r="D2127" t="str">
        <v>successful</v>
      </c>
      <c r="E2127">
        <f t="shared" si="99"/>
        <v>92</v>
      </c>
      <c r="F2127" t="str">
        <f t="shared" si="100"/>
        <v xml:space="preserve"> </v>
      </c>
    </row>
    <row r="2128" spans="1:6" x14ac:dyDescent="0.45">
      <c r="A2128">
        <v>2117</v>
      </c>
      <c r="B2128">
        <f t="shared" si="101"/>
        <v>35</v>
      </c>
      <c r="C2128" cm="1">
        <f t="array" ref="C2128:D2128">_xlfn.XLOOKUP(A2128,id,KickstartData!$L$2:$M$4115)</f>
        <v>35</v>
      </c>
      <c r="D2128" t="str">
        <v>successful</v>
      </c>
      <c r="E2128">
        <f t="shared" ref="E2128:E2191" si="102">IF(D2128="successful",C2128," ")</f>
        <v>35</v>
      </c>
      <c r="F2128" t="str">
        <f t="shared" ref="F2128:F2191" si="103">IF(D2128&lt;&gt;"successful",C2128," ")</f>
        <v xml:space="preserve"> </v>
      </c>
    </row>
    <row r="2129" spans="1:6" x14ac:dyDescent="0.45">
      <c r="A2129">
        <v>2118</v>
      </c>
      <c r="B2129">
        <f t="shared" si="101"/>
        <v>17</v>
      </c>
      <c r="C2129" cm="1">
        <f t="array" ref="C2129:D2129">_xlfn.XLOOKUP(A2129,id,KickstartData!$L$2:$M$4115)</f>
        <v>17</v>
      </c>
      <c r="D2129" t="str">
        <v>successful</v>
      </c>
      <c r="E2129">
        <f t="shared" si="102"/>
        <v>17</v>
      </c>
      <c r="F2129" t="str">
        <f t="shared" si="103"/>
        <v xml:space="preserve"> </v>
      </c>
    </row>
    <row r="2130" spans="1:6" x14ac:dyDescent="0.45">
      <c r="A2130">
        <v>2119</v>
      </c>
      <c r="B2130">
        <f t="shared" si="101"/>
        <v>22</v>
      </c>
      <c r="C2130" cm="1">
        <f t="array" ref="C2130:D2130">_xlfn.XLOOKUP(A2130,id,KickstartData!$L$2:$M$4115)</f>
        <v>22</v>
      </c>
      <c r="D2130" t="str">
        <v>successful</v>
      </c>
      <c r="E2130">
        <f t="shared" si="102"/>
        <v>22</v>
      </c>
      <c r="F2130" t="str">
        <f t="shared" si="103"/>
        <v xml:space="preserve"> </v>
      </c>
    </row>
    <row r="2131" spans="1:6" x14ac:dyDescent="0.45">
      <c r="A2131">
        <v>2120</v>
      </c>
      <c r="B2131">
        <f t="shared" si="101"/>
        <v>69</v>
      </c>
      <c r="C2131" cm="1">
        <f t="array" ref="C2131:D2131">_xlfn.XLOOKUP(A2131,id,KickstartData!$L$2:$M$4115)</f>
        <v>69</v>
      </c>
      <c r="D2131" t="str">
        <v>successful</v>
      </c>
      <c r="E2131">
        <f t="shared" si="102"/>
        <v>69</v>
      </c>
      <c r="F2131" t="str">
        <f t="shared" si="103"/>
        <v xml:space="preserve"> </v>
      </c>
    </row>
    <row r="2132" spans="1:6" x14ac:dyDescent="0.45">
      <c r="A2132">
        <v>2121</v>
      </c>
      <c r="B2132">
        <f t="shared" si="101"/>
        <v>10</v>
      </c>
      <c r="C2132" cm="1">
        <f t="array" ref="C2132:D2132">_xlfn.XLOOKUP(A2132,id,KickstartData!$L$2:$M$4115)</f>
        <v>10</v>
      </c>
      <c r="D2132" t="str">
        <v>failed</v>
      </c>
      <c r="E2132" t="str">
        <f t="shared" si="102"/>
        <v xml:space="preserve"> </v>
      </c>
      <c r="F2132">
        <f t="shared" si="103"/>
        <v>10</v>
      </c>
    </row>
    <row r="2133" spans="1:6" x14ac:dyDescent="0.45">
      <c r="A2133">
        <v>2122</v>
      </c>
      <c r="B2133">
        <f t="shared" si="101"/>
        <v>3</v>
      </c>
      <c r="C2133" cm="1">
        <f t="array" ref="C2133:D2133">_xlfn.XLOOKUP(A2133,id,KickstartData!$L$2:$M$4115)</f>
        <v>3</v>
      </c>
      <c r="D2133" t="str">
        <v>failed</v>
      </c>
      <c r="E2133" t="str">
        <f t="shared" si="102"/>
        <v xml:space="preserve"> </v>
      </c>
      <c r="F2133">
        <f t="shared" si="103"/>
        <v>3</v>
      </c>
    </row>
    <row r="2134" spans="1:6" x14ac:dyDescent="0.45">
      <c r="A2134">
        <v>2123</v>
      </c>
      <c r="B2134">
        <f t="shared" si="101"/>
        <v>5</v>
      </c>
      <c r="C2134" cm="1">
        <f t="array" ref="C2134:D2134">_xlfn.XLOOKUP(A2134,id,KickstartData!$L$2:$M$4115)</f>
        <v>5</v>
      </c>
      <c r="D2134" t="str">
        <v>failed</v>
      </c>
      <c r="E2134" t="str">
        <f t="shared" si="102"/>
        <v xml:space="preserve"> </v>
      </c>
      <c r="F2134">
        <f t="shared" si="103"/>
        <v>5</v>
      </c>
    </row>
    <row r="2135" spans="1:6" x14ac:dyDescent="0.45">
      <c r="A2135">
        <v>2124</v>
      </c>
      <c r="B2135">
        <f t="shared" si="101"/>
        <v>5</v>
      </c>
      <c r="C2135" cm="1">
        <f t="array" ref="C2135:D2135">_xlfn.XLOOKUP(A2135,id,KickstartData!$L$2:$M$4115)</f>
        <v>5</v>
      </c>
      <c r="D2135" t="str">
        <v>failed</v>
      </c>
      <c r="E2135" t="str">
        <f t="shared" si="102"/>
        <v xml:space="preserve"> </v>
      </c>
      <c r="F2135">
        <f t="shared" si="103"/>
        <v>5</v>
      </c>
    </row>
    <row r="2136" spans="1:6" x14ac:dyDescent="0.45">
      <c r="A2136">
        <v>2125</v>
      </c>
      <c r="B2136">
        <f t="shared" si="101"/>
        <v>27</v>
      </c>
      <c r="C2136" cm="1">
        <f t="array" ref="C2136:D2136">_xlfn.XLOOKUP(A2136,id,KickstartData!$L$2:$M$4115)</f>
        <v>27</v>
      </c>
      <c r="D2136" t="str">
        <v>failed</v>
      </c>
      <c r="E2136" t="str">
        <f t="shared" si="102"/>
        <v xml:space="preserve"> </v>
      </c>
      <c r="F2136">
        <f t="shared" si="103"/>
        <v>27</v>
      </c>
    </row>
    <row r="2137" spans="1:6" x14ac:dyDescent="0.45">
      <c r="A2137">
        <v>2126</v>
      </c>
      <c r="B2137">
        <f t="shared" si="101"/>
        <v>2</v>
      </c>
      <c r="C2137" cm="1">
        <f t="array" ref="C2137:D2137">_xlfn.XLOOKUP(A2137,id,KickstartData!$L$2:$M$4115)</f>
        <v>2</v>
      </c>
      <c r="D2137" t="str">
        <v>failed</v>
      </c>
      <c r="E2137" t="str">
        <f t="shared" si="102"/>
        <v xml:space="preserve"> </v>
      </c>
      <c r="F2137">
        <f t="shared" si="103"/>
        <v>2</v>
      </c>
    </row>
    <row r="2138" spans="1:6" x14ac:dyDescent="0.45">
      <c r="A2138">
        <v>2127</v>
      </c>
      <c r="B2138">
        <f t="shared" si="101"/>
        <v>236</v>
      </c>
      <c r="C2138" cm="1">
        <f t="array" ref="C2138:D2138">_xlfn.XLOOKUP(A2138,id,KickstartData!$L$2:$M$4115)</f>
        <v>236</v>
      </c>
      <c r="D2138" t="str">
        <v>failed</v>
      </c>
      <c r="E2138" t="str">
        <f t="shared" si="102"/>
        <v xml:space="preserve"> </v>
      </c>
      <c r="F2138">
        <f t="shared" si="103"/>
        <v>236</v>
      </c>
    </row>
    <row r="2139" spans="1:6" x14ac:dyDescent="0.45">
      <c r="A2139">
        <v>2128</v>
      </c>
      <c r="B2139">
        <f t="shared" si="101"/>
        <v>1</v>
      </c>
      <c r="C2139" cm="1">
        <f t="array" ref="C2139:D2139">_xlfn.XLOOKUP(A2139,id,KickstartData!$L$2:$M$4115)</f>
        <v>1</v>
      </c>
      <c r="D2139" t="str">
        <v>failed</v>
      </c>
      <c r="E2139" t="str">
        <f t="shared" si="102"/>
        <v xml:space="preserve"> </v>
      </c>
      <c r="F2139">
        <f t="shared" si="103"/>
        <v>1</v>
      </c>
    </row>
    <row r="2140" spans="1:6" x14ac:dyDescent="0.45">
      <c r="A2140">
        <v>2129</v>
      </c>
      <c r="B2140">
        <f t="shared" si="101"/>
        <v>12</v>
      </c>
      <c r="C2140" cm="1">
        <f t="array" ref="C2140:D2140">_xlfn.XLOOKUP(A2140,id,KickstartData!$L$2:$M$4115)</f>
        <v>12</v>
      </c>
      <c r="D2140" t="str">
        <v>failed</v>
      </c>
      <c r="E2140" t="str">
        <f t="shared" si="102"/>
        <v xml:space="preserve"> </v>
      </c>
      <c r="F2140">
        <f t="shared" si="103"/>
        <v>12</v>
      </c>
    </row>
    <row r="2141" spans="1:6" x14ac:dyDescent="0.45">
      <c r="A2141">
        <v>2130</v>
      </c>
      <c r="B2141">
        <f t="shared" si="101"/>
        <v>4</v>
      </c>
      <c r="C2141" cm="1">
        <f t="array" ref="C2141:D2141">_xlfn.XLOOKUP(A2141,id,KickstartData!$L$2:$M$4115)</f>
        <v>4</v>
      </c>
      <c r="D2141" t="str">
        <v>failed</v>
      </c>
      <c r="E2141" t="str">
        <f t="shared" si="102"/>
        <v xml:space="preserve"> </v>
      </c>
      <c r="F2141">
        <f t="shared" si="103"/>
        <v>4</v>
      </c>
    </row>
    <row r="2142" spans="1:6" x14ac:dyDescent="0.45">
      <c r="A2142">
        <v>2131</v>
      </c>
      <c r="B2142">
        <f t="shared" si="101"/>
        <v>3</v>
      </c>
      <c r="C2142" cm="1">
        <f t="array" ref="C2142:D2142">_xlfn.XLOOKUP(A2142,id,KickstartData!$L$2:$M$4115)</f>
        <v>3</v>
      </c>
      <c r="D2142" t="str">
        <v>failed</v>
      </c>
      <c r="E2142" t="str">
        <f t="shared" si="102"/>
        <v xml:space="preserve"> </v>
      </c>
      <c r="F2142">
        <f t="shared" si="103"/>
        <v>3</v>
      </c>
    </row>
    <row r="2143" spans="1:6" x14ac:dyDescent="0.45">
      <c r="A2143">
        <v>2132</v>
      </c>
      <c r="B2143">
        <f t="shared" si="101"/>
        <v>99</v>
      </c>
      <c r="C2143" cm="1">
        <f t="array" ref="C2143:D2143">_xlfn.XLOOKUP(A2143,id,KickstartData!$L$2:$M$4115)</f>
        <v>99</v>
      </c>
      <c r="D2143" t="str">
        <v>failed</v>
      </c>
      <c r="E2143" t="str">
        <f t="shared" si="102"/>
        <v xml:space="preserve"> </v>
      </c>
      <c r="F2143">
        <f t="shared" si="103"/>
        <v>99</v>
      </c>
    </row>
    <row r="2144" spans="1:6" x14ac:dyDescent="0.45">
      <c r="A2144">
        <v>2133</v>
      </c>
      <c r="B2144">
        <f t="shared" si="101"/>
        <v>3</v>
      </c>
      <c r="C2144" cm="1">
        <f t="array" ref="C2144:D2144">_xlfn.XLOOKUP(A2144,id,KickstartData!$L$2:$M$4115)</f>
        <v>3</v>
      </c>
      <c r="D2144" t="str">
        <v>failed</v>
      </c>
      <c r="E2144" t="str">
        <f t="shared" si="102"/>
        <v xml:space="preserve"> </v>
      </c>
      <c r="F2144">
        <f t="shared" si="103"/>
        <v>3</v>
      </c>
    </row>
    <row r="2145" spans="1:6" x14ac:dyDescent="0.45">
      <c r="A2145">
        <v>2134</v>
      </c>
      <c r="B2145">
        <f t="shared" si="101"/>
        <v>3</v>
      </c>
      <c r="C2145" cm="1">
        <f t="array" ref="C2145:D2145">_xlfn.XLOOKUP(A2145,id,KickstartData!$L$2:$M$4115)</f>
        <v>3</v>
      </c>
      <c r="D2145" t="str">
        <v>failed</v>
      </c>
      <c r="E2145" t="str">
        <f t="shared" si="102"/>
        <v xml:space="preserve"> </v>
      </c>
      <c r="F2145">
        <f t="shared" si="103"/>
        <v>3</v>
      </c>
    </row>
    <row r="2146" spans="1:6" x14ac:dyDescent="0.45">
      <c r="A2146">
        <v>2135</v>
      </c>
      <c r="B2146">
        <f t="shared" si="101"/>
        <v>22</v>
      </c>
      <c r="C2146" cm="1">
        <f t="array" ref="C2146:D2146">_xlfn.XLOOKUP(A2146,id,KickstartData!$L$2:$M$4115)</f>
        <v>22</v>
      </c>
      <c r="D2146" t="str">
        <v>failed</v>
      </c>
      <c r="E2146" t="str">
        <f t="shared" si="102"/>
        <v xml:space="preserve"> </v>
      </c>
      <c r="F2146">
        <f t="shared" si="103"/>
        <v>22</v>
      </c>
    </row>
    <row r="2147" spans="1:6" x14ac:dyDescent="0.45">
      <c r="A2147">
        <v>2136</v>
      </c>
      <c r="B2147">
        <f t="shared" si="101"/>
        <v>4</v>
      </c>
      <c r="C2147" cm="1">
        <f t="array" ref="C2147:D2147">_xlfn.XLOOKUP(A2147,id,KickstartData!$L$2:$M$4115)</f>
        <v>4</v>
      </c>
      <c r="D2147" t="str">
        <v>failed</v>
      </c>
      <c r="E2147" t="str">
        <f t="shared" si="102"/>
        <v xml:space="preserve"> </v>
      </c>
      <c r="F2147">
        <f t="shared" si="103"/>
        <v>4</v>
      </c>
    </row>
    <row r="2148" spans="1:6" x14ac:dyDescent="0.45">
      <c r="A2148">
        <v>2137</v>
      </c>
      <c r="B2148">
        <f t="shared" si="101"/>
        <v>534</v>
      </c>
      <c r="C2148" cm="1">
        <f t="array" ref="C2148:D2148">_xlfn.XLOOKUP(A2148,id,KickstartData!$L$2:$M$4115)</f>
        <v>534</v>
      </c>
      <c r="D2148" t="str">
        <v>failed</v>
      </c>
      <c r="E2148" t="str">
        <f t="shared" si="102"/>
        <v xml:space="preserve"> </v>
      </c>
      <c r="F2148">
        <f t="shared" si="103"/>
        <v>534</v>
      </c>
    </row>
    <row r="2149" spans="1:6" x14ac:dyDescent="0.45">
      <c r="A2149">
        <v>2138</v>
      </c>
      <c r="B2149">
        <f t="shared" si="101"/>
        <v>12</v>
      </c>
      <c r="C2149" cm="1">
        <f t="array" ref="C2149:D2149">_xlfn.XLOOKUP(A2149,id,KickstartData!$L$2:$M$4115)</f>
        <v>12</v>
      </c>
      <c r="D2149" t="str">
        <v>failed</v>
      </c>
      <c r="E2149" t="str">
        <f t="shared" si="102"/>
        <v xml:space="preserve"> </v>
      </c>
      <c r="F2149">
        <f t="shared" si="103"/>
        <v>12</v>
      </c>
    </row>
    <row r="2150" spans="1:6" x14ac:dyDescent="0.45">
      <c r="A2150">
        <v>2139</v>
      </c>
      <c r="B2150">
        <f t="shared" si="101"/>
        <v>56</v>
      </c>
      <c r="C2150" cm="1">
        <f t="array" ref="C2150:D2150">_xlfn.XLOOKUP(A2150,id,KickstartData!$L$2:$M$4115)</f>
        <v>56</v>
      </c>
      <c r="D2150" t="str">
        <v>failed</v>
      </c>
      <c r="E2150" t="str">
        <f t="shared" si="102"/>
        <v xml:space="preserve"> </v>
      </c>
      <c r="F2150">
        <f t="shared" si="103"/>
        <v>56</v>
      </c>
    </row>
    <row r="2151" spans="1:6" x14ac:dyDescent="0.45">
      <c r="A2151">
        <v>2140</v>
      </c>
      <c r="B2151">
        <f t="shared" si="101"/>
        <v>11</v>
      </c>
      <c r="C2151" cm="1">
        <f t="array" ref="C2151:D2151">_xlfn.XLOOKUP(A2151,id,KickstartData!$L$2:$M$4115)</f>
        <v>11</v>
      </c>
      <c r="D2151" t="str">
        <v>failed</v>
      </c>
      <c r="E2151" t="str">
        <f t="shared" si="102"/>
        <v xml:space="preserve"> </v>
      </c>
      <c r="F2151">
        <f t="shared" si="103"/>
        <v>11</v>
      </c>
    </row>
    <row r="2152" spans="1:6" x14ac:dyDescent="0.45">
      <c r="A2152">
        <v>2141</v>
      </c>
      <c r="B2152">
        <f t="shared" si="101"/>
        <v>0</v>
      </c>
      <c r="C2152" cm="1">
        <f t="array" ref="C2152:D2152">_xlfn.XLOOKUP(A2152,id,KickstartData!$L$2:$M$4115)</f>
        <v>0</v>
      </c>
      <c r="D2152" t="str">
        <v>failed</v>
      </c>
      <c r="E2152" t="str">
        <f t="shared" si="102"/>
        <v xml:space="preserve"> </v>
      </c>
      <c r="F2152">
        <f t="shared" si="103"/>
        <v>0</v>
      </c>
    </row>
    <row r="2153" spans="1:6" x14ac:dyDescent="0.45">
      <c r="A2153">
        <v>2142</v>
      </c>
      <c r="B2153">
        <f t="shared" si="101"/>
        <v>12</v>
      </c>
      <c r="C2153" cm="1">
        <f t="array" ref="C2153:D2153">_xlfn.XLOOKUP(A2153,id,KickstartData!$L$2:$M$4115)</f>
        <v>12</v>
      </c>
      <c r="D2153" t="str">
        <v>failed</v>
      </c>
      <c r="E2153" t="str">
        <f t="shared" si="102"/>
        <v xml:space="preserve"> </v>
      </c>
      <c r="F2153">
        <f t="shared" si="103"/>
        <v>12</v>
      </c>
    </row>
    <row r="2154" spans="1:6" x14ac:dyDescent="0.45">
      <c r="A2154">
        <v>2143</v>
      </c>
      <c r="B2154">
        <f t="shared" si="101"/>
        <v>5</v>
      </c>
      <c r="C2154" cm="1">
        <f t="array" ref="C2154:D2154">_xlfn.XLOOKUP(A2154,id,KickstartData!$L$2:$M$4115)</f>
        <v>5</v>
      </c>
      <c r="D2154" t="str">
        <v>failed</v>
      </c>
      <c r="E2154" t="str">
        <f t="shared" si="102"/>
        <v xml:space="preserve"> </v>
      </c>
      <c r="F2154">
        <f t="shared" si="103"/>
        <v>5</v>
      </c>
    </row>
    <row r="2155" spans="1:6" x14ac:dyDescent="0.45">
      <c r="A2155">
        <v>2144</v>
      </c>
      <c r="B2155">
        <f t="shared" si="101"/>
        <v>24</v>
      </c>
      <c r="C2155" cm="1">
        <f t="array" ref="C2155:D2155">_xlfn.XLOOKUP(A2155,id,KickstartData!$L$2:$M$4115)</f>
        <v>24</v>
      </c>
      <c r="D2155" t="str">
        <v>failed</v>
      </c>
      <c r="E2155" t="str">
        <f t="shared" si="102"/>
        <v xml:space="preserve"> </v>
      </c>
      <c r="F2155">
        <f t="shared" si="103"/>
        <v>24</v>
      </c>
    </row>
    <row r="2156" spans="1:6" x14ac:dyDescent="0.45">
      <c r="A2156">
        <v>2145</v>
      </c>
      <c r="B2156">
        <f t="shared" si="101"/>
        <v>89</v>
      </c>
      <c r="C2156" cm="1">
        <f t="array" ref="C2156:D2156">_xlfn.XLOOKUP(A2156,id,KickstartData!$L$2:$M$4115)</f>
        <v>89</v>
      </c>
      <c r="D2156" t="str">
        <v>failed</v>
      </c>
      <c r="E2156" t="str">
        <f t="shared" si="102"/>
        <v xml:space="preserve"> </v>
      </c>
      <c r="F2156">
        <f t="shared" si="103"/>
        <v>89</v>
      </c>
    </row>
    <row r="2157" spans="1:6" x14ac:dyDescent="0.45">
      <c r="A2157">
        <v>2146</v>
      </c>
      <c r="B2157">
        <f t="shared" si="101"/>
        <v>1</v>
      </c>
      <c r="C2157" cm="1">
        <f t="array" ref="C2157:D2157">_xlfn.XLOOKUP(A2157,id,KickstartData!$L$2:$M$4115)</f>
        <v>1</v>
      </c>
      <c r="D2157" t="str">
        <v>failed</v>
      </c>
      <c r="E2157" t="str">
        <f t="shared" si="102"/>
        <v xml:space="preserve"> </v>
      </c>
      <c r="F2157">
        <f t="shared" si="103"/>
        <v>1</v>
      </c>
    </row>
    <row r="2158" spans="1:6" x14ac:dyDescent="0.45">
      <c r="A2158">
        <v>2147</v>
      </c>
      <c r="B2158">
        <f t="shared" si="101"/>
        <v>55</v>
      </c>
      <c r="C2158" cm="1">
        <f t="array" ref="C2158:D2158">_xlfn.XLOOKUP(A2158,id,KickstartData!$L$2:$M$4115)</f>
        <v>55</v>
      </c>
      <c r="D2158" t="str">
        <v>failed</v>
      </c>
      <c r="E2158" t="str">
        <f t="shared" si="102"/>
        <v xml:space="preserve"> </v>
      </c>
      <c r="F2158">
        <f t="shared" si="103"/>
        <v>55</v>
      </c>
    </row>
    <row r="2159" spans="1:6" x14ac:dyDescent="0.45">
      <c r="A2159">
        <v>2148</v>
      </c>
      <c r="B2159">
        <f t="shared" si="101"/>
        <v>2</v>
      </c>
      <c r="C2159" cm="1">
        <f t="array" ref="C2159:D2159">_xlfn.XLOOKUP(A2159,id,KickstartData!$L$2:$M$4115)</f>
        <v>2</v>
      </c>
      <c r="D2159" t="str">
        <v>failed</v>
      </c>
      <c r="E2159" t="str">
        <f t="shared" si="102"/>
        <v xml:space="preserve"> </v>
      </c>
      <c r="F2159">
        <f t="shared" si="103"/>
        <v>2</v>
      </c>
    </row>
    <row r="2160" spans="1:6" x14ac:dyDescent="0.45">
      <c r="A2160">
        <v>2149</v>
      </c>
      <c r="B2160">
        <f t="shared" si="101"/>
        <v>0</v>
      </c>
      <c r="C2160" cm="1">
        <f t="array" ref="C2160:D2160">_xlfn.XLOOKUP(A2160,id,KickstartData!$L$2:$M$4115)</f>
        <v>0</v>
      </c>
      <c r="D2160" t="str">
        <v>failed</v>
      </c>
      <c r="E2160" t="str">
        <f t="shared" si="102"/>
        <v xml:space="preserve"> </v>
      </c>
      <c r="F2160">
        <f t="shared" si="103"/>
        <v>0</v>
      </c>
    </row>
    <row r="2161" spans="1:6" x14ac:dyDescent="0.45">
      <c r="A2161">
        <v>2150</v>
      </c>
      <c r="B2161">
        <f t="shared" si="101"/>
        <v>4</v>
      </c>
      <c r="C2161" cm="1">
        <f t="array" ref="C2161:D2161">_xlfn.XLOOKUP(A2161,id,KickstartData!$L$2:$M$4115)</f>
        <v>4</v>
      </c>
      <c r="D2161" t="str">
        <v>failed</v>
      </c>
      <c r="E2161" t="str">
        <f t="shared" si="102"/>
        <v xml:space="preserve"> </v>
      </c>
      <c r="F2161">
        <f t="shared" si="103"/>
        <v>4</v>
      </c>
    </row>
    <row r="2162" spans="1:6" x14ac:dyDescent="0.45">
      <c r="A2162">
        <v>2151</v>
      </c>
      <c r="B2162">
        <f t="shared" si="101"/>
        <v>6</v>
      </c>
      <c r="C2162" cm="1">
        <f t="array" ref="C2162:D2162">_xlfn.XLOOKUP(A2162,id,KickstartData!$L$2:$M$4115)</f>
        <v>6</v>
      </c>
      <c r="D2162" t="str">
        <v>failed</v>
      </c>
      <c r="E2162" t="str">
        <f t="shared" si="102"/>
        <v xml:space="preserve"> </v>
      </c>
      <c r="F2162">
        <f t="shared" si="103"/>
        <v>6</v>
      </c>
    </row>
    <row r="2163" spans="1:6" x14ac:dyDescent="0.45">
      <c r="A2163">
        <v>2152</v>
      </c>
      <c r="B2163">
        <f t="shared" si="101"/>
        <v>4</v>
      </c>
      <c r="C2163" cm="1">
        <f t="array" ref="C2163:D2163">_xlfn.XLOOKUP(A2163,id,KickstartData!$L$2:$M$4115)</f>
        <v>4</v>
      </c>
      <c r="D2163" t="str">
        <v>failed</v>
      </c>
      <c r="E2163" t="str">
        <f t="shared" si="102"/>
        <v xml:space="preserve"> </v>
      </c>
      <c r="F2163">
        <f t="shared" si="103"/>
        <v>4</v>
      </c>
    </row>
    <row r="2164" spans="1:6" x14ac:dyDescent="0.45">
      <c r="A2164">
        <v>2153</v>
      </c>
      <c r="B2164">
        <f t="shared" si="101"/>
        <v>4</v>
      </c>
      <c r="C2164" cm="1">
        <f t="array" ref="C2164:D2164">_xlfn.XLOOKUP(A2164,id,KickstartData!$L$2:$M$4115)</f>
        <v>4</v>
      </c>
      <c r="D2164" t="str">
        <v>failed</v>
      </c>
      <c r="E2164" t="str">
        <f t="shared" si="102"/>
        <v xml:space="preserve"> </v>
      </c>
      <c r="F2164">
        <f t="shared" si="103"/>
        <v>4</v>
      </c>
    </row>
    <row r="2165" spans="1:6" x14ac:dyDescent="0.45">
      <c r="A2165">
        <v>2154</v>
      </c>
      <c r="B2165">
        <f t="shared" si="101"/>
        <v>2</v>
      </c>
      <c r="C2165" cm="1">
        <f t="array" ref="C2165:D2165">_xlfn.XLOOKUP(A2165,id,KickstartData!$L$2:$M$4115)</f>
        <v>2</v>
      </c>
      <c r="D2165" t="str">
        <v>failed</v>
      </c>
      <c r="E2165" t="str">
        <f t="shared" si="102"/>
        <v xml:space="preserve"> </v>
      </c>
      <c r="F2165">
        <f t="shared" si="103"/>
        <v>2</v>
      </c>
    </row>
    <row r="2166" spans="1:6" x14ac:dyDescent="0.45">
      <c r="A2166">
        <v>2155</v>
      </c>
      <c r="B2166">
        <f t="shared" si="101"/>
        <v>5</v>
      </c>
      <c r="C2166" cm="1">
        <f t="array" ref="C2166:D2166">_xlfn.XLOOKUP(A2166,id,KickstartData!$L$2:$M$4115)</f>
        <v>5</v>
      </c>
      <c r="D2166" t="str">
        <v>failed</v>
      </c>
      <c r="E2166" t="str">
        <f t="shared" si="102"/>
        <v xml:space="preserve"> </v>
      </c>
      <c r="F2166">
        <f t="shared" si="103"/>
        <v>5</v>
      </c>
    </row>
    <row r="2167" spans="1:6" x14ac:dyDescent="0.45">
      <c r="A2167">
        <v>2156</v>
      </c>
      <c r="B2167">
        <f t="shared" si="101"/>
        <v>83</v>
      </c>
      <c r="C2167" cm="1">
        <f t="array" ref="C2167:D2167">_xlfn.XLOOKUP(A2167,id,KickstartData!$L$2:$M$4115)</f>
        <v>83</v>
      </c>
      <c r="D2167" t="str">
        <v>failed</v>
      </c>
      <c r="E2167" t="str">
        <f t="shared" si="102"/>
        <v xml:space="preserve"> </v>
      </c>
      <c r="F2167">
        <f t="shared" si="103"/>
        <v>83</v>
      </c>
    </row>
    <row r="2168" spans="1:6" x14ac:dyDescent="0.45">
      <c r="A2168">
        <v>2157</v>
      </c>
      <c r="B2168">
        <f t="shared" si="101"/>
        <v>57</v>
      </c>
      <c r="C2168" cm="1">
        <f t="array" ref="C2168:D2168">_xlfn.XLOOKUP(A2168,id,KickstartData!$L$2:$M$4115)</f>
        <v>57</v>
      </c>
      <c r="D2168" t="str">
        <v>failed</v>
      </c>
      <c r="E2168" t="str">
        <f t="shared" si="102"/>
        <v xml:space="preserve"> </v>
      </c>
      <c r="F2168">
        <f t="shared" si="103"/>
        <v>57</v>
      </c>
    </row>
    <row r="2169" spans="1:6" x14ac:dyDescent="0.45">
      <c r="A2169">
        <v>2158</v>
      </c>
      <c r="B2169">
        <f t="shared" si="101"/>
        <v>311</v>
      </c>
      <c r="C2169" cm="1">
        <f t="array" ref="C2169:D2169">_xlfn.XLOOKUP(A2169,id,KickstartData!$L$2:$M$4115)</f>
        <v>311</v>
      </c>
      <c r="D2169" t="str">
        <v>failed</v>
      </c>
      <c r="E2169" t="str">
        <f t="shared" si="102"/>
        <v xml:space="preserve"> </v>
      </c>
      <c r="F2169">
        <f t="shared" si="103"/>
        <v>311</v>
      </c>
    </row>
    <row r="2170" spans="1:6" x14ac:dyDescent="0.45">
      <c r="A2170">
        <v>2159</v>
      </c>
      <c r="B2170">
        <f t="shared" si="101"/>
        <v>2</v>
      </c>
      <c r="C2170" cm="1">
        <f t="array" ref="C2170:D2170">_xlfn.XLOOKUP(A2170,id,KickstartData!$L$2:$M$4115)</f>
        <v>2</v>
      </c>
      <c r="D2170" t="str">
        <v>failed</v>
      </c>
      <c r="E2170" t="str">
        <f t="shared" si="102"/>
        <v xml:space="preserve"> </v>
      </c>
      <c r="F2170">
        <f t="shared" si="103"/>
        <v>2</v>
      </c>
    </row>
    <row r="2171" spans="1:6" x14ac:dyDescent="0.45">
      <c r="A2171">
        <v>2160</v>
      </c>
      <c r="B2171">
        <f t="shared" si="101"/>
        <v>16</v>
      </c>
      <c r="C2171" cm="1">
        <f t="array" ref="C2171:D2171">_xlfn.XLOOKUP(A2171,id,KickstartData!$L$2:$M$4115)</f>
        <v>16</v>
      </c>
      <c r="D2171" t="str">
        <v>failed</v>
      </c>
      <c r="E2171" t="str">
        <f t="shared" si="102"/>
        <v xml:space="preserve"> </v>
      </c>
      <c r="F2171">
        <f t="shared" si="103"/>
        <v>16</v>
      </c>
    </row>
    <row r="2172" spans="1:6" x14ac:dyDescent="0.45">
      <c r="A2172">
        <v>2161</v>
      </c>
      <c r="B2172">
        <f t="shared" si="101"/>
        <v>13</v>
      </c>
      <c r="C2172" cm="1">
        <f t="array" ref="C2172:D2172">_xlfn.XLOOKUP(A2172,id,KickstartData!$L$2:$M$4115)</f>
        <v>13</v>
      </c>
      <c r="D2172" t="str">
        <v>successful</v>
      </c>
      <c r="E2172">
        <f t="shared" si="102"/>
        <v>13</v>
      </c>
      <c r="F2172" t="str">
        <f t="shared" si="103"/>
        <v xml:space="preserve"> </v>
      </c>
    </row>
    <row r="2173" spans="1:6" x14ac:dyDescent="0.45">
      <c r="A2173">
        <v>2162</v>
      </c>
      <c r="B2173">
        <f t="shared" si="101"/>
        <v>58</v>
      </c>
      <c r="C2173" cm="1">
        <f t="array" ref="C2173:D2173">_xlfn.XLOOKUP(A2173,id,KickstartData!$L$2:$M$4115)</f>
        <v>58</v>
      </c>
      <c r="D2173" t="str">
        <v>successful</v>
      </c>
      <c r="E2173">
        <f t="shared" si="102"/>
        <v>58</v>
      </c>
      <c r="F2173" t="str">
        <f t="shared" si="103"/>
        <v xml:space="preserve"> </v>
      </c>
    </row>
    <row r="2174" spans="1:6" x14ac:dyDescent="0.45">
      <c r="A2174">
        <v>2163</v>
      </c>
      <c r="B2174">
        <f t="shared" si="101"/>
        <v>44</v>
      </c>
      <c r="C2174" cm="1">
        <f t="array" ref="C2174:D2174">_xlfn.XLOOKUP(A2174,id,KickstartData!$L$2:$M$4115)</f>
        <v>44</v>
      </c>
      <c r="D2174" t="str">
        <v>successful</v>
      </c>
      <c r="E2174">
        <f t="shared" si="102"/>
        <v>44</v>
      </c>
      <c r="F2174" t="str">
        <f t="shared" si="103"/>
        <v xml:space="preserve"> </v>
      </c>
    </row>
    <row r="2175" spans="1:6" x14ac:dyDescent="0.45">
      <c r="A2175">
        <v>2164</v>
      </c>
      <c r="B2175">
        <f t="shared" si="101"/>
        <v>83</v>
      </c>
      <c r="C2175" cm="1">
        <f t="array" ref="C2175:D2175">_xlfn.XLOOKUP(A2175,id,KickstartData!$L$2:$M$4115)</f>
        <v>83</v>
      </c>
      <c r="D2175" t="str">
        <v>successful</v>
      </c>
      <c r="E2175">
        <f t="shared" si="102"/>
        <v>83</v>
      </c>
      <c r="F2175" t="str">
        <f t="shared" si="103"/>
        <v xml:space="preserve"> </v>
      </c>
    </row>
    <row r="2176" spans="1:6" x14ac:dyDescent="0.45">
      <c r="A2176">
        <v>2165</v>
      </c>
      <c r="B2176">
        <f t="shared" si="101"/>
        <v>117</v>
      </c>
      <c r="C2176" cm="1">
        <f t="array" ref="C2176:D2176">_xlfn.XLOOKUP(A2176,id,KickstartData!$L$2:$M$4115)</f>
        <v>117</v>
      </c>
      <c r="D2176" t="str">
        <v>successful</v>
      </c>
      <c r="E2176">
        <f t="shared" si="102"/>
        <v>117</v>
      </c>
      <c r="F2176" t="str">
        <f t="shared" si="103"/>
        <v xml:space="preserve"> </v>
      </c>
    </row>
    <row r="2177" spans="1:6" x14ac:dyDescent="0.45">
      <c r="A2177">
        <v>2166</v>
      </c>
      <c r="B2177">
        <f t="shared" si="101"/>
        <v>32</v>
      </c>
      <c r="C2177" cm="1">
        <f t="array" ref="C2177:D2177">_xlfn.XLOOKUP(A2177,id,KickstartData!$L$2:$M$4115)</f>
        <v>32</v>
      </c>
      <c r="D2177" t="str">
        <v>successful</v>
      </c>
      <c r="E2177">
        <f t="shared" si="102"/>
        <v>32</v>
      </c>
      <c r="F2177" t="str">
        <f t="shared" si="103"/>
        <v xml:space="preserve"> </v>
      </c>
    </row>
    <row r="2178" spans="1:6" x14ac:dyDescent="0.45">
      <c r="A2178">
        <v>2167</v>
      </c>
      <c r="B2178">
        <f t="shared" si="101"/>
        <v>8</v>
      </c>
      <c r="C2178" cm="1">
        <f t="array" ref="C2178:D2178">_xlfn.XLOOKUP(A2178,id,KickstartData!$L$2:$M$4115)</f>
        <v>8</v>
      </c>
      <c r="D2178" t="str">
        <v>successful</v>
      </c>
      <c r="E2178">
        <f t="shared" si="102"/>
        <v>8</v>
      </c>
      <c r="F2178" t="str">
        <f t="shared" si="103"/>
        <v xml:space="preserve"> </v>
      </c>
    </row>
    <row r="2179" spans="1:6" x14ac:dyDescent="0.45">
      <c r="A2179">
        <v>2168</v>
      </c>
      <c r="B2179">
        <f t="shared" si="101"/>
        <v>340</v>
      </c>
      <c r="C2179" cm="1">
        <f t="array" ref="C2179:D2179">_xlfn.XLOOKUP(A2179,id,KickstartData!$L$2:$M$4115)</f>
        <v>340</v>
      </c>
      <c r="D2179" t="str">
        <v>successful</v>
      </c>
      <c r="E2179">
        <f t="shared" si="102"/>
        <v>340</v>
      </c>
      <c r="F2179" t="str">
        <f t="shared" si="103"/>
        <v xml:space="preserve"> </v>
      </c>
    </row>
    <row r="2180" spans="1:6" x14ac:dyDescent="0.45">
      <c r="A2180">
        <v>2169</v>
      </c>
      <c r="B2180">
        <f t="shared" si="101"/>
        <v>7</v>
      </c>
      <c r="C2180" cm="1">
        <f t="array" ref="C2180:D2180">_xlfn.XLOOKUP(A2180,id,KickstartData!$L$2:$M$4115)</f>
        <v>7</v>
      </c>
      <c r="D2180" t="str">
        <v>successful</v>
      </c>
      <c r="E2180">
        <f t="shared" si="102"/>
        <v>7</v>
      </c>
      <c r="F2180" t="str">
        <f t="shared" si="103"/>
        <v xml:space="preserve"> </v>
      </c>
    </row>
    <row r="2181" spans="1:6" x14ac:dyDescent="0.45">
      <c r="A2181">
        <v>2170</v>
      </c>
      <c r="B2181">
        <f t="shared" si="101"/>
        <v>19</v>
      </c>
      <c r="C2181" cm="1">
        <f t="array" ref="C2181:D2181">_xlfn.XLOOKUP(A2181,id,KickstartData!$L$2:$M$4115)</f>
        <v>19</v>
      </c>
      <c r="D2181" t="str">
        <v>successful</v>
      </c>
      <c r="E2181">
        <f t="shared" si="102"/>
        <v>19</v>
      </c>
      <c r="F2181" t="str">
        <f t="shared" si="103"/>
        <v xml:space="preserve"> </v>
      </c>
    </row>
    <row r="2182" spans="1:6" x14ac:dyDescent="0.45">
      <c r="A2182">
        <v>2171</v>
      </c>
      <c r="B2182">
        <f t="shared" si="101"/>
        <v>47</v>
      </c>
      <c r="C2182" cm="1">
        <f t="array" ref="C2182:D2182">_xlfn.XLOOKUP(A2182,id,KickstartData!$L$2:$M$4115)</f>
        <v>47</v>
      </c>
      <c r="D2182" t="str">
        <v>successful</v>
      </c>
      <c r="E2182">
        <f t="shared" si="102"/>
        <v>47</v>
      </c>
      <c r="F2182" t="str">
        <f t="shared" si="103"/>
        <v xml:space="preserve"> </v>
      </c>
    </row>
    <row r="2183" spans="1:6" x14ac:dyDescent="0.45">
      <c r="A2183">
        <v>2172</v>
      </c>
      <c r="B2183">
        <f t="shared" si="101"/>
        <v>13</v>
      </c>
      <c r="C2183" cm="1">
        <f t="array" ref="C2183:D2183">_xlfn.XLOOKUP(A2183,id,KickstartData!$L$2:$M$4115)</f>
        <v>13</v>
      </c>
      <c r="D2183" t="str">
        <v>successful</v>
      </c>
      <c r="E2183">
        <f t="shared" si="102"/>
        <v>13</v>
      </c>
      <c r="F2183" t="str">
        <f t="shared" si="103"/>
        <v xml:space="preserve"> </v>
      </c>
    </row>
    <row r="2184" spans="1:6" x14ac:dyDescent="0.45">
      <c r="A2184">
        <v>2173</v>
      </c>
      <c r="B2184">
        <f t="shared" si="101"/>
        <v>90</v>
      </c>
      <c r="C2184" cm="1">
        <f t="array" ref="C2184:D2184">_xlfn.XLOOKUP(A2184,id,KickstartData!$L$2:$M$4115)</f>
        <v>90</v>
      </c>
      <c r="D2184" t="str">
        <v>successful</v>
      </c>
      <c r="E2184">
        <f t="shared" si="102"/>
        <v>90</v>
      </c>
      <c r="F2184" t="str">
        <f t="shared" si="103"/>
        <v xml:space="preserve"> </v>
      </c>
    </row>
    <row r="2185" spans="1:6" x14ac:dyDescent="0.45">
      <c r="A2185">
        <v>2174</v>
      </c>
      <c r="B2185">
        <f t="shared" si="101"/>
        <v>63</v>
      </c>
      <c r="C2185" cm="1">
        <f t="array" ref="C2185:D2185">_xlfn.XLOOKUP(A2185,id,KickstartData!$L$2:$M$4115)</f>
        <v>63</v>
      </c>
      <c r="D2185" t="str">
        <v>successful</v>
      </c>
      <c r="E2185">
        <f t="shared" si="102"/>
        <v>63</v>
      </c>
      <c r="F2185" t="str">
        <f t="shared" si="103"/>
        <v xml:space="preserve"> </v>
      </c>
    </row>
    <row r="2186" spans="1:6" x14ac:dyDescent="0.45">
      <c r="A2186">
        <v>2175</v>
      </c>
      <c r="B2186">
        <f t="shared" si="101"/>
        <v>26</v>
      </c>
      <c r="C2186" cm="1">
        <f t="array" ref="C2186:D2186">_xlfn.XLOOKUP(A2186,id,KickstartData!$L$2:$M$4115)</f>
        <v>26</v>
      </c>
      <c r="D2186" t="str">
        <v>successful</v>
      </c>
      <c r="E2186">
        <f t="shared" si="102"/>
        <v>26</v>
      </c>
      <c r="F2186" t="str">
        <f t="shared" si="103"/>
        <v xml:space="preserve"> </v>
      </c>
    </row>
    <row r="2187" spans="1:6" x14ac:dyDescent="0.45">
      <c r="A2187">
        <v>2176</v>
      </c>
      <c r="B2187">
        <f t="shared" si="101"/>
        <v>71</v>
      </c>
      <c r="C2187" cm="1">
        <f t="array" ref="C2187:D2187">_xlfn.XLOOKUP(A2187,id,KickstartData!$L$2:$M$4115)</f>
        <v>71</v>
      </c>
      <c r="D2187" t="str">
        <v>successful</v>
      </c>
      <c r="E2187">
        <f t="shared" si="102"/>
        <v>71</v>
      </c>
      <c r="F2187" t="str">
        <f t="shared" si="103"/>
        <v xml:space="preserve"> </v>
      </c>
    </row>
    <row r="2188" spans="1:6" x14ac:dyDescent="0.45">
      <c r="A2188">
        <v>2177</v>
      </c>
      <c r="B2188">
        <f t="shared" ref="B2188:B2251" si="104">_xlfn.XLOOKUP(A2188,id,backers_count)</f>
        <v>38</v>
      </c>
      <c r="C2188" cm="1">
        <f t="array" ref="C2188:D2188">_xlfn.XLOOKUP(A2188,id,KickstartData!$L$2:$M$4115)</f>
        <v>38</v>
      </c>
      <c r="D2188" t="str">
        <v>successful</v>
      </c>
      <c r="E2188">
        <f t="shared" si="102"/>
        <v>38</v>
      </c>
      <c r="F2188" t="str">
        <f t="shared" si="103"/>
        <v xml:space="preserve"> </v>
      </c>
    </row>
    <row r="2189" spans="1:6" x14ac:dyDescent="0.45">
      <c r="A2189">
        <v>2178</v>
      </c>
      <c r="B2189">
        <f t="shared" si="104"/>
        <v>859</v>
      </c>
      <c r="C2189" cm="1">
        <f t="array" ref="C2189:D2189">_xlfn.XLOOKUP(A2189,id,KickstartData!$L$2:$M$4115)</f>
        <v>859</v>
      </c>
      <c r="D2189" t="str">
        <v>successful</v>
      </c>
      <c r="E2189">
        <f t="shared" si="102"/>
        <v>859</v>
      </c>
      <c r="F2189" t="str">
        <f t="shared" si="103"/>
        <v xml:space="preserve"> </v>
      </c>
    </row>
    <row r="2190" spans="1:6" x14ac:dyDescent="0.45">
      <c r="A2190">
        <v>2179</v>
      </c>
      <c r="B2190">
        <f t="shared" si="104"/>
        <v>21</v>
      </c>
      <c r="C2190" cm="1">
        <f t="array" ref="C2190:D2190">_xlfn.XLOOKUP(A2190,id,KickstartData!$L$2:$M$4115)</f>
        <v>21</v>
      </c>
      <c r="D2190" t="str">
        <v>successful</v>
      </c>
      <c r="E2190">
        <f t="shared" si="102"/>
        <v>21</v>
      </c>
      <c r="F2190" t="str">
        <f t="shared" si="103"/>
        <v xml:space="preserve"> </v>
      </c>
    </row>
    <row r="2191" spans="1:6" x14ac:dyDescent="0.45">
      <c r="A2191">
        <v>2180</v>
      </c>
      <c r="B2191">
        <f t="shared" si="104"/>
        <v>78</v>
      </c>
      <c r="C2191" cm="1">
        <f t="array" ref="C2191:D2191">_xlfn.XLOOKUP(A2191,id,KickstartData!$L$2:$M$4115)</f>
        <v>78</v>
      </c>
      <c r="D2191" t="str">
        <v>successful</v>
      </c>
      <c r="E2191">
        <f t="shared" si="102"/>
        <v>78</v>
      </c>
      <c r="F2191" t="str">
        <f t="shared" si="103"/>
        <v xml:space="preserve"> </v>
      </c>
    </row>
    <row r="2192" spans="1:6" x14ac:dyDescent="0.45">
      <c r="A2192">
        <v>2181</v>
      </c>
      <c r="B2192">
        <f t="shared" si="104"/>
        <v>53</v>
      </c>
      <c r="C2192" cm="1">
        <f t="array" ref="C2192:D2192">_xlfn.XLOOKUP(A2192,id,KickstartData!$L$2:$M$4115)</f>
        <v>53</v>
      </c>
      <c r="D2192" t="str">
        <v>successful</v>
      </c>
      <c r="E2192">
        <f t="shared" ref="E2192:E2255" si="105">IF(D2192="successful",C2192," ")</f>
        <v>53</v>
      </c>
      <c r="F2192" t="str">
        <f t="shared" ref="F2192:F2255" si="106">IF(D2192&lt;&gt;"successful",C2192," ")</f>
        <v xml:space="preserve"> </v>
      </c>
    </row>
    <row r="2193" spans="1:6" x14ac:dyDescent="0.45">
      <c r="A2193">
        <v>2182</v>
      </c>
      <c r="B2193">
        <f t="shared" si="104"/>
        <v>356</v>
      </c>
      <c r="C2193" cm="1">
        <f t="array" ref="C2193:D2193">_xlfn.XLOOKUP(A2193,id,KickstartData!$L$2:$M$4115)</f>
        <v>356</v>
      </c>
      <c r="D2193" t="str">
        <v>successful</v>
      </c>
      <c r="E2193">
        <f t="shared" si="105"/>
        <v>356</v>
      </c>
      <c r="F2193" t="str">
        <f t="shared" si="106"/>
        <v xml:space="preserve"> </v>
      </c>
    </row>
    <row r="2194" spans="1:6" x14ac:dyDescent="0.45">
      <c r="A2194">
        <v>2183</v>
      </c>
      <c r="B2194">
        <f t="shared" si="104"/>
        <v>279</v>
      </c>
      <c r="C2194" cm="1">
        <f t="array" ref="C2194:D2194">_xlfn.XLOOKUP(A2194,id,KickstartData!$L$2:$M$4115)</f>
        <v>279</v>
      </c>
      <c r="D2194" t="str">
        <v>successful</v>
      </c>
      <c r="E2194">
        <f t="shared" si="105"/>
        <v>279</v>
      </c>
      <c r="F2194" t="str">
        <f t="shared" si="106"/>
        <v xml:space="preserve"> </v>
      </c>
    </row>
    <row r="2195" spans="1:6" x14ac:dyDescent="0.45">
      <c r="A2195">
        <v>2184</v>
      </c>
      <c r="B2195">
        <f t="shared" si="104"/>
        <v>266</v>
      </c>
      <c r="C2195" cm="1">
        <f t="array" ref="C2195:D2195">_xlfn.XLOOKUP(A2195,id,KickstartData!$L$2:$M$4115)</f>
        <v>266</v>
      </c>
      <c r="D2195" t="str">
        <v>successful</v>
      </c>
      <c r="E2195">
        <f t="shared" si="105"/>
        <v>266</v>
      </c>
      <c r="F2195" t="str">
        <f t="shared" si="106"/>
        <v xml:space="preserve"> </v>
      </c>
    </row>
    <row r="2196" spans="1:6" x14ac:dyDescent="0.45">
      <c r="A2196">
        <v>2185</v>
      </c>
      <c r="B2196">
        <f t="shared" si="104"/>
        <v>623</v>
      </c>
      <c r="C2196" cm="1">
        <f t="array" ref="C2196:D2196">_xlfn.XLOOKUP(A2196,id,KickstartData!$L$2:$M$4115)</f>
        <v>623</v>
      </c>
      <c r="D2196" t="str">
        <v>successful</v>
      </c>
      <c r="E2196">
        <f t="shared" si="105"/>
        <v>623</v>
      </c>
      <c r="F2196" t="str">
        <f t="shared" si="106"/>
        <v xml:space="preserve"> </v>
      </c>
    </row>
    <row r="2197" spans="1:6" x14ac:dyDescent="0.45">
      <c r="A2197">
        <v>2186</v>
      </c>
      <c r="B2197">
        <f t="shared" si="104"/>
        <v>392</v>
      </c>
      <c r="C2197" cm="1">
        <f t="array" ref="C2197:D2197">_xlfn.XLOOKUP(A2197,id,KickstartData!$L$2:$M$4115)</f>
        <v>392</v>
      </c>
      <c r="D2197" t="str">
        <v>successful</v>
      </c>
      <c r="E2197">
        <f t="shared" si="105"/>
        <v>392</v>
      </c>
      <c r="F2197" t="str">
        <f t="shared" si="106"/>
        <v xml:space="preserve"> </v>
      </c>
    </row>
    <row r="2198" spans="1:6" x14ac:dyDescent="0.45">
      <c r="A2198">
        <v>2187</v>
      </c>
      <c r="B2198">
        <f t="shared" si="104"/>
        <v>3562</v>
      </c>
      <c r="C2198" cm="1">
        <f t="array" ref="C2198:D2198">_xlfn.XLOOKUP(A2198,id,KickstartData!$L$2:$M$4115)</f>
        <v>3562</v>
      </c>
      <c r="D2198" t="str">
        <v>successful</v>
      </c>
      <c r="E2198">
        <f t="shared" si="105"/>
        <v>3562</v>
      </c>
      <c r="F2198" t="str">
        <f t="shared" si="106"/>
        <v xml:space="preserve"> </v>
      </c>
    </row>
    <row r="2199" spans="1:6" x14ac:dyDescent="0.45">
      <c r="A2199">
        <v>2188</v>
      </c>
      <c r="B2199">
        <f t="shared" si="104"/>
        <v>514</v>
      </c>
      <c r="C2199" cm="1">
        <f t="array" ref="C2199:D2199">_xlfn.XLOOKUP(A2199,id,KickstartData!$L$2:$M$4115)</f>
        <v>514</v>
      </c>
      <c r="D2199" t="str">
        <v>successful</v>
      </c>
      <c r="E2199">
        <f t="shared" si="105"/>
        <v>514</v>
      </c>
      <c r="F2199" t="str">
        <f t="shared" si="106"/>
        <v xml:space="preserve"> </v>
      </c>
    </row>
    <row r="2200" spans="1:6" x14ac:dyDescent="0.45">
      <c r="A2200">
        <v>2189</v>
      </c>
      <c r="B2200">
        <f t="shared" si="104"/>
        <v>88</v>
      </c>
      <c r="C2200" cm="1">
        <f t="array" ref="C2200:D2200">_xlfn.XLOOKUP(A2200,id,KickstartData!$L$2:$M$4115)</f>
        <v>88</v>
      </c>
      <c r="D2200" t="str">
        <v>successful</v>
      </c>
      <c r="E2200">
        <f t="shared" si="105"/>
        <v>88</v>
      </c>
      <c r="F2200" t="str">
        <f t="shared" si="106"/>
        <v xml:space="preserve"> </v>
      </c>
    </row>
    <row r="2201" spans="1:6" x14ac:dyDescent="0.45">
      <c r="A2201">
        <v>2190</v>
      </c>
      <c r="B2201">
        <f t="shared" si="104"/>
        <v>537</v>
      </c>
      <c r="C2201" cm="1">
        <f t="array" ref="C2201:D2201">_xlfn.XLOOKUP(A2201,id,KickstartData!$L$2:$M$4115)</f>
        <v>537</v>
      </c>
      <c r="D2201" t="str">
        <v>successful</v>
      </c>
      <c r="E2201">
        <f t="shared" si="105"/>
        <v>537</v>
      </c>
      <c r="F2201" t="str">
        <f t="shared" si="106"/>
        <v xml:space="preserve"> </v>
      </c>
    </row>
    <row r="2202" spans="1:6" x14ac:dyDescent="0.45">
      <c r="A2202">
        <v>2191</v>
      </c>
      <c r="B2202">
        <f t="shared" si="104"/>
        <v>25</v>
      </c>
      <c r="C2202" cm="1">
        <f t="array" ref="C2202:D2202">_xlfn.XLOOKUP(A2202,id,KickstartData!$L$2:$M$4115)</f>
        <v>25</v>
      </c>
      <c r="D2202" t="str">
        <v>successful</v>
      </c>
      <c r="E2202">
        <f t="shared" si="105"/>
        <v>25</v>
      </c>
      <c r="F2202" t="str">
        <f t="shared" si="106"/>
        <v xml:space="preserve"> </v>
      </c>
    </row>
    <row r="2203" spans="1:6" x14ac:dyDescent="0.45">
      <c r="A2203">
        <v>2192</v>
      </c>
      <c r="B2203">
        <f t="shared" si="104"/>
        <v>3238</v>
      </c>
      <c r="C2203" cm="1">
        <f t="array" ref="C2203:D2203">_xlfn.XLOOKUP(A2203,id,KickstartData!$L$2:$M$4115)</f>
        <v>3238</v>
      </c>
      <c r="D2203" t="str">
        <v>successful</v>
      </c>
      <c r="E2203">
        <f t="shared" si="105"/>
        <v>3238</v>
      </c>
      <c r="F2203" t="str">
        <f t="shared" si="106"/>
        <v xml:space="preserve"> </v>
      </c>
    </row>
    <row r="2204" spans="1:6" x14ac:dyDescent="0.45">
      <c r="A2204">
        <v>2193</v>
      </c>
      <c r="B2204">
        <f t="shared" si="104"/>
        <v>897</v>
      </c>
      <c r="C2204" cm="1">
        <f t="array" ref="C2204:D2204">_xlfn.XLOOKUP(A2204,id,KickstartData!$L$2:$M$4115)</f>
        <v>897</v>
      </c>
      <c r="D2204" t="str">
        <v>successful</v>
      </c>
      <c r="E2204">
        <f t="shared" si="105"/>
        <v>897</v>
      </c>
      <c r="F2204" t="str">
        <f t="shared" si="106"/>
        <v xml:space="preserve"> </v>
      </c>
    </row>
    <row r="2205" spans="1:6" x14ac:dyDescent="0.45">
      <c r="A2205">
        <v>2194</v>
      </c>
      <c r="B2205">
        <f t="shared" si="104"/>
        <v>878</v>
      </c>
      <c r="C2205" cm="1">
        <f t="array" ref="C2205:D2205">_xlfn.XLOOKUP(A2205,id,KickstartData!$L$2:$M$4115)</f>
        <v>878</v>
      </c>
      <c r="D2205" t="str">
        <v>successful</v>
      </c>
      <c r="E2205">
        <f t="shared" si="105"/>
        <v>878</v>
      </c>
      <c r="F2205" t="str">
        <f t="shared" si="106"/>
        <v xml:space="preserve"> </v>
      </c>
    </row>
    <row r="2206" spans="1:6" x14ac:dyDescent="0.45">
      <c r="A2206">
        <v>2195</v>
      </c>
      <c r="B2206">
        <f t="shared" si="104"/>
        <v>115</v>
      </c>
      <c r="C2206" cm="1">
        <f t="array" ref="C2206:D2206">_xlfn.XLOOKUP(A2206,id,KickstartData!$L$2:$M$4115)</f>
        <v>115</v>
      </c>
      <c r="D2206" t="str">
        <v>successful</v>
      </c>
      <c r="E2206">
        <f t="shared" si="105"/>
        <v>115</v>
      </c>
      <c r="F2206" t="str">
        <f t="shared" si="106"/>
        <v xml:space="preserve"> </v>
      </c>
    </row>
    <row r="2207" spans="1:6" x14ac:dyDescent="0.45">
      <c r="A2207">
        <v>2196</v>
      </c>
      <c r="B2207">
        <f t="shared" si="104"/>
        <v>234</v>
      </c>
      <c r="C2207" cm="1">
        <f t="array" ref="C2207:D2207">_xlfn.XLOOKUP(A2207,id,KickstartData!$L$2:$M$4115)</f>
        <v>234</v>
      </c>
      <c r="D2207" t="str">
        <v>successful</v>
      </c>
      <c r="E2207">
        <f t="shared" si="105"/>
        <v>234</v>
      </c>
      <c r="F2207" t="str">
        <f t="shared" si="106"/>
        <v xml:space="preserve"> </v>
      </c>
    </row>
    <row r="2208" spans="1:6" x14ac:dyDescent="0.45">
      <c r="A2208">
        <v>2197</v>
      </c>
      <c r="B2208">
        <f t="shared" si="104"/>
        <v>4330</v>
      </c>
      <c r="C2208" cm="1">
        <f t="array" ref="C2208:D2208">_xlfn.XLOOKUP(A2208,id,KickstartData!$L$2:$M$4115)</f>
        <v>4330</v>
      </c>
      <c r="D2208" t="str">
        <v>successful</v>
      </c>
      <c r="E2208">
        <f t="shared" si="105"/>
        <v>4330</v>
      </c>
      <c r="F2208" t="str">
        <f t="shared" si="106"/>
        <v xml:space="preserve"> </v>
      </c>
    </row>
    <row r="2209" spans="1:6" x14ac:dyDescent="0.45">
      <c r="A2209">
        <v>2198</v>
      </c>
      <c r="B2209">
        <f t="shared" si="104"/>
        <v>651</v>
      </c>
      <c r="C2209" cm="1">
        <f t="array" ref="C2209:D2209">_xlfn.XLOOKUP(A2209,id,KickstartData!$L$2:$M$4115)</f>
        <v>651</v>
      </c>
      <c r="D2209" t="str">
        <v>successful</v>
      </c>
      <c r="E2209">
        <f t="shared" si="105"/>
        <v>651</v>
      </c>
      <c r="F2209" t="str">
        <f t="shared" si="106"/>
        <v xml:space="preserve"> </v>
      </c>
    </row>
    <row r="2210" spans="1:6" x14ac:dyDescent="0.45">
      <c r="A2210">
        <v>2199</v>
      </c>
      <c r="B2210">
        <f t="shared" si="104"/>
        <v>251</v>
      </c>
      <c r="C2210" cm="1">
        <f t="array" ref="C2210:D2210">_xlfn.XLOOKUP(A2210,id,KickstartData!$L$2:$M$4115)</f>
        <v>251</v>
      </c>
      <c r="D2210" t="str">
        <v>successful</v>
      </c>
      <c r="E2210">
        <f t="shared" si="105"/>
        <v>251</v>
      </c>
      <c r="F2210" t="str">
        <f t="shared" si="106"/>
        <v xml:space="preserve"> </v>
      </c>
    </row>
    <row r="2211" spans="1:6" x14ac:dyDescent="0.45">
      <c r="A2211">
        <v>2200</v>
      </c>
      <c r="B2211">
        <f t="shared" si="104"/>
        <v>263</v>
      </c>
      <c r="C2211" cm="1">
        <f t="array" ref="C2211:D2211">_xlfn.XLOOKUP(A2211,id,KickstartData!$L$2:$M$4115)</f>
        <v>263</v>
      </c>
      <c r="D2211" t="str">
        <v>successful</v>
      </c>
      <c r="E2211">
        <f t="shared" si="105"/>
        <v>263</v>
      </c>
      <c r="F2211" t="str">
        <f t="shared" si="106"/>
        <v xml:space="preserve"> </v>
      </c>
    </row>
    <row r="2212" spans="1:6" x14ac:dyDescent="0.45">
      <c r="A2212">
        <v>2201</v>
      </c>
      <c r="B2212">
        <f t="shared" si="104"/>
        <v>28</v>
      </c>
      <c r="C2212" cm="1">
        <f t="array" ref="C2212:D2212">_xlfn.XLOOKUP(A2212,id,KickstartData!$L$2:$M$4115)</f>
        <v>28</v>
      </c>
      <c r="D2212" t="str">
        <v>successful</v>
      </c>
      <c r="E2212">
        <f t="shared" si="105"/>
        <v>28</v>
      </c>
      <c r="F2212" t="str">
        <f t="shared" si="106"/>
        <v xml:space="preserve"> </v>
      </c>
    </row>
    <row r="2213" spans="1:6" x14ac:dyDescent="0.45">
      <c r="A2213">
        <v>2202</v>
      </c>
      <c r="B2213">
        <f t="shared" si="104"/>
        <v>721</v>
      </c>
      <c r="C2213" cm="1">
        <f t="array" ref="C2213:D2213">_xlfn.XLOOKUP(A2213,id,KickstartData!$L$2:$M$4115)</f>
        <v>721</v>
      </c>
      <c r="D2213" t="str">
        <v>successful</v>
      </c>
      <c r="E2213">
        <f t="shared" si="105"/>
        <v>721</v>
      </c>
      <c r="F2213" t="str">
        <f t="shared" si="106"/>
        <v xml:space="preserve"> </v>
      </c>
    </row>
    <row r="2214" spans="1:6" x14ac:dyDescent="0.45">
      <c r="A2214">
        <v>2203</v>
      </c>
      <c r="B2214">
        <f t="shared" si="104"/>
        <v>50</v>
      </c>
      <c r="C2214" cm="1">
        <f t="array" ref="C2214:D2214">_xlfn.XLOOKUP(A2214,id,KickstartData!$L$2:$M$4115)</f>
        <v>50</v>
      </c>
      <c r="D2214" t="str">
        <v>successful</v>
      </c>
      <c r="E2214">
        <f t="shared" si="105"/>
        <v>50</v>
      </c>
      <c r="F2214" t="str">
        <f t="shared" si="106"/>
        <v xml:space="preserve"> </v>
      </c>
    </row>
    <row r="2215" spans="1:6" x14ac:dyDescent="0.45">
      <c r="A2215">
        <v>2204</v>
      </c>
      <c r="B2215">
        <f t="shared" si="104"/>
        <v>73</v>
      </c>
      <c r="C2215" cm="1">
        <f t="array" ref="C2215:D2215">_xlfn.XLOOKUP(A2215,id,KickstartData!$L$2:$M$4115)</f>
        <v>73</v>
      </c>
      <c r="D2215" t="str">
        <v>successful</v>
      </c>
      <c r="E2215">
        <f t="shared" si="105"/>
        <v>73</v>
      </c>
      <c r="F2215" t="str">
        <f t="shared" si="106"/>
        <v xml:space="preserve"> </v>
      </c>
    </row>
    <row r="2216" spans="1:6" x14ac:dyDescent="0.45">
      <c r="A2216">
        <v>2205</v>
      </c>
      <c r="B2216">
        <f t="shared" si="104"/>
        <v>27</v>
      </c>
      <c r="C2216" cm="1">
        <f t="array" ref="C2216:D2216">_xlfn.XLOOKUP(A2216,id,KickstartData!$L$2:$M$4115)</f>
        <v>27</v>
      </c>
      <c r="D2216" t="str">
        <v>successful</v>
      </c>
      <c r="E2216">
        <f t="shared" si="105"/>
        <v>27</v>
      </c>
      <c r="F2216" t="str">
        <f t="shared" si="106"/>
        <v xml:space="preserve"> </v>
      </c>
    </row>
    <row r="2217" spans="1:6" x14ac:dyDescent="0.45">
      <c r="A2217">
        <v>2206</v>
      </c>
      <c r="B2217">
        <f t="shared" si="104"/>
        <v>34</v>
      </c>
      <c r="C2217" cm="1">
        <f t="array" ref="C2217:D2217">_xlfn.XLOOKUP(A2217,id,KickstartData!$L$2:$M$4115)</f>
        <v>34</v>
      </c>
      <c r="D2217" t="str">
        <v>successful</v>
      </c>
      <c r="E2217">
        <f t="shared" si="105"/>
        <v>34</v>
      </c>
      <c r="F2217" t="str">
        <f t="shared" si="106"/>
        <v xml:space="preserve"> </v>
      </c>
    </row>
    <row r="2218" spans="1:6" x14ac:dyDescent="0.45">
      <c r="A2218">
        <v>2207</v>
      </c>
      <c r="B2218">
        <f t="shared" si="104"/>
        <v>7</v>
      </c>
      <c r="C2218" cm="1">
        <f t="array" ref="C2218:D2218">_xlfn.XLOOKUP(A2218,id,KickstartData!$L$2:$M$4115)</f>
        <v>7</v>
      </c>
      <c r="D2218" t="str">
        <v>successful</v>
      </c>
      <c r="E2218">
        <f t="shared" si="105"/>
        <v>7</v>
      </c>
      <c r="F2218" t="str">
        <f t="shared" si="106"/>
        <v xml:space="preserve"> </v>
      </c>
    </row>
    <row r="2219" spans="1:6" x14ac:dyDescent="0.45">
      <c r="A2219">
        <v>2208</v>
      </c>
      <c r="B2219">
        <f t="shared" si="104"/>
        <v>24</v>
      </c>
      <c r="C2219" cm="1">
        <f t="array" ref="C2219:D2219">_xlfn.XLOOKUP(A2219,id,KickstartData!$L$2:$M$4115)</f>
        <v>24</v>
      </c>
      <c r="D2219" t="str">
        <v>successful</v>
      </c>
      <c r="E2219">
        <f t="shared" si="105"/>
        <v>24</v>
      </c>
      <c r="F2219" t="str">
        <f t="shared" si="106"/>
        <v xml:space="preserve"> </v>
      </c>
    </row>
    <row r="2220" spans="1:6" x14ac:dyDescent="0.45">
      <c r="A2220">
        <v>2209</v>
      </c>
      <c r="B2220">
        <f t="shared" si="104"/>
        <v>15</v>
      </c>
      <c r="C2220" cm="1">
        <f t="array" ref="C2220:D2220">_xlfn.XLOOKUP(A2220,id,KickstartData!$L$2:$M$4115)</f>
        <v>15</v>
      </c>
      <c r="D2220" t="str">
        <v>successful</v>
      </c>
      <c r="E2220">
        <f t="shared" si="105"/>
        <v>15</v>
      </c>
      <c r="F2220" t="str">
        <f t="shared" si="106"/>
        <v xml:space="preserve"> </v>
      </c>
    </row>
    <row r="2221" spans="1:6" x14ac:dyDescent="0.45">
      <c r="A2221">
        <v>2210</v>
      </c>
      <c r="B2221">
        <f t="shared" si="104"/>
        <v>72</v>
      </c>
      <c r="C2221" cm="1">
        <f t="array" ref="C2221:D2221">_xlfn.XLOOKUP(A2221,id,KickstartData!$L$2:$M$4115)</f>
        <v>72</v>
      </c>
      <c r="D2221" t="str">
        <v>successful</v>
      </c>
      <c r="E2221">
        <f t="shared" si="105"/>
        <v>72</v>
      </c>
      <c r="F2221" t="str">
        <f t="shared" si="106"/>
        <v xml:space="preserve"> </v>
      </c>
    </row>
    <row r="2222" spans="1:6" x14ac:dyDescent="0.45">
      <c r="A2222">
        <v>2211</v>
      </c>
      <c r="B2222">
        <f t="shared" si="104"/>
        <v>120</v>
      </c>
      <c r="C2222" cm="1">
        <f t="array" ref="C2222:D2222">_xlfn.XLOOKUP(A2222,id,KickstartData!$L$2:$M$4115)</f>
        <v>120</v>
      </c>
      <c r="D2222" t="str">
        <v>successful</v>
      </c>
      <c r="E2222">
        <f t="shared" si="105"/>
        <v>120</v>
      </c>
      <c r="F2222" t="str">
        <f t="shared" si="106"/>
        <v xml:space="preserve"> </v>
      </c>
    </row>
    <row r="2223" spans="1:6" x14ac:dyDescent="0.45">
      <c r="A2223">
        <v>2212</v>
      </c>
      <c r="B2223">
        <f t="shared" si="104"/>
        <v>123</v>
      </c>
      <c r="C2223" cm="1">
        <f t="array" ref="C2223:D2223">_xlfn.XLOOKUP(A2223,id,KickstartData!$L$2:$M$4115)</f>
        <v>123</v>
      </c>
      <c r="D2223" t="str">
        <v>successful</v>
      </c>
      <c r="E2223">
        <f t="shared" si="105"/>
        <v>123</v>
      </c>
      <c r="F2223" t="str">
        <f t="shared" si="106"/>
        <v xml:space="preserve"> </v>
      </c>
    </row>
    <row r="2224" spans="1:6" x14ac:dyDescent="0.45">
      <c r="A2224">
        <v>2213</v>
      </c>
      <c r="B2224">
        <f t="shared" si="104"/>
        <v>1</v>
      </c>
      <c r="C2224" cm="1">
        <f t="array" ref="C2224:D2224">_xlfn.XLOOKUP(A2224,id,KickstartData!$L$2:$M$4115)</f>
        <v>1</v>
      </c>
      <c r="D2224" t="str">
        <v>successful</v>
      </c>
      <c r="E2224">
        <f t="shared" si="105"/>
        <v>1</v>
      </c>
      <c r="F2224" t="str">
        <f t="shared" si="106"/>
        <v xml:space="preserve"> </v>
      </c>
    </row>
    <row r="2225" spans="1:6" x14ac:dyDescent="0.45">
      <c r="A2225">
        <v>2214</v>
      </c>
      <c r="B2225">
        <f t="shared" si="104"/>
        <v>24</v>
      </c>
      <c r="C2225" cm="1">
        <f t="array" ref="C2225:D2225">_xlfn.XLOOKUP(A2225,id,KickstartData!$L$2:$M$4115)</f>
        <v>24</v>
      </c>
      <c r="D2225" t="str">
        <v>successful</v>
      </c>
      <c r="E2225">
        <f t="shared" si="105"/>
        <v>24</v>
      </c>
      <c r="F2225" t="str">
        <f t="shared" si="106"/>
        <v xml:space="preserve"> </v>
      </c>
    </row>
    <row r="2226" spans="1:6" x14ac:dyDescent="0.45">
      <c r="A2226">
        <v>2215</v>
      </c>
      <c r="B2226">
        <f t="shared" si="104"/>
        <v>33</v>
      </c>
      <c r="C2226" cm="1">
        <f t="array" ref="C2226:D2226">_xlfn.XLOOKUP(A2226,id,KickstartData!$L$2:$M$4115)</f>
        <v>33</v>
      </c>
      <c r="D2226" t="str">
        <v>successful</v>
      </c>
      <c r="E2226">
        <f t="shared" si="105"/>
        <v>33</v>
      </c>
      <c r="F2226" t="str">
        <f t="shared" si="106"/>
        <v xml:space="preserve"> </v>
      </c>
    </row>
    <row r="2227" spans="1:6" x14ac:dyDescent="0.45">
      <c r="A2227">
        <v>2216</v>
      </c>
      <c r="B2227">
        <f t="shared" si="104"/>
        <v>14</v>
      </c>
      <c r="C2227" cm="1">
        <f t="array" ref="C2227:D2227">_xlfn.XLOOKUP(A2227,id,KickstartData!$L$2:$M$4115)</f>
        <v>14</v>
      </c>
      <c r="D2227" t="str">
        <v>successful</v>
      </c>
      <c r="E2227">
        <f t="shared" si="105"/>
        <v>14</v>
      </c>
      <c r="F2227" t="str">
        <f t="shared" si="106"/>
        <v xml:space="preserve"> </v>
      </c>
    </row>
    <row r="2228" spans="1:6" x14ac:dyDescent="0.45">
      <c r="A2228">
        <v>2217</v>
      </c>
      <c r="B2228">
        <f t="shared" si="104"/>
        <v>9</v>
      </c>
      <c r="C2228" cm="1">
        <f t="array" ref="C2228:D2228">_xlfn.XLOOKUP(A2228,id,KickstartData!$L$2:$M$4115)</f>
        <v>9</v>
      </c>
      <c r="D2228" t="str">
        <v>successful</v>
      </c>
      <c r="E2228">
        <f t="shared" si="105"/>
        <v>9</v>
      </c>
      <c r="F2228" t="str">
        <f t="shared" si="106"/>
        <v xml:space="preserve"> </v>
      </c>
    </row>
    <row r="2229" spans="1:6" x14ac:dyDescent="0.45">
      <c r="A2229">
        <v>2218</v>
      </c>
      <c r="B2229">
        <f t="shared" si="104"/>
        <v>76</v>
      </c>
      <c r="C2229" cm="1">
        <f t="array" ref="C2229:D2229">_xlfn.XLOOKUP(A2229,id,KickstartData!$L$2:$M$4115)</f>
        <v>76</v>
      </c>
      <c r="D2229" t="str">
        <v>successful</v>
      </c>
      <c r="E2229">
        <f t="shared" si="105"/>
        <v>76</v>
      </c>
      <c r="F2229" t="str">
        <f t="shared" si="106"/>
        <v xml:space="preserve"> </v>
      </c>
    </row>
    <row r="2230" spans="1:6" x14ac:dyDescent="0.45">
      <c r="A2230">
        <v>2219</v>
      </c>
      <c r="B2230">
        <f t="shared" si="104"/>
        <v>19</v>
      </c>
      <c r="C2230" cm="1">
        <f t="array" ref="C2230:D2230">_xlfn.XLOOKUP(A2230,id,KickstartData!$L$2:$M$4115)</f>
        <v>19</v>
      </c>
      <c r="D2230" t="str">
        <v>successful</v>
      </c>
      <c r="E2230">
        <f t="shared" si="105"/>
        <v>19</v>
      </c>
      <c r="F2230" t="str">
        <f t="shared" si="106"/>
        <v xml:space="preserve"> </v>
      </c>
    </row>
    <row r="2231" spans="1:6" x14ac:dyDescent="0.45">
      <c r="A2231">
        <v>2220</v>
      </c>
      <c r="B2231">
        <f t="shared" si="104"/>
        <v>69</v>
      </c>
      <c r="C2231" cm="1">
        <f t="array" ref="C2231:D2231">_xlfn.XLOOKUP(A2231,id,KickstartData!$L$2:$M$4115)</f>
        <v>69</v>
      </c>
      <c r="D2231" t="str">
        <v>successful</v>
      </c>
      <c r="E2231">
        <f t="shared" si="105"/>
        <v>69</v>
      </c>
      <c r="F2231" t="str">
        <f t="shared" si="106"/>
        <v xml:space="preserve"> </v>
      </c>
    </row>
    <row r="2232" spans="1:6" x14ac:dyDescent="0.45">
      <c r="A2232">
        <v>2221</v>
      </c>
      <c r="B2232">
        <f t="shared" si="104"/>
        <v>218</v>
      </c>
      <c r="C2232" cm="1">
        <f t="array" ref="C2232:D2232">_xlfn.XLOOKUP(A2232,id,KickstartData!$L$2:$M$4115)</f>
        <v>218</v>
      </c>
      <c r="D2232" t="str">
        <v>successful</v>
      </c>
      <c r="E2232">
        <f t="shared" si="105"/>
        <v>218</v>
      </c>
      <c r="F2232" t="str">
        <f t="shared" si="106"/>
        <v xml:space="preserve"> </v>
      </c>
    </row>
    <row r="2233" spans="1:6" x14ac:dyDescent="0.45">
      <c r="A2233">
        <v>2222</v>
      </c>
      <c r="B2233">
        <f t="shared" si="104"/>
        <v>30</v>
      </c>
      <c r="C2233" cm="1">
        <f t="array" ref="C2233:D2233">_xlfn.XLOOKUP(A2233,id,KickstartData!$L$2:$M$4115)</f>
        <v>30</v>
      </c>
      <c r="D2233" t="str">
        <v>successful</v>
      </c>
      <c r="E2233">
        <f t="shared" si="105"/>
        <v>30</v>
      </c>
      <c r="F2233" t="str">
        <f t="shared" si="106"/>
        <v xml:space="preserve"> </v>
      </c>
    </row>
    <row r="2234" spans="1:6" x14ac:dyDescent="0.45">
      <c r="A2234">
        <v>2223</v>
      </c>
      <c r="B2234">
        <f t="shared" si="104"/>
        <v>100</v>
      </c>
      <c r="C2234" cm="1">
        <f t="array" ref="C2234:D2234">_xlfn.XLOOKUP(A2234,id,KickstartData!$L$2:$M$4115)</f>
        <v>100</v>
      </c>
      <c r="D2234" t="str">
        <v>successful</v>
      </c>
      <c r="E2234">
        <f t="shared" si="105"/>
        <v>100</v>
      </c>
      <c r="F2234" t="str">
        <f t="shared" si="106"/>
        <v xml:space="preserve"> </v>
      </c>
    </row>
    <row r="2235" spans="1:6" x14ac:dyDescent="0.45">
      <c r="A2235">
        <v>2224</v>
      </c>
      <c r="B2235">
        <f t="shared" si="104"/>
        <v>296</v>
      </c>
      <c r="C2235" cm="1">
        <f t="array" ref="C2235:D2235">_xlfn.XLOOKUP(A2235,id,KickstartData!$L$2:$M$4115)</f>
        <v>296</v>
      </c>
      <c r="D2235" t="str">
        <v>successful</v>
      </c>
      <c r="E2235">
        <f t="shared" si="105"/>
        <v>296</v>
      </c>
      <c r="F2235" t="str">
        <f t="shared" si="106"/>
        <v xml:space="preserve"> </v>
      </c>
    </row>
    <row r="2236" spans="1:6" x14ac:dyDescent="0.45">
      <c r="A2236">
        <v>2225</v>
      </c>
      <c r="B2236">
        <f t="shared" si="104"/>
        <v>1204</v>
      </c>
      <c r="C2236" cm="1">
        <f t="array" ref="C2236:D2236">_xlfn.XLOOKUP(A2236,id,KickstartData!$L$2:$M$4115)</f>
        <v>1204</v>
      </c>
      <c r="D2236" t="str">
        <v>successful</v>
      </c>
      <c r="E2236">
        <f t="shared" si="105"/>
        <v>1204</v>
      </c>
      <c r="F2236" t="str">
        <f t="shared" si="106"/>
        <v xml:space="preserve"> </v>
      </c>
    </row>
    <row r="2237" spans="1:6" x14ac:dyDescent="0.45">
      <c r="A2237">
        <v>2226</v>
      </c>
      <c r="B2237">
        <f t="shared" si="104"/>
        <v>321</v>
      </c>
      <c r="C2237" cm="1">
        <f t="array" ref="C2237:D2237">_xlfn.XLOOKUP(A2237,id,KickstartData!$L$2:$M$4115)</f>
        <v>321</v>
      </c>
      <c r="D2237" t="str">
        <v>successful</v>
      </c>
      <c r="E2237">
        <f t="shared" si="105"/>
        <v>321</v>
      </c>
      <c r="F2237" t="str">
        <f t="shared" si="106"/>
        <v xml:space="preserve"> </v>
      </c>
    </row>
    <row r="2238" spans="1:6" x14ac:dyDescent="0.45">
      <c r="A2238">
        <v>2227</v>
      </c>
      <c r="B2238">
        <f t="shared" si="104"/>
        <v>301</v>
      </c>
      <c r="C2238" cm="1">
        <f t="array" ref="C2238:D2238">_xlfn.XLOOKUP(A2238,id,KickstartData!$L$2:$M$4115)</f>
        <v>301</v>
      </c>
      <c r="D2238" t="str">
        <v>successful</v>
      </c>
      <c r="E2238">
        <f t="shared" si="105"/>
        <v>301</v>
      </c>
      <c r="F2238" t="str">
        <f t="shared" si="106"/>
        <v xml:space="preserve"> </v>
      </c>
    </row>
    <row r="2239" spans="1:6" x14ac:dyDescent="0.45">
      <c r="A2239">
        <v>2228</v>
      </c>
      <c r="B2239">
        <f t="shared" si="104"/>
        <v>144</v>
      </c>
      <c r="C2239" cm="1">
        <f t="array" ref="C2239:D2239">_xlfn.XLOOKUP(A2239,id,KickstartData!$L$2:$M$4115)</f>
        <v>144</v>
      </c>
      <c r="D2239" t="str">
        <v>successful</v>
      </c>
      <c r="E2239">
        <f t="shared" si="105"/>
        <v>144</v>
      </c>
      <c r="F2239" t="str">
        <f t="shared" si="106"/>
        <v xml:space="preserve"> </v>
      </c>
    </row>
    <row r="2240" spans="1:6" x14ac:dyDescent="0.45">
      <c r="A2240">
        <v>2229</v>
      </c>
      <c r="B2240">
        <f t="shared" si="104"/>
        <v>539</v>
      </c>
      <c r="C2240" cm="1">
        <f t="array" ref="C2240:D2240">_xlfn.XLOOKUP(A2240,id,KickstartData!$L$2:$M$4115)</f>
        <v>539</v>
      </c>
      <c r="D2240" t="str">
        <v>successful</v>
      </c>
      <c r="E2240">
        <f t="shared" si="105"/>
        <v>539</v>
      </c>
      <c r="F2240" t="str">
        <f t="shared" si="106"/>
        <v xml:space="preserve"> </v>
      </c>
    </row>
    <row r="2241" spans="1:6" x14ac:dyDescent="0.45">
      <c r="A2241">
        <v>2230</v>
      </c>
      <c r="B2241">
        <f t="shared" si="104"/>
        <v>498</v>
      </c>
      <c r="C2241" cm="1">
        <f t="array" ref="C2241:D2241">_xlfn.XLOOKUP(A2241,id,KickstartData!$L$2:$M$4115)</f>
        <v>498</v>
      </c>
      <c r="D2241" t="str">
        <v>successful</v>
      </c>
      <c r="E2241">
        <f t="shared" si="105"/>
        <v>498</v>
      </c>
      <c r="F2241" t="str">
        <f t="shared" si="106"/>
        <v xml:space="preserve"> </v>
      </c>
    </row>
    <row r="2242" spans="1:6" x14ac:dyDescent="0.45">
      <c r="A2242">
        <v>2231</v>
      </c>
      <c r="B2242">
        <f t="shared" si="104"/>
        <v>1113</v>
      </c>
      <c r="C2242" cm="1">
        <f t="array" ref="C2242:D2242">_xlfn.XLOOKUP(A2242,id,KickstartData!$L$2:$M$4115)</f>
        <v>1113</v>
      </c>
      <c r="D2242" t="str">
        <v>successful</v>
      </c>
      <c r="E2242">
        <f t="shared" si="105"/>
        <v>1113</v>
      </c>
      <c r="F2242" t="str">
        <f t="shared" si="106"/>
        <v xml:space="preserve"> </v>
      </c>
    </row>
    <row r="2243" spans="1:6" x14ac:dyDescent="0.45">
      <c r="A2243">
        <v>2232</v>
      </c>
      <c r="B2243">
        <f t="shared" si="104"/>
        <v>988</v>
      </c>
      <c r="C2243" cm="1">
        <f t="array" ref="C2243:D2243">_xlfn.XLOOKUP(A2243,id,KickstartData!$L$2:$M$4115)</f>
        <v>988</v>
      </c>
      <c r="D2243" t="str">
        <v>successful</v>
      </c>
      <c r="E2243">
        <f t="shared" si="105"/>
        <v>988</v>
      </c>
      <c r="F2243" t="str">
        <f t="shared" si="106"/>
        <v xml:space="preserve"> </v>
      </c>
    </row>
    <row r="2244" spans="1:6" x14ac:dyDescent="0.45">
      <c r="A2244">
        <v>2233</v>
      </c>
      <c r="B2244">
        <f t="shared" si="104"/>
        <v>391</v>
      </c>
      <c r="C2244" cm="1">
        <f t="array" ref="C2244:D2244">_xlfn.XLOOKUP(A2244,id,KickstartData!$L$2:$M$4115)</f>
        <v>391</v>
      </c>
      <c r="D2244" t="str">
        <v>successful</v>
      </c>
      <c r="E2244">
        <f t="shared" si="105"/>
        <v>391</v>
      </c>
      <c r="F2244" t="str">
        <f t="shared" si="106"/>
        <v xml:space="preserve"> </v>
      </c>
    </row>
    <row r="2245" spans="1:6" x14ac:dyDescent="0.45">
      <c r="A2245">
        <v>2234</v>
      </c>
      <c r="B2245">
        <f t="shared" si="104"/>
        <v>28</v>
      </c>
      <c r="C2245" cm="1">
        <f t="array" ref="C2245:D2245">_xlfn.XLOOKUP(A2245,id,KickstartData!$L$2:$M$4115)</f>
        <v>28</v>
      </c>
      <c r="D2245" t="str">
        <v>successful</v>
      </c>
      <c r="E2245">
        <f t="shared" si="105"/>
        <v>28</v>
      </c>
      <c r="F2245" t="str">
        <f t="shared" si="106"/>
        <v xml:space="preserve"> </v>
      </c>
    </row>
    <row r="2246" spans="1:6" x14ac:dyDescent="0.45">
      <c r="A2246">
        <v>2235</v>
      </c>
      <c r="B2246">
        <f t="shared" si="104"/>
        <v>147</v>
      </c>
      <c r="C2246" cm="1">
        <f t="array" ref="C2246:D2246">_xlfn.XLOOKUP(A2246,id,KickstartData!$L$2:$M$4115)</f>
        <v>147</v>
      </c>
      <c r="D2246" t="str">
        <v>successful</v>
      </c>
      <c r="E2246">
        <f t="shared" si="105"/>
        <v>147</v>
      </c>
      <c r="F2246" t="str">
        <f t="shared" si="106"/>
        <v xml:space="preserve"> </v>
      </c>
    </row>
    <row r="2247" spans="1:6" x14ac:dyDescent="0.45">
      <c r="A2247">
        <v>2236</v>
      </c>
      <c r="B2247">
        <f t="shared" si="104"/>
        <v>680</v>
      </c>
      <c r="C2247" cm="1">
        <f t="array" ref="C2247:D2247">_xlfn.XLOOKUP(A2247,id,KickstartData!$L$2:$M$4115)</f>
        <v>680</v>
      </c>
      <c r="D2247" t="str">
        <v>successful</v>
      </c>
      <c r="E2247">
        <f t="shared" si="105"/>
        <v>680</v>
      </c>
      <c r="F2247" t="str">
        <f t="shared" si="106"/>
        <v xml:space="preserve"> </v>
      </c>
    </row>
    <row r="2248" spans="1:6" x14ac:dyDescent="0.45">
      <c r="A2248">
        <v>2237</v>
      </c>
      <c r="B2248">
        <f t="shared" si="104"/>
        <v>983</v>
      </c>
      <c r="C2248" cm="1">
        <f t="array" ref="C2248:D2248">_xlfn.XLOOKUP(A2248,id,KickstartData!$L$2:$M$4115)</f>
        <v>983</v>
      </c>
      <c r="D2248" t="str">
        <v>successful</v>
      </c>
      <c r="E2248">
        <f t="shared" si="105"/>
        <v>983</v>
      </c>
      <c r="F2248" t="str">
        <f t="shared" si="106"/>
        <v xml:space="preserve"> </v>
      </c>
    </row>
    <row r="2249" spans="1:6" x14ac:dyDescent="0.45">
      <c r="A2249">
        <v>2238</v>
      </c>
      <c r="B2249">
        <f t="shared" si="104"/>
        <v>79</v>
      </c>
      <c r="C2249" cm="1">
        <f t="array" ref="C2249:D2249">_xlfn.XLOOKUP(A2249,id,KickstartData!$L$2:$M$4115)</f>
        <v>79</v>
      </c>
      <c r="D2249" t="str">
        <v>successful</v>
      </c>
      <c r="E2249">
        <f t="shared" si="105"/>
        <v>79</v>
      </c>
      <c r="F2249" t="str">
        <f t="shared" si="106"/>
        <v xml:space="preserve"> </v>
      </c>
    </row>
    <row r="2250" spans="1:6" x14ac:dyDescent="0.45">
      <c r="A2250">
        <v>2239</v>
      </c>
      <c r="B2250">
        <f t="shared" si="104"/>
        <v>426</v>
      </c>
      <c r="C2250" cm="1">
        <f t="array" ref="C2250:D2250">_xlfn.XLOOKUP(A2250,id,KickstartData!$L$2:$M$4115)</f>
        <v>426</v>
      </c>
      <c r="D2250" t="str">
        <v>successful</v>
      </c>
      <c r="E2250">
        <f t="shared" si="105"/>
        <v>426</v>
      </c>
      <c r="F2250" t="str">
        <f t="shared" si="106"/>
        <v xml:space="preserve"> </v>
      </c>
    </row>
    <row r="2251" spans="1:6" x14ac:dyDescent="0.45">
      <c r="A2251">
        <v>2240</v>
      </c>
      <c r="B2251">
        <f t="shared" si="104"/>
        <v>96</v>
      </c>
      <c r="C2251" cm="1">
        <f t="array" ref="C2251:D2251">_xlfn.XLOOKUP(A2251,id,KickstartData!$L$2:$M$4115)</f>
        <v>96</v>
      </c>
      <c r="D2251" t="str">
        <v>successful</v>
      </c>
      <c r="E2251">
        <f t="shared" si="105"/>
        <v>96</v>
      </c>
      <c r="F2251" t="str">
        <f t="shared" si="106"/>
        <v xml:space="preserve"> </v>
      </c>
    </row>
    <row r="2252" spans="1:6" x14ac:dyDescent="0.45">
      <c r="A2252">
        <v>2241</v>
      </c>
      <c r="B2252">
        <f t="shared" ref="B2252:B2315" si="107">_xlfn.XLOOKUP(A2252,id,backers_count)</f>
        <v>163</v>
      </c>
      <c r="C2252" cm="1">
        <f t="array" ref="C2252:D2252">_xlfn.XLOOKUP(A2252,id,KickstartData!$L$2:$M$4115)</f>
        <v>163</v>
      </c>
      <c r="D2252" t="str">
        <v>successful</v>
      </c>
      <c r="E2252">
        <f t="shared" si="105"/>
        <v>163</v>
      </c>
      <c r="F2252" t="str">
        <f t="shared" si="106"/>
        <v xml:space="preserve"> </v>
      </c>
    </row>
    <row r="2253" spans="1:6" x14ac:dyDescent="0.45">
      <c r="A2253">
        <v>2242</v>
      </c>
      <c r="B2253">
        <f t="shared" si="107"/>
        <v>2525</v>
      </c>
      <c r="C2253" cm="1">
        <f t="array" ref="C2253:D2253">_xlfn.XLOOKUP(A2253,id,KickstartData!$L$2:$M$4115)</f>
        <v>2525</v>
      </c>
      <c r="D2253" t="str">
        <v>successful</v>
      </c>
      <c r="E2253">
        <f t="shared" si="105"/>
        <v>2525</v>
      </c>
      <c r="F2253" t="str">
        <f t="shared" si="106"/>
        <v xml:space="preserve"> </v>
      </c>
    </row>
    <row r="2254" spans="1:6" x14ac:dyDescent="0.45">
      <c r="A2254">
        <v>2243</v>
      </c>
      <c r="B2254">
        <f t="shared" si="107"/>
        <v>2035</v>
      </c>
      <c r="C2254" cm="1">
        <f t="array" ref="C2254:D2254">_xlfn.XLOOKUP(A2254,id,KickstartData!$L$2:$M$4115)</f>
        <v>2035</v>
      </c>
      <c r="D2254" t="str">
        <v>successful</v>
      </c>
      <c r="E2254">
        <f t="shared" si="105"/>
        <v>2035</v>
      </c>
      <c r="F2254" t="str">
        <f t="shared" si="106"/>
        <v xml:space="preserve"> </v>
      </c>
    </row>
    <row r="2255" spans="1:6" x14ac:dyDescent="0.45">
      <c r="A2255">
        <v>2244</v>
      </c>
      <c r="B2255">
        <f t="shared" si="107"/>
        <v>290</v>
      </c>
      <c r="C2255" cm="1">
        <f t="array" ref="C2255:D2255">_xlfn.XLOOKUP(A2255,id,KickstartData!$L$2:$M$4115)</f>
        <v>290</v>
      </c>
      <c r="D2255" t="str">
        <v>successful</v>
      </c>
      <c r="E2255">
        <f t="shared" si="105"/>
        <v>290</v>
      </c>
      <c r="F2255" t="str">
        <f t="shared" si="106"/>
        <v xml:space="preserve"> </v>
      </c>
    </row>
    <row r="2256" spans="1:6" x14ac:dyDescent="0.45">
      <c r="A2256">
        <v>2245</v>
      </c>
      <c r="B2256">
        <f t="shared" si="107"/>
        <v>1980</v>
      </c>
      <c r="C2256" cm="1">
        <f t="array" ref="C2256:D2256">_xlfn.XLOOKUP(A2256,id,KickstartData!$L$2:$M$4115)</f>
        <v>1980</v>
      </c>
      <c r="D2256" t="str">
        <v>successful</v>
      </c>
      <c r="E2256">
        <f t="shared" ref="E2256:E2319" si="108">IF(D2256="successful",C2256," ")</f>
        <v>1980</v>
      </c>
      <c r="F2256" t="str">
        <f t="shared" ref="F2256:F2319" si="109">IF(D2256&lt;&gt;"successful",C2256," ")</f>
        <v xml:space="preserve"> </v>
      </c>
    </row>
    <row r="2257" spans="1:6" x14ac:dyDescent="0.45">
      <c r="A2257">
        <v>2246</v>
      </c>
      <c r="B2257">
        <f t="shared" si="107"/>
        <v>57</v>
      </c>
      <c r="C2257" cm="1">
        <f t="array" ref="C2257:D2257">_xlfn.XLOOKUP(A2257,id,KickstartData!$L$2:$M$4115)</f>
        <v>57</v>
      </c>
      <c r="D2257" t="str">
        <v>successful</v>
      </c>
      <c r="E2257">
        <f t="shared" si="108"/>
        <v>57</v>
      </c>
      <c r="F2257" t="str">
        <f t="shared" si="109"/>
        <v xml:space="preserve"> </v>
      </c>
    </row>
    <row r="2258" spans="1:6" x14ac:dyDescent="0.45">
      <c r="A2258">
        <v>2247</v>
      </c>
      <c r="B2258">
        <f t="shared" si="107"/>
        <v>380</v>
      </c>
      <c r="C2258" cm="1">
        <f t="array" ref="C2258:D2258">_xlfn.XLOOKUP(A2258,id,KickstartData!$L$2:$M$4115)</f>
        <v>380</v>
      </c>
      <c r="D2258" t="str">
        <v>successful</v>
      </c>
      <c r="E2258">
        <f t="shared" si="108"/>
        <v>380</v>
      </c>
      <c r="F2258" t="str">
        <f t="shared" si="109"/>
        <v xml:space="preserve"> </v>
      </c>
    </row>
    <row r="2259" spans="1:6" x14ac:dyDescent="0.45">
      <c r="A2259">
        <v>2248</v>
      </c>
      <c r="B2259">
        <f t="shared" si="107"/>
        <v>128</v>
      </c>
      <c r="C2259" cm="1">
        <f t="array" ref="C2259:D2259">_xlfn.XLOOKUP(A2259,id,KickstartData!$L$2:$M$4115)</f>
        <v>128</v>
      </c>
      <c r="D2259" t="str">
        <v>successful</v>
      </c>
      <c r="E2259">
        <f t="shared" si="108"/>
        <v>128</v>
      </c>
      <c r="F2259" t="str">
        <f t="shared" si="109"/>
        <v xml:space="preserve"> </v>
      </c>
    </row>
    <row r="2260" spans="1:6" x14ac:dyDescent="0.45">
      <c r="A2260">
        <v>2249</v>
      </c>
      <c r="B2260">
        <f t="shared" si="107"/>
        <v>180</v>
      </c>
      <c r="C2260" cm="1">
        <f t="array" ref="C2260:D2260">_xlfn.XLOOKUP(A2260,id,KickstartData!$L$2:$M$4115)</f>
        <v>180</v>
      </c>
      <c r="D2260" t="str">
        <v>successful</v>
      </c>
      <c r="E2260">
        <f t="shared" si="108"/>
        <v>180</v>
      </c>
      <c r="F2260" t="str">
        <f t="shared" si="109"/>
        <v xml:space="preserve"> </v>
      </c>
    </row>
    <row r="2261" spans="1:6" x14ac:dyDescent="0.45">
      <c r="A2261">
        <v>2250</v>
      </c>
      <c r="B2261">
        <f t="shared" si="107"/>
        <v>571</v>
      </c>
      <c r="C2261" cm="1">
        <f t="array" ref="C2261:D2261">_xlfn.XLOOKUP(A2261,id,KickstartData!$L$2:$M$4115)</f>
        <v>571</v>
      </c>
      <c r="D2261" t="str">
        <v>successful</v>
      </c>
      <c r="E2261">
        <f t="shared" si="108"/>
        <v>571</v>
      </c>
      <c r="F2261" t="str">
        <f t="shared" si="109"/>
        <v xml:space="preserve"> </v>
      </c>
    </row>
    <row r="2262" spans="1:6" x14ac:dyDescent="0.45">
      <c r="A2262">
        <v>2251</v>
      </c>
      <c r="B2262">
        <f t="shared" si="107"/>
        <v>480</v>
      </c>
      <c r="C2262" cm="1">
        <f t="array" ref="C2262:D2262">_xlfn.XLOOKUP(A2262,id,KickstartData!$L$2:$M$4115)</f>
        <v>480</v>
      </c>
      <c r="D2262" t="str">
        <v>successful</v>
      </c>
      <c r="E2262">
        <f t="shared" si="108"/>
        <v>480</v>
      </c>
      <c r="F2262" t="str">
        <f t="shared" si="109"/>
        <v xml:space="preserve"> </v>
      </c>
    </row>
    <row r="2263" spans="1:6" x14ac:dyDescent="0.45">
      <c r="A2263">
        <v>2252</v>
      </c>
      <c r="B2263">
        <f t="shared" si="107"/>
        <v>249</v>
      </c>
      <c r="C2263" cm="1">
        <f t="array" ref="C2263:D2263">_xlfn.XLOOKUP(A2263,id,KickstartData!$L$2:$M$4115)</f>
        <v>249</v>
      </c>
      <c r="D2263" t="str">
        <v>successful</v>
      </c>
      <c r="E2263">
        <f t="shared" si="108"/>
        <v>249</v>
      </c>
      <c r="F2263" t="str">
        <f t="shared" si="109"/>
        <v xml:space="preserve"> </v>
      </c>
    </row>
    <row r="2264" spans="1:6" x14ac:dyDescent="0.45">
      <c r="A2264">
        <v>2253</v>
      </c>
      <c r="B2264">
        <f t="shared" si="107"/>
        <v>84</v>
      </c>
      <c r="C2264" cm="1">
        <f t="array" ref="C2264:D2264">_xlfn.XLOOKUP(A2264,id,KickstartData!$L$2:$M$4115)</f>
        <v>84</v>
      </c>
      <c r="D2264" t="str">
        <v>successful</v>
      </c>
      <c r="E2264">
        <f t="shared" si="108"/>
        <v>84</v>
      </c>
      <c r="F2264" t="str">
        <f t="shared" si="109"/>
        <v xml:space="preserve"> </v>
      </c>
    </row>
    <row r="2265" spans="1:6" x14ac:dyDescent="0.45">
      <c r="A2265">
        <v>2254</v>
      </c>
      <c r="B2265">
        <f t="shared" si="107"/>
        <v>197</v>
      </c>
      <c r="C2265" cm="1">
        <f t="array" ref="C2265:D2265">_xlfn.XLOOKUP(A2265,id,KickstartData!$L$2:$M$4115)</f>
        <v>197</v>
      </c>
      <c r="D2265" t="str">
        <v>successful</v>
      </c>
      <c r="E2265">
        <f t="shared" si="108"/>
        <v>197</v>
      </c>
      <c r="F2265" t="str">
        <f t="shared" si="109"/>
        <v xml:space="preserve"> </v>
      </c>
    </row>
    <row r="2266" spans="1:6" x14ac:dyDescent="0.45">
      <c r="A2266">
        <v>2255</v>
      </c>
      <c r="B2266">
        <f t="shared" si="107"/>
        <v>271</v>
      </c>
      <c r="C2266" cm="1">
        <f t="array" ref="C2266:D2266">_xlfn.XLOOKUP(A2266,id,KickstartData!$L$2:$M$4115)</f>
        <v>271</v>
      </c>
      <c r="D2266" t="str">
        <v>successful</v>
      </c>
      <c r="E2266">
        <f t="shared" si="108"/>
        <v>271</v>
      </c>
      <c r="F2266" t="str">
        <f t="shared" si="109"/>
        <v xml:space="preserve"> </v>
      </c>
    </row>
    <row r="2267" spans="1:6" x14ac:dyDescent="0.45">
      <c r="A2267">
        <v>2256</v>
      </c>
      <c r="B2267">
        <f t="shared" si="107"/>
        <v>50</v>
      </c>
      <c r="C2267" cm="1">
        <f t="array" ref="C2267:D2267">_xlfn.XLOOKUP(A2267,id,KickstartData!$L$2:$M$4115)</f>
        <v>50</v>
      </c>
      <c r="D2267" t="str">
        <v>successful</v>
      </c>
      <c r="E2267">
        <f t="shared" si="108"/>
        <v>50</v>
      </c>
      <c r="F2267" t="str">
        <f t="shared" si="109"/>
        <v xml:space="preserve"> </v>
      </c>
    </row>
    <row r="2268" spans="1:6" x14ac:dyDescent="0.45">
      <c r="A2268">
        <v>2257</v>
      </c>
      <c r="B2268">
        <f t="shared" si="107"/>
        <v>169</v>
      </c>
      <c r="C2268" cm="1">
        <f t="array" ref="C2268:D2268">_xlfn.XLOOKUP(A2268,id,KickstartData!$L$2:$M$4115)</f>
        <v>169</v>
      </c>
      <c r="D2268" t="str">
        <v>successful</v>
      </c>
      <c r="E2268">
        <f t="shared" si="108"/>
        <v>169</v>
      </c>
      <c r="F2268" t="str">
        <f t="shared" si="109"/>
        <v xml:space="preserve"> </v>
      </c>
    </row>
    <row r="2269" spans="1:6" x14ac:dyDescent="0.45">
      <c r="A2269">
        <v>2258</v>
      </c>
      <c r="B2269">
        <f t="shared" si="107"/>
        <v>205</v>
      </c>
      <c r="C2269" cm="1">
        <f t="array" ref="C2269:D2269">_xlfn.XLOOKUP(A2269,id,KickstartData!$L$2:$M$4115)</f>
        <v>205</v>
      </c>
      <c r="D2269" t="str">
        <v>successful</v>
      </c>
      <c r="E2269">
        <f t="shared" si="108"/>
        <v>205</v>
      </c>
      <c r="F2269" t="str">
        <f t="shared" si="109"/>
        <v xml:space="preserve"> </v>
      </c>
    </row>
    <row r="2270" spans="1:6" x14ac:dyDescent="0.45">
      <c r="A2270">
        <v>2259</v>
      </c>
      <c r="B2270">
        <f t="shared" si="107"/>
        <v>206</v>
      </c>
      <c r="C2270" cm="1">
        <f t="array" ref="C2270:D2270">_xlfn.XLOOKUP(A2270,id,KickstartData!$L$2:$M$4115)</f>
        <v>206</v>
      </c>
      <c r="D2270" t="str">
        <v>successful</v>
      </c>
      <c r="E2270">
        <f t="shared" si="108"/>
        <v>206</v>
      </c>
      <c r="F2270" t="str">
        <f t="shared" si="109"/>
        <v xml:space="preserve"> </v>
      </c>
    </row>
    <row r="2271" spans="1:6" x14ac:dyDescent="0.45">
      <c r="A2271">
        <v>2260</v>
      </c>
      <c r="B2271">
        <f t="shared" si="107"/>
        <v>84</v>
      </c>
      <c r="C2271" cm="1">
        <f t="array" ref="C2271:D2271">_xlfn.XLOOKUP(A2271,id,KickstartData!$L$2:$M$4115)</f>
        <v>84</v>
      </c>
      <c r="D2271" t="str">
        <v>successful</v>
      </c>
      <c r="E2271">
        <f t="shared" si="108"/>
        <v>84</v>
      </c>
      <c r="F2271" t="str">
        <f t="shared" si="109"/>
        <v xml:space="preserve"> </v>
      </c>
    </row>
    <row r="2272" spans="1:6" x14ac:dyDescent="0.45">
      <c r="A2272">
        <v>2261</v>
      </c>
      <c r="B2272">
        <f t="shared" si="107"/>
        <v>210</v>
      </c>
      <c r="C2272" cm="1">
        <f t="array" ref="C2272:D2272">_xlfn.XLOOKUP(A2272,id,KickstartData!$L$2:$M$4115)</f>
        <v>210</v>
      </c>
      <c r="D2272" t="str">
        <v>successful</v>
      </c>
      <c r="E2272">
        <f t="shared" si="108"/>
        <v>210</v>
      </c>
      <c r="F2272" t="str">
        <f t="shared" si="109"/>
        <v xml:space="preserve"> </v>
      </c>
    </row>
    <row r="2273" spans="1:6" x14ac:dyDescent="0.45">
      <c r="A2273">
        <v>2262</v>
      </c>
      <c r="B2273">
        <f t="shared" si="107"/>
        <v>181</v>
      </c>
      <c r="C2273" cm="1">
        <f t="array" ref="C2273:D2273">_xlfn.XLOOKUP(A2273,id,KickstartData!$L$2:$M$4115)</f>
        <v>181</v>
      </c>
      <c r="D2273" t="str">
        <v>successful</v>
      </c>
      <c r="E2273">
        <f t="shared" si="108"/>
        <v>181</v>
      </c>
      <c r="F2273" t="str">
        <f t="shared" si="109"/>
        <v xml:space="preserve"> </v>
      </c>
    </row>
    <row r="2274" spans="1:6" x14ac:dyDescent="0.45">
      <c r="A2274">
        <v>2263</v>
      </c>
      <c r="B2274">
        <f t="shared" si="107"/>
        <v>60</v>
      </c>
      <c r="C2274" cm="1">
        <f t="array" ref="C2274:D2274">_xlfn.XLOOKUP(A2274,id,KickstartData!$L$2:$M$4115)</f>
        <v>60</v>
      </c>
      <c r="D2274" t="str">
        <v>successful</v>
      </c>
      <c r="E2274">
        <f t="shared" si="108"/>
        <v>60</v>
      </c>
      <c r="F2274" t="str">
        <f t="shared" si="109"/>
        <v xml:space="preserve"> </v>
      </c>
    </row>
    <row r="2275" spans="1:6" x14ac:dyDescent="0.45">
      <c r="A2275">
        <v>2264</v>
      </c>
      <c r="B2275">
        <f t="shared" si="107"/>
        <v>445</v>
      </c>
      <c r="C2275" cm="1">
        <f t="array" ref="C2275:D2275">_xlfn.XLOOKUP(A2275,id,KickstartData!$L$2:$M$4115)</f>
        <v>445</v>
      </c>
      <c r="D2275" t="str">
        <v>successful</v>
      </c>
      <c r="E2275">
        <f t="shared" si="108"/>
        <v>445</v>
      </c>
      <c r="F2275" t="str">
        <f t="shared" si="109"/>
        <v xml:space="preserve"> </v>
      </c>
    </row>
    <row r="2276" spans="1:6" x14ac:dyDescent="0.45">
      <c r="A2276">
        <v>2265</v>
      </c>
      <c r="B2276">
        <f t="shared" si="107"/>
        <v>17</v>
      </c>
      <c r="C2276" cm="1">
        <f t="array" ref="C2276:D2276">_xlfn.XLOOKUP(A2276,id,KickstartData!$L$2:$M$4115)</f>
        <v>17</v>
      </c>
      <c r="D2276" t="str">
        <v>successful</v>
      </c>
      <c r="E2276">
        <f t="shared" si="108"/>
        <v>17</v>
      </c>
      <c r="F2276" t="str">
        <f t="shared" si="109"/>
        <v xml:space="preserve"> </v>
      </c>
    </row>
    <row r="2277" spans="1:6" x14ac:dyDescent="0.45">
      <c r="A2277">
        <v>2266</v>
      </c>
      <c r="B2277">
        <f t="shared" si="107"/>
        <v>194</v>
      </c>
      <c r="C2277" cm="1">
        <f t="array" ref="C2277:D2277">_xlfn.XLOOKUP(A2277,id,KickstartData!$L$2:$M$4115)</f>
        <v>194</v>
      </c>
      <c r="D2277" t="str">
        <v>successful</v>
      </c>
      <c r="E2277">
        <f t="shared" si="108"/>
        <v>194</v>
      </c>
      <c r="F2277" t="str">
        <f t="shared" si="109"/>
        <v xml:space="preserve"> </v>
      </c>
    </row>
    <row r="2278" spans="1:6" x14ac:dyDescent="0.45">
      <c r="A2278">
        <v>2267</v>
      </c>
      <c r="B2278">
        <f t="shared" si="107"/>
        <v>404</v>
      </c>
      <c r="C2278" cm="1">
        <f t="array" ref="C2278:D2278">_xlfn.XLOOKUP(A2278,id,KickstartData!$L$2:$M$4115)</f>
        <v>404</v>
      </c>
      <c r="D2278" t="str">
        <v>successful</v>
      </c>
      <c r="E2278">
        <f t="shared" si="108"/>
        <v>404</v>
      </c>
      <c r="F2278" t="str">
        <f t="shared" si="109"/>
        <v xml:space="preserve"> </v>
      </c>
    </row>
    <row r="2279" spans="1:6" x14ac:dyDescent="0.45">
      <c r="A2279">
        <v>2268</v>
      </c>
      <c r="B2279">
        <f t="shared" si="107"/>
        <v>194</v>
      </c>
      <c r="C2279" cm="1">
        <f t="array" ref="C2279:D2279">_xlfn.XLOOKUP(A2279,id,KickstartData!$L$2:$M$4115)</f>
        <v>194</v>
      </c>
      <c r="D2279" t="str">
        <v>successful</v>
      </c>
      <c r="E2279">
        <f t="shared" si="108"/>
        <v>194</v>
      </c>
      <c r="F2279" t="str">
        <f t="shared" si="109"/>
        <v xml:space="preserve"> </v>
      </c>
    </row>
    <row r="2280" spans="1:6" x14ac:dyDescent="0.45">
      <c r="A2280">
        <v>2269</v>
      </c>
      <c r="B2280">
        <f t="shared" si="107"/>
        <v>902</v>
      </c>
      <c r="C2280" cm="1">
        <f t="array" ref="C2280:D2280">_xlfn.XLOOKUP(A2280,id,KickstartData!$L$2:$M$4115)</f>
        <v>902</v>
      </c>
      <c r="D2280" t="str">
        <v>successful</v>
      </c>
      <c r="E2280">
        <f t="shared" si="108"/>
        <v>902</v>
      </c>
      <c r="F2280" t="str">
        <f t="shared" si="109"/>
        <v xml:space="preserve"> </v>
      </c>
    </row>
    <row r="2281" spans="1:6" x14ac:dyDescent="0.45">
      <c r="A2281">
        <v>2270</v>
      </c>
      <c r="B2281">
        <f t="shared" si="107"/>
        <v>1670</v>
      </c>
      <c r="C2281" cm="1">
        <f t="array" ref="C2281:D2281">_xlfn.XLOOKUP(A2281,id,KickstartData!$L$2:$M$4115)</f>
        <v>1670</v>
      </c>
      <c r="D2281" t="str">
        <v>successful</v>
      </c>
      <c r="E2281">
        <f t="shared" si="108"/>
        <v>1670</v>
      </c>
      <c r="F2281" t="str">
        <f t="shared" si="109"/>
        <v xml:space="preserve"> </v>
      </c>
    </row>
    <row r="2282" spans="1:6" x14ac:dyDescent="0.45">
      <c r="A2282">
        <v>2271</v>
      </c>
      <c r="B2282">
        <f t="shared" si="107"/>
        <v>1328</v>
      </c>
      <c r="C2282" cm="1">
        <f t="array" ref="C2282:D2282">_xlfn.XLOOKUP(A2282,id,KickstartData!$L$2:$M$4115)</f>
        <v>1328</v>
      </c>
      <c r="D2282" t="str">
        <v>successful</v>
      </c>
      <c r="E2282">
        <f t="shared" si="108"/>
        <v>1328</v>
      </c>
      <c r="F2282" t="str">
        <f t="shared" si="109"/>
        <v xml:space="preserve"> </v>
      </c>
    </row>
    <row r="2283" spans="1:6" x14ac:dyDescent="0.45">
      <c r="A2283">
        <v>2272</v>
      </c>
      <c r="B2283">
        <f t="shared" si="107"/>
        <v>944</v>
      </c>
      <c r="C2283" cm="1">
        <f t="array" ref="C2283:D2283">_xlfn.XLOOKUP(A2283,id,KickstartData!$L$2:$M$4115)</f>
        <v>944</v>
      </c>
      <c r="D2283" t="str">
        <v>successful</v>
      </c>
      <c r="E2283">
        <f t="shared" si="108"/>
        <v>944</v>
      </c>
      <c r="F2283" t="str">
        <f t="shared" si="109"/>
        <v xml:space="preserve"> </v>
      </c>
    </row>
    <row r="2284" spans="1:6" x14ac:dyDescent="0.45">
      <c r="A2284">
        <v>2273</v>
      </c>
      <c r="B2284">
        <f t="shared" si="107"/>
        <v>147</v>
      </c>
      <c r="C2284" cm="1">
        <f t="array" ref="C2284:D2284">_xlfn.XLOOKUP(A2284,id,KickstartData!$L$2:$M$4115)</f>
        <v>147</v>
      </c>
      <c r="D2284" t="str">
        <v>successful</v>
      </c>
      <c r="E2284">
        <f t="shared" si="108"/>
        <v>147</v>
      </c>
      <c r="F2284" t="str">
        <f t="shared" si="109"/>
        <v xml:space="preserve"> </v>
      </c>
    </row>
    <row r="2285" spans="1:6" x14ac:dyDescent="0.45">
      <c r="A2285">
        <v>2274</v>
      </c>
      <c r="B2285">
        <f t="shared" si="107"/>
        <v>99</v>
      </c>
      <c r="C2285" cm="1">
        <f t="array" ref="C2285:D2285">_xlfn.XLOOKUP(A2285,id,KickstartData!$L$2:$M$4115)</f>
        <v>99</v>
      </c>
      <c r="D2285" t="str">
        <v>successful</v>
      </c>
      <c r="E2285">
        <f t="shared" si="108"/>
        <v>99</v>
      </c>
      <c r="F2285" t="str">
        <f t="shared" si="109"/>
        <v xml:space="preserve"> </v>
      </c>
    </row>
    <row r="2286" spans="1:6" x14ac:dyDescent="0.45">
      <c r="A2286">
        <v>2275</v>
      </c>
      <c r="B2286">
        <f t="shared" si="107"/>
        <v>79</v>
      </c>
      <c r="C2286" cm="1">
        <f t="array" ref="C2286:D2286">_xlfn.XLOOKUP(A2286,id,KickstartData!$L$2:$M$4115)</f>
        <v>79</v>
      </c>
      <c r="D2286" t="str">
        <v>successful</v>
      </c>
      <c r="E2286">
        <f t="shared" si="108"/>
        <v>79</v>
      </c>
      <c r="F2286" t="str">
        <f t="shared" si="109"/>
        <v xml:space="preserve"> </v>
      </c>
    </row>
    <row r="2287" spans="1:6" x14ac:dyDescent="0.45">
      <c r="A2287">
        <v>2276</v>
      </c>
      <c r="B2287">
        <f t="shared" si="107"/>
        <v>75</v>
      </c>
      <c r="C2287" cm="1">
        <f t="array" ref="C2287:D2287">_xlfn.XLOOKUP(A2287,id,KickstartData!$L$2:$M$4115)</f>
        <v>75</v>
      </c>
      <c r="D2287" t="str">
        <v>successful</v>
      </c>
      <c r="E2287">
        <f t="shared" si="108"/>
        <v>75</v>
      </c>
      <c r="F2287" t="str">
        <f t="shared" si="109"/>
        <v xml:space="preserve"> </v>
      </c>
    </row>
    <row r="2288" spans="1:6" x14ac:dyDescent="0.45">
      <c r="A2288">
        <v>2277</v>
      </c>
      <c r="B2288">
        <f t="shared" si="107"/>
        <v>207</v>
      </c>
      <c r="C2288" cm="1">
        <f t="array" ref="C2288:D2288">_xlfn.XLOOKUP(A2288,id,KickstartData!$L$2:$M$4115)</f>
        <v>207</v>
      </c>
      <c r="D2288" t="str">
        <v>successful</v>
      </c>
      <c r="E2288">
        <f t="shared" si="108"/>
        <v>207</v>
      </c>
      <c r="F2288" t="str">
        <f t="shared" si="109"/>
        <v xml:space="preserve"> </v>
      </c>
    </row>
    <row r="2289" spans="1:6" x14ac:dyDescent="0.45">
      <c r="A2289">
        <v>2278</v>
      </c>
      <c r="B2289">
        <f t="shared" si="107"/>
        <v>102</v>
      </c>
      <c r="C2289" cm="1">
        <f t="array" ref="C2289:D2289">_xlfn.XLOOKUP(A2289,id,KickstartData!$L$2:$M$4115)</f>
        <v>102</v>
      </c>
      <c r="D2289" t="str">
        <v>successful</v>
      </c>
      <c r="E2289">
        <f t="shared" si="108"/>
        <v>102</v>
      </c>
      <c r="F2289" t="str">
        <f t="shared" si="109"/>
        <v xml:space="preserve"> </v>
      </c>
    </row>
    <row r="2290" spans="1:6" x14ac:dyDescent="0.45">
      <c r="A2290">
        <v>2279</v>
      </c>
      <c r="B2290">
        <f t="shared" si="107"/>
        <v>32</v>
      </c>
      <c r="C2290" cm="1">
        <f t="array" ref="C2290:D2290">_xlfn.XLOOKUP(A2290,id,KickstartData!$L$2:$M$4115)</f>
        <v>32</v>
      </c>
      <c r="D2290" t="str">
        <v>successful</v>
      </c>
      <c r="E2290">
        <f t="shared" si="108"/>
        <v>32</v>
      </c>
      <c r="F2290" t="str">
        <f t="shared" si="109"/>
        <v xml:space="preserve"> </v>
      </c>
    </row>
    <row r="2291" spans="1:6" x14ac:dyDescent="0.45">
      <c r="A2291">
        <v>2280</v>
      </c>
      <c r="B2291">
        <f t="shared" si="107"/>
        <v>480</v>
      </c>
      <c r="C2291" cm="1">
        <f t="array" ref="C2291:D2291">_xlfn.XLOOKUP(A2291,id,KickstartData!$L$2:$M$4115)</f>
        <v>480</v>
      </c>
      <c r="D2291" t="str">
        <v>successful</v>
      </c>
      <c r="E2291">
        <f t="shared" si="108"/>
        <v>480</v>
      </c>
      <c r="F2291" t="str">
        <f t="shared" si="109"/>
        <v xml:space="preserve"> </v>
      </c>
    </row>
    <row r="2292" spans="1:6" x14ac:dyDescent="0.45">
      <c r="A2292">
        <v>2281</v>
      </c>
      <c r="B2292">
        <f t="shared" si="107"/>
        <v>11</v>
      </c>
      <c r="C2292" cm="1">
        <f t="array" ref="C2292:D2292">_xlfn.XLOOKUP(A2292,id,KickstartData!$L$2:$M$4115)</f>
        <v>11</v>
      </c>
      <c r="D2292" t="str">
        <v>successful</v>
      </c>
      <c r="E2292">
        <f t="shared" si="108"/>
        <v>11</v>
      </c>
      <c r="F2292" t="str">
        <f t="shared" si="109"/>
        <v xml:space="preserve"> </v>
      </c>
    </row>
    <row r="2293" spans="1:6" x14ac:dyDescent="0.45">
      <c r="A2293">
        <v>2282</v>
      </c>
      <c r="B2293">
        <f t="shared" si="107"/>
        <v>12</v>
      </c>
      <c r="C2293" cm="1">
        <f t="array" ref="C2293:D2293">_xlfn.XLOOKUP(A2293,id,KickstartData!$L$2:$M$4115)</f>
        <v>12</v>
      </c>
      <c r="D2293" t="str">
        <v>successful</v>
      </c>
      <c r="E2293">
        <f t="shared" si="108"/>
        <v>12</v>
      </c>
      <c r="F2293" t="str">
        <f t="shared" si="109"/>
        <v xml:space="preserve"> </v>
      </c>
    </row>
    <row r="2294" spans="1:6" x14ac:dyDescent="0.45">
      <c r="A2294">
        <v>2283</v>
      </c>
      <c r="B2294">
        <f t="shared" si="107"/>
        <v>48</v>
      </c>
      <c r="C2294" cm="1">
        <f t="array" ref="C2294:D2294">_xlfn.XLOOKUP(A2294,id,KickstartData!$L$2:$M$4115)</f>
        <v>48</v>
      </c>
      <c r="D2294" t="str">
        <v>successful</v>
      </c>
      <c r="E2294">
        <f t="shared" si="108"/>
        <v>48</v>
      </c>
      <c r="F2294" t="str">
        <f t="shared" si="109"/>
        <v xml:space="preserve"> </v>
      </c>
    </row>
    <row r="2295" spans="1:6" x14ac:dyDescent="0.45">
      <c r="A2295">
        <v>2284</v>
      </c>
      <c r="B2295">
        <f t="shared" si="107"/>
        <v>59</v>
      </c>
      <c r="C2295" cm="1">
        <f t="array" ref="C2295:D2295">_xlfn.XLOOKUP(A2295,id,KickstartData!$L$2:$M$4115)</f>
        <v>59</v>
      </c>
      <c r="D2295" t="str">
        <v>successful</v>
      </c>
      <c r="E2295">
        <f t="shared" si="108"/>
        <v>59</v>
      </c>
      <c r="F2295" t="str">
        <f t="shared" si="109"/>
        <v xml:space="preserve"> </v>
      </c>
    </row>
    <row r="2296" spans="1:6" x14ac:dyDescent="0.45">
      <c r="A2296">
        <v>2285</v>
      </c>
      <c r="B2296">
        <f t="shared" si="107"/>
        <v>79</v>
      </c>
      <c r="C2296" cm="1">
        <f t="array" ref="C2296:D2296">_xlfn.XLOOKUP(A2296,id,KickstartData!$L$2:$M$4115)</f>
        <v>79</v>
      </c>
      <c r="D2296" t="str">
        <v>successful</v>
      </c>
      <c r="E2296">
        <f t="shared" si="108"/>
        <v>79</v>
      </c>
      <c r="F2296" t="str">
        <f t="shared" si="109"/>
        <v xml:space="preserve"> </v>
      </c>
    </row>
    <row r="2297" spans="1:6" x14ac:dyDescent="0.45">
      <c r="A2297">
        <v>2286</v>
      </c>
      <c r="B2297">
        <f t="shared" si="107"/>
        <v>14</v>
      </c>
      <c r="C2297" cm="1">
        <f t="array" ref="C2297:D2297">_xlfn.XLOOKUP(A2297,id,KickstartData!$L$2:$M$4115)</f>
        <v>14</v>
      </c>
      <c r="D2297" t="str">
        <v>successful</v>
      </c>
      <c r="E2297">
        <f t="shared" si="108"/>
        <v>14</v>
      </c>
      <c r="F2297" t="str">
        <f t="shared" si="109"/>
        <v xml:space="preserve"> </v>
      </c>
    </row>
    <row r="2298" spans="1:6" x14ac:dyDescent="0.45">
      <c r="A2298">
        <v>2287</v>
      </c>
      <c r="B2298">
        <f t="shared" si="107"/>
        <v>106</v>
      </c>
      <c r="C2298" cm="1">
        <f t="array" ref="C2298:D2298">_xlfn.XLOOKUP(A2298,id,KickstartData!$L$2:$M$4115)</f>
        <v>106</v>
      </c>
      <c r="D2298" t="str">
        <v>successful</v>
      </c>
      <c r="E2298">
        <f t="shared" si="108"/>
        <v>106</v>
      </c>
      <c r="F2298" t="str">
        <f t="shared" si="109"/>
        <v xml:space="preserve"> </v>
      </c>
    </row>
    <row r="2299" spans="1:6" x14ac:dyDescent="0.45">
      <c r="A2299">
        <v>2288</v>
      </c>
      <c r="B2299">
        <f t="shared" si="107"/>
        <v>25</v>
      </c>
      <c r="C2299" cm="1">
        <f t="array" ref="C2299:D2299">_xlfn.XLOOKUP(A2299,id,KickstartData!$L$2:$M$4115)</f>
        <v>25</v>
      </c>
      <c r="D2299" t="str">
        <v>successful</v>
      </c>
      <c r="E2299">
        <f t="shared" si="108"/>
        <v>25</v>
      </c>
      <c r="F2299" t="str">
        <f t="shared" si="109"/>
        <v xml:space="preserve"> </v>
      </c>
    </row>
    <row r="2300" spans="1:6" x14ac:dyDescent="0.45">
      <c r="A2300">
        <v>2289</v>
      </c>
      <c r="B2300">
        <f t="shared" si="107"/>
        <v>25</v>
      </c>
      <c r="C2300" cm="1">
        <f t="array" ref="C2300:D2300">_xlfn.XLOOKUP(A2300,id,KickstartData!$L$2:$M$4115)</f>
        <v>25</v>
      </c>
      <c r="D2300" t="str">
        <v>successful</v>
      </c>
      <c r="E2300">
        <f t="shared" si="108"/>
        <v>25</v>
      </c>
      <c r="F2300" t="str">
        <f t="shared" si="109"/>
        <v xml:space="preserve"> </v>
      </c>
    </row>
    <row r="2301" spans="1:6" x14ac:dyDescent="0.45">
      <c r="A2301">
        <v>2290</v>
      </c>
      <c r="B2301">
        <f t="shared" si="107"/>
        <v>29</v>
      </c>
      <c r="C2301" cm="1">
        <f t="array" ref="C2301:D2301">_xlfn.XLOOKUP(A2301,id,KickstartData!$L$2:$M$4115)</f>
        <v>29</v>
      </c>
      <c r="D2301" t="str">
        <v>successful</v>
      </c>
      <c r="E2301">
        <f t="shared" si="108"/>
        <v>29</v>
      </c>
      <c r="F2301" t="str">
        <f t="shared" si="109"/>
        <v xml:space="preserve"> </v>
      </c>
    </row>
    <row r="2302" spans="1:6" x14ac:dyDescent="0.45">
      <c r="A2302">
        <v>2291</v>
      </c>
      <c r="B2302">
        <f t="shared" si="107"/>
        <v>43</v>
      </c>
      <c r="C2302" cm="1">
        <f t="array" ref="C2302:D2302">_xlfn.XLOOKUP(A2302,id,KickstartData!$L$2:$M$4115)</f>
        <v>43</v>
      </c>
      <c r="D2302" t="str">
        <v>successful</v>
      </c>
      <c r="E2302">
        <f t="shared" si="108"/>
        <v>43</v>
      </c>
      <c r="F2302" t="str">
        <f t="shared" si="109"/>
        <v xml:space="preserve"> </v>
      </c>
    </row>
    <row r="2303" spans="1:6" x14ac:dyDescent="0.45">
      <c r="A2303">
        <v>2292</v>
      </c>
      <c r="B2303">
        <f t="shared" si="107"/>
        <v>46</v>
      </c>
      <c r="C2303" cm="1">
        <f t="array" ref="C2303:D2303">_xlfn.XLOOKUP(A2303,id,KickstartData!$L$2:$M$4115)</f>
        <v>46</v>
      </c>
      <c r="D2303" t="str">
        <v>successful</v>
      </c>
      <c r="E2303">
        <f t="shared" si="108"/>
        <v>46</v>
      </c>
      <c r="F2303" t="str">
        <f t="shared" si="109"/>
        <v xml:space="preserve"> </v>
      </c>
    </row>
    <row r="2304" spans="1:6" x14ac:dyDescent="0.45">
      <c r="A2304">
        <v>2293</v>
      </c>
      <c r="B2304">
        <f t="shared" si="107"/>
        <v>27</v>
      </c>
      <c r="C2304" cm="1">
        <f t="array" ref="C2304:D2304">_xlfn.XLOOKUP(A2304,id,KickstartData!$L$2:$M$4115)</f>
        <v>27</v>
      </c>
      <c r="D2304" t="str">
        <v>successful</v>
      </c>
      <c r="E2304">
        <f t="shared" si="108"/>
        <v>27</v>
      </c>
      <c r="F2304" t="str">
        <f t="shared" si="109"/>
        <v xml:space="preserve"> </v>
      </c>
    </row>
    <row r="2305" spans="1:6" x14ac:dyDescent="0.45">
      <c r="A2305">
        <v>2294</v>
      </c>
      <c r="B2305">
        <f t="shared" si="107"/>
        <v>112</v>
      </c>
      <c r="C2305" cm="1">
        <f t="array" ref="C2305:D2305">_xlfn.XLOOKUP(A2305,id,KickstartData!$L$2:$M$4115)</f>
        <v>112</v>
      </c>
      <c r="D2305" t="str">
        <v>successful</v>
      </c>
      <c r="E2305">
        <f t="shared" si="108"/>
        <v>112</v>
      </c>
      <c r="F2305" t="str">
        <f t="shared" si="109"/>
        <v xml:space="preserve"> </v>
      </c>
    </row>
    <row r="2306" spans="1:6" x14ac:dyDescent="0.45">
      <c r="A2306">
        <v>2295</v>
      </c>
      <c r="B2306">
        <f t="shared" si="107"/>
        <v>34</v>
      </c>
      <c r="C2306" cm="1">
        <f t="array" ref="C2306:D2306">_xlfn.XLOOKUP(A2306,id,KickstartData!$L$2:$M$4115)</f>
        <v>34</v>
      </c>
      <c r="D2306" t="str">
        <v>successful</v>
      </c>
      <c r="E2306">
        <f t="shared" si="108"/>
        <v>34</v>
      </c>
      <c r="F2306" t="str">
        <f t="shared" si="109"/>
        <v xml:space="preserve"> </v>
      </c>
    </row>
    <row r="2307" spans="1:6" x14ac:dyDescent="0.45">
      <c r="A2307">
        <v>2296</v>
      </c>
      <c r="B2307">
        <f t="shared" si="107"/>
        <v>145</v>
      </c>
      <c r="C2307" cm="1">
        <f t="array" ref="C2307:D2307">_xlfn.XLOOKUP(A2307,id,KickstartData!$L$2:$M$4115)</f>
        <v>145</v>
      </c>
      <c r="D2307" t="str">
        <v>successful</v>
      </c>
      <c r="E2307">
        <f t="shared" si="108"/>
        <v>145</v>
      </c>
      <c r="F2307" t="str">
        <f t="shared" si="109"/>
        <v xml:space="preserve"> </v>
      </c>
    </row>
    <row r="2308" spans="1:6" x14ac:dyDescent="0.45">
      <c r="A2308">
        <v>2297</v>
      </c>
      <c r="B2308">
        <f t="shared" si="107"/>
        <v>19</v>
      </c>
      <c r="C2308" cm="1">
        <f t="array" ref="C2308:D2308">_xlfn.XLOOKUP(A2308,id,KickstartData!$L$2:$M$4115)</f>
        <v>19</v>
      </c>
      <c r="D2308" t="str">
        <v>successful</v>
      </c>
      <c r="E2308">
        <f t="shared" si="108"/>
        <v>19</v>
      </c>
      <c r="F2308" t="str">
        <f t="shared" si="109"/>
        <v xml:space="preserve"> </v>
      </c>
    </row>
    <row r="2309" spans="1:6" x14ac:dyDescent="0.45">
      <c r="A2309">
        <v>2298</v>
      </c>
      <c r="B2309">
        <f t="shared" si="107"/>
        <v>288</v>
      </c>
      <c r="C2309" cm="1">
        <f t="array" ref="C2309:D2309">_xlfn.XLOOKUP(A2309,id,KickstartData!$L$2:$M$4115)</f>
        <v>288</v>
      </c>
      <c r="D2309" t="str">
        <v>successful</v>
      </c>
      <c r="E2309">
        <f t="shared" si="108"/>
        <v>288</v>
      </c>
      <c r="F2309" t="str">
        <f t="shared" si="109"/>
        <v xml:space="preserve"> </v>
      </c>
    </row>
    <row r="2310" spans="1:6" x14ac:dyDescent="0.45">
      <c r="A2310">
        <v>2299</v>
      </c>
      <c r="B2310">
        <f t="shared" si="107"/>
        <v>14</v>
      </c>
      <c r="C2310" cm="1">
        <f t="array" ref="C2310:D2310">_xlfn.XLOOKUP(A2310,id,KickstartData!$L$2:$M$4115)</f>
        <v>14</v>
      </c>
      <c r="D2310" t="str">
        <v>successful</v>
      </c>
      <c r="E2310">
        <f t="shared" si="108"/>
        <v>14</v>
      </c>
      <c r="F2310" t="str">
        <f t="shared" si="109"/>
        <v xml:space="preserve"> </v>
      </c>
    </row>
    <row r="2311" spans="1:6" x14ac:dyDescent="0.45">
      <c r="A2311">
        <v>2300</v>
      </c>
      <c r="B2311">
        <f t="shared" si="107"/>
        <v>7</v>
      </c>
      <c r="C2311" cm="1">
        <f t="array" ref="C2311:D2311">_xlfn.XLOOKUP(A2311,id,KickstartData!$L$2:$M$4115)</f>
        <v>7</v>
      </c>
      <c r="D2311" t="str">
        <v>successful</v>
      </c>
      <c r="E2311">
        <f t="shared" si="108"/>
        <v>7</v>
      </c>
      <c r="F2311" t="str">
        <f t="shared" si="109"/>
        <v xml:space="preserve"> </v>
      </c>
    </row>
    <row r="2312" spans="1:6" x14ac:dyDescent="0.45">
      <c r="A2312">
        <v>2301</v>
      </c>
      <c r="B2312">
        <f t="shared" si="107"/>
        <v>211</v>
      </c>
      <c r="C2312" cm="1">
        <f t="array" ref="C2312:D2312">_xlfn.XLOOKUP(A2312,id,KickstartData!$L$2:$M$4115)</f>
        <v>211</v>
      </c>
      <c r="D2312" t="str">
        <v>successful</v>
      </c>
      <c r="E2312">
        <f t="shared" si="108"/>
        <v>211</v>
      </c>
      <c r="F2312" t="str">
        <f t="shared" si="109"/>
        <v xml:space="preserve"> </v>
      </c>
    </row>
    <row r="2313" spans="1:6" x14ac:dyDescent="0.45">
      <c r="A2313">
        <v>2302</v>
      </c>
      <c r="B2313">
        <f t="shared" si="107"/>
        <v>85</v>
      </c>
      <c r="C2313" cm="1">
        <f t="array" ref="C2313:D2313">_xlfn.XLOOKUP(A2313,id,KickstartData!$L$2:$M$4115)</f>
        <v>85</v>
      </c>
      <c r="D2313" t="str">
        <v>successful</v>
      </c>
      <c r="E2313">
        <f t="shared" si="108"/>
        <v>85</v>
      </c>
      <c r="F2313" t="str">
        <f t="shared" si="109"/>
        <v xml:space="preserve"> </v>
      </c>
    </row>
    <row r="2314" spans="1:6" x14ac:dyDescent="0.45">
      <c r="A2314">
        <v>2303</v>
      </c>
      <c r="B2314">
        <f t="shared" si="107"/>
        <v>103</v>
      </c>
      <c r="C2314" cm="1">
        <f t="array" ref="C2314:D2314">_xlfn.XLOOKUP(A2314,id,KickstartData!$L$2:$M$4115)</f>
        <v>103</v>
      </c>
      <c r="D2314" t="str">
        <v>successful</v>
      </c>
      <c r="E2314">
        <f t="shared" si="108"/>
        <v>103</v>
      </c>
      <c r="F2314" t="str">
        <f t="shared" si="109"/>
        <v xml:space="preserve"> </v>
      </c>
    </row>
    <row r="2315" spans="1:6" x14ac:dyDescent="0.45">
      <c r="A2315">
        <v>2304</v>
      </c>
      <c r="B2315">
        <f t="shared" si="107"/>
        <v>113</v>
      </c>
      <c r="C2315" cm="1">
        <f t="array" ref="C2315:D2315">_xlfn.XLOOKUP(A2315,id,KickstartData!$L$2:$M$4115)</f>
        <v>113</v>
      </c>
      <c r="D2315" t="str">
        <v>successful</v>
      </c>
      <c r="E2315">
        <f t="shared" si="108"/>
        <v>113</v>
      </c>
      <c r="F2315" t="str">
        <f t="shared" si="109"/>
        <v xml:space="preserve"> </v>
      </c>
    </row>
    <row r="2316" spans="1:6" x14ac:dyDescent="0.45">
      <c r="A2316">
        <v>2305</v>
      </c>
      <c r="B2316">
        <f t="shared" ref="B2316:B2379" si="110">_xlfn.XLOOKUP(A2316,id,backers_count)</f>
        <v>167</v>
      </c>
      <c r="C2316" cm="1">
        <f t="array" ref="C2316:D2316">_xlfn.XLOOKUP(A2316,id,KickstartData!$L$2:$M$4115)</f>
        <v>167</v>
      </c>
      <c r="D2316" t="str">
        <v>successful</v>
      </c>
      <c r="E2316">
        <f t="shared" si="108"/>
        <v>167</v>
      </c>
      <c r="F2316" t="str">
        <f t="shared" si="109"/>
        <v xml:space="preserve"> </v>
      </c>
    </row>
    <row r="2317" spans="1:6" x14ac:dyDescent="0.45">
      <c r="A2317">
        <v>2306</v>
      </c>
      <c r="B2317">
        <f t="shared" si="110"/>
        <v>73</v>
      </c>
      <c r="C2317" cm="1">
        <f t="array" ref="C2317:D2317">_xlfn.XLOOKUP(A2317,id,KickstartData!$L$2:$M$4115)</f>
        <v>73</v>
      </c>
      <c r="D2317" t="str">
        <v>successful</v>
      </c>
      <c r="E2317">
        <f t="shared" si="108"/>
        <v>73</v>
      </c>
      <c r="F2317" t="str">
        <f t="shared" si="109"/>
        <v xml:space="preserve"> </v>
      </c>
    </row>
    <row r="2318" spans="1:6" x14ac:dyDescent="0.45">
      <c r="A2318">
        <v>2307</v>
      </c>
      <c r="B2318">
        <f t="shared" si="110"/>
        <v>75</v>
      </c>
      <c r="C2318" cm="1">
        <f t="array" ref="C2318:D2318">_xlfn.XLOOKUP(A2318,id,KickstartData!$L$2:$M$4115)</f>
        <v>75</v>
      </c>
      <c r="D2318" t="str">
        <v>successful</v>
      </c>
      <c r="E2318">
        <f t="shared" si="108"/>
        <v>75</v>
      </c>
      <c r="F2318" t="str">
        <f t="shared" si="109"/>
        <v xml:space="preserve"> </v>
      </c>
    </row>
    <row r="2319" spans="1:6" x14ac:dyDescent="0.45">
      <c r="A2319">
        <v>2308</v>
      </c>
      <c r="B2319">
        <f t="shared" si="110"/>
        <v>614</v>
      </c>
      <c r="C2319" cm="1">
        <f t="array" ref="C2319:D2319">_xlfn.XLOOKUP(A2319,id,KickstartData!$L$2:$M$4115)</f>
        <v>614</v>
      </c>
      <c r="D2319" t="str">
        <v>successful</v>
      </c>
      <c r="E2319">
        <f t="shared" si="108"/>
        <v>614</v>
      </c>
      <c r="F2319" t="str">
        <f t="shared" si="109"/>
        <v xml:space="preserve"> </v>
      </c>
    </row>
    <row r="2320" spans="1:6" x14ac:dyDescent="0.45">
      <c r="A2320">
        <v>2309</v>
      </c>
      <c r="B2320">
        <f t="shared" si="110"/>
        <v>107</v>
      </c>
      <c r="C2320" cm="1">
        <f t="array" ref="C2320:D2320">_xlfn.XLOOKUP(A2320,id,KickstartData!$L$2:$M$4115)</f>
        <v>107</v>
      </c>
      <c r="D2320" t="str">
        <v>successful</v>
      </c>
      <c r="E2320">
        <f t="shared" ref="E2320:E2383" si="111">IF(D2320="successful",C2320," ")</f>
        <v>107</v>
      </c>
      <c r="F2320" t="str">
        <f t="shared" ref="F2320:F2383" si="112">IF(D2320&lt;&gt;"successful",C2320," ")</f>
        <v xml:space="preserve"> </v>
      </c>
    </row>
    <row r="2321" spans="1:6" x14ac:dyDescent="0.45">
      <c r="A2321">
        <v>2310</v>
      </c>
      <c r="B2321">
        <f t="shared" si="110"/>
        <v>1224</v>
      </c>
      <c r="C2321" cm="1">
        <f t="array" ref="C2321:D2321">_xlfn.XLOOKUP(A2321,id,KickstartData!$L$2:$M$4115)</f>
        <v>1224</v>
      </c>
      <c r="D2321" t="str">
        <v>successful</v>
      </c>
      <c r="E2321">
        <f t="shared" si="111"/>
        <v>1224</v>
      </c>
      <c r="F2321" t="str">
        <f t="shared" si="112"/>
        <v xml:space="preserve"> </v>
      </c>
    </row>
    <row r="2322" spans="1:6" x14ac:dyDescent="0.45">
      <c r="A2322">
        <v>2311</v>
      </c>
      <c r="B2322">
        <f t="shared" si="110"/>
        <v>104</v>
      </c>
      <c r="C2322" cm="1">
        <f t="array" ref="C2322:D2322">_xlfn.XLOOKUP(A2322,id,KickstartData!$L$2:$M$4115)</f>
        <v>104</v>
      </c>
      <c r="D2322" t="str">
        <v>successful</v>
      </c>
      <c r="E2322">
        <f t="shared" si="111"/>
        <v>104</v>
      </c>
      <c r="F2322" t="str">
        <f t="shared" si="112"/>
        <v xml:space="preserve"> </v>
      </c>
    </row>
    <row r="2323" spans="1:6" x14ac:dyDescent="0.45">
      <c r="A2323">
        <v>2312</v>
      </c>
      <c r="B2323">
        <f t="shared" si="110"/>
        <v>79</v>
      </c>
      <c r="C2323" cm="1">
        <f t="array" ref="C2323:D2323">_xlfn.XLOOKUP(A2323,id,KickstartData!$L$2:$M$4115)</f>
        <v>79</v>
      </c>
      <c r="D2323" t="str">
        <v>successful</v>
      </c>
      <c r="E2323">
        <f t="shared" si="111"/>
        <v>79</v>
      </c>
      <c r="F2323" t="str">
        <f t="shared" si="112"/>
        <v xml:space="preserve"> </v>
      </c>
    </row>
    <row r="2324" spans="1:6" x14ac:dyDescent="0.45">
      <c r="A2324">
        <v>2313</v>
      </c>
      <c r="B2324">
        <f t="shared" si="110"/>
        <v>157</v>
      </c>
      <c r="C2324" cm="1">
        <f t="array" ref="C2324:D2324">_xlfn.XLOOKUP(A2324,id,KickstartData!$L$2:$M$4115)</f>
        <v>157</v>
      </c>
      <c r="D2324" t="str">
        <v>successful</v>
      </c>
      <c r="E2324">
        <f t="shared" si="111"/>
        <v>157</v>
      </c>
      <c r="F2324" t="str">
        <f t="shared" si="112"/>
        <v xml:space="preserve"> </v>
      </c>
    </row>
    <row r="2325" spans="1:6" x14ac:dyDescent="0.45">
      <c r="A2325">
        <v>2314</v>
      </c>
      <c r="B2325">
        <f t="shared" si="110"/>
        <v>50</v>
      </c>
      <c r="C2325" cm="1">
        <f t="array" ref="C2325:D2325">_xlfn.XLOOKUP(A2325,id,KickstartData!$L$2:$M$4115)</f>
        <v>50</v>
      </c>
      <c r="D2325" t="str">
        <v>successful</v>
      </c>
      <c r="E2325">
        <f t="shared" si="111"/>
        <v>50</v>
      </c>
      <c r="F2325" t="str">
        <f t="shared" si="112"/>
        <v xml:space="preserve"> </v>
      </c>
    </row>
    <row r="2326" spans="1:6" x14ac:dyDescent="0.45">
      <c r="A2326">
        <v>2315</v>
      </c>
      <c r="B2326">
        <f t="shared" si="110"/>
        <v>64</v>
      </c>
      <c r="C2326" cm="1">
        <f t="array" ref="C2326:D2326">_xlfn.XLOOKUP(A2326,id,KickstartData!$L$2:$M$4115)</f>
        <v>64</v>
      </c>
      <c r="D2326" t="str">
        <v>successful</v>
      </c>
      <c r="E2326">
        <f t="shared" si="111"/>
        <v>64</v>
      </c>
      <c r="F2326" t="str">
        <f t="shared" si="112"/>
        <v xml:space="preserve"> </v>
      </c>
    </row>
    <row r="2327" spans="1:6" x14ac:dyDescent="0.45">
      <c r="A2327">
        <v>2316</v>
      </c>
      <c r="B2327">
        <f t="shared" si="110"/>
        <v>200</v>
      </c>
      <c r="C2327" cm="1">
        <f t="array" ref="C2327:D2327">_xlfn.XLOOKUP(A2327,id,KickstartData!$L$2:$M$4115)</f>
        <v>200</v>
      </c>
      <c r="D2327" t="str">
        <v>successful</v>
      </c>
      <c r="E2327">
        <f t="shared" si="111"/>
        <v>200</v>
      </c>
      <c r="F2327" t="str">
        <f t="shared" si="112"/>
        <v xml:space="preserve"> </v>
      </c>
    </row>
    <row r="2328" spans="1:6" x14ac:dyDescent="0.45">
      <c r="A2328">
        <v>2317</v>
      </c>
      <c r="B2328">
        <f t="shared" si="110"/>
        <v>22</v>
      </c>
      <c r="C2328" cm="1">
        <f t="array" ref="C2328:D2328">_xlfn.XLOOKUP(A2328,id,KickstartData!$L$2:$M$4115)</f>
        <v>22</v>
      </c>
      <c r="D2328" t="str">
        <v>successful</v>
      </c>
      <c r="E2328">
        <f t="shared" si="111"/>
        <v>22</v>
      </c>
      <c r="F2328" t="str">
        <f t="shared" si="112"/>
        <v xml:space="preserve"> </v>
      </c>
    </row>
    <row r="2329" spans="1:6" x14ac:dyDescent="0.45">
      <c r="A2329">
        <v>2318</v>
      </c>
      <c r="B2329">
        <f t="shared" si="110"/>
        <v>163</v>
      </c>
      <c r="C2329" cm="1">
        <f t="array" ref="C2329:D2329">_xlfn.XLOOKUP(A2329,id,KickstartData!$L$2:$M$4115)</f>
        <v>163</v>
      </c>
      <c r="D2329" t="str">
        <v>successful</v>
      </c>
      <c r="E2329">
        <f t="shared" si="111"/>
        <v>163</v>
      </c>
      <c r="F2329" t="str">
        <f t="shared" si="112"/>
        <v xml:space="preserve"> </v>
      </c>
    </row>
    <row r="2330" spans="1:6" x14ac:dyDescent="0.45">
      <c r="A2330">
        <v>2319</v>
      </c>
      <c r="B2330">
        <f t="shared" si="110"/>
        <v>77</v>
      </c>
      <c r="C2330" cm="1">
        <f t="array" ref="C2330:D2330">_xlfn.XLOOKUP(A2330,id,KickstartData!$L$2:$M$4115)</f>
        <v>77</v>
      </c>
      <c r="D2330" t="str">
        <v>successful</v>
      </c>
      <c r="E2330">
        <f t="shared" si="111"/>
        <v>77</v>
      </c>
      <c r="F2330" t="str">
        <f t="shared" si="112"/>
        <v xml:space="preserve"> </v>
      </c>
    </row>
    <row r="2331" spans="1:6" x14ac:dyDescent="0.45">
      <c r="A2331">
        <v>2320</v>
      </c>
      <c r="B2331">
        <f t="shared" si="110"/>
        <v>89</v>
      </c>
      <c r="C2331" cm="1">
        <f t="array" ref="C2331:D2331">_xlfn.XLOOKUP(A2331,id,KickstartData!$L$2:$M$4115)</f>
        <v>89</v>
      </c>
      <c r="D2331" t="str">
        <v>successful</v>
      </c>
      <c r="E2331">
        <f t="shared" si="111"/>
        <v>89</v>
      </c>
      <c r="F2331" t="str">
        <f t="shared" si="112"/>
        <v xml:space="preserve"> </v>
      </c>
    </row>
    <row r="2332" spans="1:6" x14ac:dyDescent="0.45">
      <c r="A2332">
        <v>2321</v>
      </c>
      <c r="B2332">
        <f t="shared" si="110"/>
        <v>64</v>
      </c>
      <c r="C2332" cm="1">
        <f t="array" ref="C2332:D2332">_xlfn.XLOOKUP(A2332,id,KickstartData!$L$2:$M$4115)</f>
        <v>64</v>
      </c>
      <c r="D2332" t="str">
        <v>live</v>
      </c>
      <c r="E2332" t="str">
        <f t="shared" si="111"/>
        <v xml:space="preserve"> </v>
      </c>
      <c r="F2332">
        <f t="shared" si="112"/>
        <v>64</v>
      </c>
    </row>
    <row r="2333" spans="1:6" x14ac:dyDescent="0.45">
      <c r="A2333">
        <v>2322</v>
      </c>
      <c r="B2333">
        <f t="shared" si="110"/>
        <v>4</v>
      </c>
      <c r="C2333" cm="1">
        <f t="array" ref="C2333:D2333">_xlfn.XLOOKUP(A2333,id,KickstartData!$L$2:$M$4115)</f>
        <v>4</v>
      </c>
      <c r="D2333" t="str">
        <v>live</v>
      </c>
      <c r="E2333" t="str">
        <f t="shared" si="111"/>
        <v xml:space="preserve"> </v>
      </c>
      <c r="F2333">
        <f t="shared" si="112"/>
        <v>4</v>
      </c>
    </row>
    <row r="2334" spans="1:6" x14ac:dyDescent="0.45">
      <c r="A2334">
        <v>2323</v>
      </c>
      <c r="B2334">
        <f t="shared" si="110"/>
        <v>4</v>
      </c>
      <c r="C2334" cm="1">
        <f t="array" ref="C2334:D2334">_xlfn.XLOOKUP(A2334,id,KickstartData!$L$2:$M$4115)</f>
        <v>4</v>
      </c>
      <c r="D2334" t="str">
        <v>live</v>
      </c>
      <c r="E2334" t="str">
        <f t="shared" si="111"/>
        <v xml:space="preserve"> </v>
      </c>
      <c r="F2334">
        <f t="shared" si="112"/>
        <v>4</v>
      </c>
    </row>
    <row r="2335" spans="1:6" x14ac:dyDescent="0.45">
      <c r="A2335">
        <v>2324</v>
      </c>
      <c r="B2335">
        <f t="shared" si="110"/>
        <v>61</v>
      </c>
      <c r="C2335" cm="1">
        <f t="array" ref="C2335:D2335">_xlfn.XLOOKUP(A2335,id,KickstartData!$L$2:$M$4115)</f>
        <v>61</v>
      </c>
      <c r="D2335" t="str">
        <v>live</v>
      </c>
      <c r="E2335" t="str">
        <f t="shared" si="111"/>
        <v xml:space="preserve"> </v>
      </c>
      <c r="F2335">
        <f t="shared" si="112"/>
        <v>61</v>
      </c>
    </row>
    <row r="2336" spans="1:6" x14ac:dyDescent="0.45">
      <c r="A2336">
        <v>2325</v>
      </c>
      <c r="B2336">
        <f t="shared" si="110"/>
        <v>7</v>
      </c>
      <c r="C2336" cm="1">
        <f t="array" ref="C2336:D2336">_xlfn.XLOOKUP(A2336,id,KickstartData!$L$2:$M$4115)</f>
        <v>7</v>
      </c>
      <c r="D2336" t="str">
        <v>live</v>
      </c>
      <c r="E2336" t="str">
        <f t="shared" si="111"/>
        <v xml:space="preserve"> </v>
      </c>
      <c r="F2336">
        <f t="shared" si="112"/>
        <v>7</v>
      </c>
    </row>
    <row r="2337" spans="1:6" x14ac:dyDescent="0.45">
      <c r="A2337">
        <v>2326</v>
      </c>
      <c r="B2337">
        <f t="shared" si="110"/>
        <v>1</v>
      </c>
      <c r="C2337" cm="1">
        <f t="array" ref="C2337:D2337">_xlfn.XLOOKUP(A2337,id,KickstartData!$L$2:$M$4115)</f>
        <v>1</v>
      </c>
      <c r="D2337" t="str">
        <v>live</v>
      </c>
      <c r="E2337" t="str">
        <f t="shared" si="111"/>
        <v xml:space="preserve"> </v>
      </c>
      <c r="F2337">
        <f t="shared" si="112"/>
        <v>1</v>
      </c>
    </row>
    <row r="2338" spans="1:6" x14ac:dyDescent="0.45">
      <c r="A2338">
        <v>2327</v>
      </c>
      <c r="B2338">
        <f t="shared" si="110"/>
        <v>3355</v>
      </c>
      <c r="C2338" cm="1">
        <f t="array" ref="C2338:D2338">_xlfn.XLOOKUP(A2338,id,KickstartData!$L$2:$M$4115)</f>
        <v>3355</v>
      </c>
      <c r="D2338" t="str">
        <v>successful</v>
      </c>
      <c r="E2338">
        <f t="shared" si="111"/>
        <v>3355</v>
      </c>
      <c r="F2338" t="str">
        <f t="shared" si="112"/>
        <v xml:space="preserve"> </v>
      </c>
    </row>
    <row r="2339" spans="1:6" x14ac:dyDescent="0.45">
      <c r="A2339">
        <v>2328</v>
      </c>
      <c r="B2339">
        <f t="shared" si="110"/>
        <v>537</v>
      </c>
      <c r="C2339" cm="1">
        <f t="array" ref="C2339:D2339">_xlfn.XLOOKUP(A2339,id,KickstartData!$L$2:$M$4115)</f>
        <v>537</v>
      </c>
      <c r="D2339" t="str">
        <v>successful</v>
      </c>
      <c r="E2339">
        <f t="shared" si="111"/>
        <v>537</v>
      </c>
      <c r="F2339" t="str">
        <f t="shared" si="112"/>
        <v xml:space="preserve"> </v>
      </c>
    </row>
    <row r="2340" spans="1:6" x14ac:dyDescent="0.45">
      <c r="A2340">
        <v>2329</v>
      </c>
      <c r="B2340">
        <f t="shared" si="110"/>
        <v>125</v>
      </c>
      <c r="C2340" cm="1">
        <f t="array" ref="C2340:D2340">_xlfn.XLOOKUP(A2340,id,KickstartData!$L$2:$M$4115)</f>
        <v>125</v>
      </c>
      <c r="D2340" t="str">
        <v>successful</v>
      </c>
      <c r="E2340">
        <f t="shared" si="111"/>
        <v>125</v>
      </c>
      <c r="F2340" t="str">
        <f t="shared" si="112"/>
        <v xml:space="preserve"> </v>
      </c>
    </row>
    <row r="2341" spans="1:6" x14ac:dyDescent="0.45">
      <c r="A2341">
        <v>2330</v>
      </c>
      <c r="B2341">
        <f t="shared" si="110"/>
        <v>163</v>
      </c>
      <c r="C2341" cm="1">
        <f t="array" ref="C2341:D2341">_xlfn.XLOOKUP(A2341,id,KickstartData!$L$2:$M$4115)</f>
        <v>163</v>
      </c>
      <c r="D2341" t="str">
        <v>successful</v>
      </c>
      <c r="E2341">
        <f t="shared" si="111"/>
        <v>163</v>
      </c>
      <c r="F2341" t="str">
        <f t="shared" si="112"/>
        <v xml:space="preserve"> </v>
      </c>
    </row>
    <row r="2342" spans="1:6" x14ac:dyDescent="0.45">
      <c r="A2342">
        <v>2331</v>
      </c>
      <c r="B2342">
        <f t="shared" si="110"/>
        <v>283</v>
      </c>
      <c r="C2342" cm="1">
        <f t="array" ref="C2342:D2342">_xlfn.XLOOKUP(A2342,id,KickstartData!$L$2:$M$4115)</f>
        <v>283</v>
      </c>
      <c r="D2342" t="str">
        <v>successful</v>
      </c>
      <c r="E2342">
        <f t="shared" si="111"/>
        <v>283</v>
      </c>
      <c r="F2342" t="str">
        <f t="shared" si="112"/>
        <v xml:space="preserve"> </v>
      </c>
    </row>
    <row r="2343" spans="1:6" x14ac:dyDescent="0.45">
      <c r="A2343">
        <v>2332</v>
      </c>
      <c r="B2343">
        <f t="shared" si="110"/>
        <v>352</v>
      </c>
      <c r="C2343" cm="1">
        <f t="array" ref="C2343:D2343">_xlfn.XLOOKUP(A2343,id,KickstartData!$L$2:$M$4115)</f>
        <v>352</v>
      </c>
      <c r="D2343" t="str">
        <v>successful</v>
      </c>
      <c r="E2343">
        <f t="shared" si="111"/>
        <v>352</v>
      </c>
      <c r="F2343" t="str">
        <f t="shared" si="112"/>
        <v xml:space="preserve"> </v>
      </c>
    </row>
    <row r="2344" spans="1:6" x14ac:dyDescent="0.45">
      <c r="A2344">
        <v>2333</v>
      </c>
      <c r="B2344">
        <f t="shared" si="110"/>
        <v>94</v>
      </c>
      <c r="C2344" cm="1">
        <f t="array" ref="C2344:D2344">_xlfn.XLOOKUP(A2344,id,KickstartData!$L$2:$M$4115)</f>
        <v>94</v>
      </c>
      <c r="D2344" t="str">
        <v>successful</v>
      </c>
      <c r="E2344">
        <f t="shared" si="111"/>
        <v>94</v>
      </c>
      <c r="F2344" t="str">
        <f t="shared" si="112"/>
        <v xml:space="preserve"> </v>
      </c>
    </row>
    <row r="2345" spans="1:6" x14ac:dyDescent="0.45">
      <c r="A2345">
        <v>2334</v>
      </c>
      <c r="B2345">
        <f t="shared" si="110"/>
        <v>67</v>
      </c>
      <c r="C2345" cm="1">
        <f t="array" ref="C2345:D2345">_xlfn.XLOOKUP(A2345,id,KickstartData!$L$2:$M$4115)</f>
        <v>67</v>
      </c>
      <c r="D2345" t="str">
        <v>successful</v>
      </c>
      <c r="E2345">
        <f t="shared" si="111"/>
        <v>67</v>
      </c>
      <c r="F2345" t="str">
        <f t="shared" si="112"/>
        <v xml:space="preserve"> </v>
      </c>
    </row>
    <row r="2346" spans="1:6" x14ac:dyDescent="0.45">
      <c r="A2346">
        <v>2335</v>
      </c>
      <c r="B2346">
        <f t="shared" si="110"/>
        <v>221</v>
      </c>
      <c r="C2346" cm="1">
        <f t="array" ref="C2346:D2346">_xlfn.XLOOKUP(A2346,id,KickstartData!$L$2:$M$4115)</f>
        <v>221</v>
      </c>
      <c r="D2346" t="str">
        <v>successful</v>
      </c>
      <c r="E2346">
        <f t="shared" si="111"/>
        <v>221</v>
      </c>
      <c r="F2346" t="str">
        <f t="shared" si="112"/>
        <v xml:space="preserve"> </v>
      </c>
    </row>
    <row r="2347" spans="1:6" x14ac:dyDescent="0.45">
      <c r="A2347">
        <v>2336</v>
      </c>
      <c r="B2347">
        <f t="shared" si="110"/>
        <v>2165</v>
      </c>
      <c r="C2347" cm="1">
        <f t="array" ref="C2347:D2347">_xlfn.XLOOKUP(A2347,id,KickstartData!$L$2:$M$4115)</f>
        <v>2165</v>
      </c>
      <c r="D2347" t="str">
        <v>successful</v>
      </c>
      <c r="E2347">
        <f t="shared" si="111"/>
        <v>2165</v>
      </c>
      <c r="F2347" t="str">
        <f t="shared" si="112"/>
        <v xml:space="preserve"> </v>
      </c>
    </row>
    <row r="2348" spans="1:6" x14ac:dyDescent="0.45">
      <c r="A2348">
        <v>2337</v>
      </c>
      <c r="B2348">
        <f t="shared" si="110"/>
        <v>179</v>
      </c>
      <c r="C2348" cm="1">
        <f t="array" ref="C2348:D2348">_xlfn.XLOOKUP(A2348,id,KickstartData!$L$2:$M$4115)</f>
        <v>179</v>
      </c>
      <c r="D2348" t="str">
        <v>successful</v>
      </c>
      <c r="E2348">
        <f t="shared" si="111"/>
        <v>179</v>
      </c>
      <c r="F2348" t="str">
        <f t="shared" si="112"/>
        <v xml:space="preserve"> </v>
      </c>
    </row>
    <row r="2349" spans="1:6" x14ac:dyDescent="0.45">
      <c r="A2349">
        <v>2338</v>
      </c>
      <c r="B2349">
        <f t="shared" si="110"/>
        <v>123</v>
      </c>
      <c r="C2349" cm="1">
        <f t="array" ref="C2349:D2349">_xlfn.XLOOKUP(A2349,id,KickstartData!$L$2:$M$4115)</f>
        <v>123</v>
      </c>
      <c r="D2349" t="str">
        <v>successful</v>
      </c>
      <c r="E2349">
        <f t="shared" si="111"/>
        <v>123</v>
      </c>
      <c r="F2349" t="str">
        <f t="shared" si="112"/>
        <v xml:space="preserve"> </v>
      </c>
    </row>
    <row r="2350" spans="1:6" x14ac:dyDescent="0.45">
      <c r="A2350">
        <v>2339</v>
      </c>
      <c r="B2350">
        <f t="shared" si="110"/>
        <v>1104</v>
      </c>
      <c r="C2350" cm="1">
        <f t="array" ref="C2350:D2350">_xlfn.XLOOKUP(A2350,id,KickstartData!$L$2:$M$4115)</f>
        <v>1104</v>
      </c>
      <c r="D2350" t="str">
        <v>successful</v>
      </c>
      <c r="E2350">
        <f t="shared" si="111"/>
        <v>1104</v>
      </c>
      <c r="F2350" t="str">
        <f t="shared" si="112"/>
        <v xml:space="preserve"> </v>
      </c>
    </row>
    <row r="2351" spans="1:6" x14ac:dyDescent="0.45">
      <c r="A2351">
        <v>2340</v>
      </c>
      <c r="B2351">
        <f t="shared" si="110"/>
        <v>403</v>
      </c>
      <c r="C2351" cm="1">
        <f t="array" ref="C2351:D2351">_xlfn.XLOOKUP(A2351,id,KickstartData!$L$2:$M$4115)</f>
        <v>403</v>
      </c>
      <c r="D2351" t="str">
        <v>successful</v>
      </c>
      <c r="E2351">
        <f t="shared" si="111"/>
        <v>403</v>
      </c>
      <c r="F2351" t="str">
        <f t="shared" si="112"/>
        <v xml:space="preserve"> </v>
      </c>
    </row>
    <row r="2352" spans="1:6" x14ac:dyDescent="0.45">
      <c r="A2352">
        <v>2341</v>
      </c>
      <c r="B2352">
        <f t="shared" si="110"/>
        <v>0</v>
      </c>
      <c r="C2352" cm="1">
        <f t="array" ref="C2352:D2352">_xlfn.XLOOKUP(A2352,id,KickstartData!$L$2:$M$4115)</f>
        <v>0</v>
      </c>
      <c r="D2352" t="str">
        <v>canceled</v>
      </c>
      <c r="E2352" t="str">
        <f t="shared" si="111"/>
        <v xml:space="preserve"> </v>
      </c>
      <c r="F2352">
        <f t="shared" si="112"/>
        <v>0</v>
      </c>
    </row>
    <row r="2353" spans="1:6" x14ac:dyDescent="0.45">
      <c r="A2353">
        <v>2342</v>
      </c>
      <c r="B2353">
        <f t="shared" si="110"/>
        <v>0</v>
      </c>
      <c r="C2353" cm="1">
        <f t="array" ref="C2353:D2353">_xlfn.XLOOKUP(A2353,id,KickstartData!$L$2:$M$4115)</f>
        <v>0</v>
      </c>
      <c r="D2353" t="str">
        <v>canceled</v>
      </c>
      <c r="E2353" t="str">
        <f t="shared" si="111"/>
        <v xml:space="preserve"> </v>
      </c>
      <c r="F2353">
        <f t="shared" si="112"/>
        <v>0</v>
      </c>
    </row>
    <row r="2354" spans="1:6" x14ac:dyDescent="0.45">
      <c r="A2354">
        <v>2343</v>
      </c>
      <c r="B2354">
        <f t="shared" si="110"/>
        <v>1</v>
      </c>
      <c r="C2354" cm="1">
        <f t="array" ref="C2354:D2354">_xlfn.XLOOKUP(A2354,id,KickstartData!$L$2:$M$4115)</f>
        <v>1</v>
      </c>
      <c r="D2354" t="str">
        <v>canceled</v>
      </c>
      <c r="E2354" t="str">
        <f t="shared" si="111"/>
        <v xml:space="preserve"> </v>
      </c>
      <c r="F2354">
        <f t="shared" si="112"/>
        <v>1</v>
      </c>
    </row>
    <row r="2355" spans="1:6" x14ac:dyDescent="0.45">
      <c r="A2355">
        <v>2344</v>
      </c>
      <c r="B2355">
        <f t="shared" si="110"/>
        <v>1</v>
      </c>
      <c r="C2355" cm="1">
        <f t="array" ref="C2355:D2355">_xlfn.XLOOKUP(A2355,id,KickstartData!$L$2:$M$4115)</f>
        <v>1</v>
      </c>
      <c r="D2355" t="str">
        <v>canceled</v>
      </c>
      <c r="E2355" t="str">
        <f t="shared" si="111"/>
        <v xml:space="preserve"> </v>
      </c>
      <c r="F2355">
        <f t="shared" si="112"/>
        <v>1</v>
      </c>
    </row>
    <row r="2356" spans="1:6" x14ac:dyDescent="0.45">
      <c r="A2356">
        <v>2345</v>
      </c>
      <c r="B2356">
        <f t="shared" si="110"/>
        <v>0</v>
      </c>
      <c r="C2356" cm="1">
        <f t="array" ref="C2356:D2356">_xlfn.XLOOKUP(A2356,id,KickstartData!$L$2:$M$4115)</f>
        <v>0</v>
      </c>
      <c r="D2356" t="str">
        <v>canceled</v>
      </c>
      <c r="E2356" t="str">
        <f t="shared" si="111"/>
        <v xml:space="preserve"> </v>
      </c>
      <c r="F2356">
        <f t="shared" si="112"/>
        <v>0</v>
      </c>
    </row>
    <row r="2357" spans="1:6" x14ac:dyDescent="0.45">
      <c r="A2357">
        <v>2346</v>
      </c>
      <c r="B2357">
        <f t="shared" si="110"/>
        <v>3</v>
      </c>
      <c r="C2357" cm="1">
        <f t="array" ref="C2357:D2357">_xlfn.XLOOKUP(A2357,id,KickstartData!$L$2:$M$4115)</f>
        <v>3</v>
      </c>
      <c r="D2357" t="str">
        <v>canceled</v>
      </c>
      <c r="E2357" t="str">
        <f t="shared" si="111"/>
        <v xml:space="preserve"> </v>
      </c>
      <c r="F2357">
        <f t="shared" si="112"/>
        <v>3</v>
      </c>
    </row>
    <row r="2358" spans="1:6" x14ac:dyDescent="0.45">
      <c r="A2358">
        <v>2347</v>
      </c>
      <c r="B2358">
        <f t="shared" si="110"/>
        <v>1</v>
      </c>
      <c r="C2358" cm="1">
        <f t="array" ref="C2358:D2358">_xlfn.XLOOKUP(A2358,id,KickstartData!$L$2:$M$4115)</f>
        <v>1</v>
      </c>
      <c r="D2358" t="str">
        <v>canceled</v>
      </c>
      <c r="E2358" t="str">
        <f t="shared" si="111"/>
        <v xml:space="preserve"> </v>
      </c>
      <c r="F2358">
        <f t="shared" si="112"/>
        <v>1</v>
      </c>
    </row>
    <row r="2359" spans="1:6" x14ac:dyDescent="0.45">
      <c r="A2359">
        <v>2348</v>
      </c>
      <c r="B2359">
        <f t="shared" si="110"/>
        <v>5</v>
      </c>
      <c r="C2359" cm="1">
        <f t="array" ref="C2359:D2359">_xlfn.XLOOKUP(A2359,id,KickstartData!$L$2:$M$4115)</f>
        <v>5</v>
      </c>
      <c r="D2359" t="str">
        <v>canceled</v>
      </c>
      <c r="E2359" t="str">
        <f t="shared" si="111"/>
        <v xml:space="preserve"> </v>
      </c>
      <c r="F2359">
        <f t="shared" si="112"/>
        <v>5</v>
      </c>
    </row>
    <row r="2360" spans="1:6" x14ac:dyDescent="0.45">
      <c r="A2360">
        <v>2349</v>
      </c>
      <c r="B2360">
        <f t="shared" si="110"/>
        <v>0</v>
      </c>
      <c r="C2360" cm="1">
        <f t="array" ref="C2360:D2360">_xlfn.XLOOKUP(A2360,id,KickstartData!$L$2:$M$4115)</f>
        <v>0</v>
      </c>
      <c r="D2360" t="str">
        <v>canceled</v>
      </c>
      <c r="E2360" t="str">
        <f t="shared" si="111"/>
        <v xml:space="preserve"> </v>
      </c>
      <c r="F2360">
        <f t="shared" si="112"/>
        <v>0</v>
      </c>
    </row>
    <row r="2361" spans="1:6" x14ac:dyDescent="0.45">
      <c r="A2361">
        <v>2350</v>
      </c>
      <c r="B2361">
        <f t="shared" si="110"/>
        <v>0</v>
      </c>
      <c r="C2361" cm="1">
        <f t="array" ref="C2361:D2361">_xlfn.XLOOKUP(A2361,id,KickstartData!$L$2:$M$4115)</f>
        <v>0</v>
      </c>
      <c r="D2361" t="str">
        <v>canceled</v>
      </c>
      <c r="E2361" t="str">
        <f t="shared" si="111"/>
        <v xml:space="preserve"> </v>
      </c>
      <c r="F2361">
        <f t="shared" si="112"/>
        <v>0</v>
      </c>
    </row>
    <row r="2362" spans="1:6" x14ac:dyDescent="0.45">
      <c r="A2362">
        <v>2351</v>
      </c>
      <c r="B2362">
        <f t="shared" si="110"/>
        <v>7</v>
      </c>
      <c r="C2362" cm="1">
        <f t="array" ref="C2362:D2362">_xlfn.XLOOKUP(A2362,id,KickstartData!$L$2:$M$4115)</f>
        <v>7</v>
      </c>
      <c r="D2362" t="str">
        <v>canceled</v>
      </c>
      <c r="E2362" t="str">
        <f t="shared" si="111"/>
        <v xml:space="preserve"> </v>
      </c>
      <c r="F2362">
        <f t="shared" si="112"/>
        <v>7</v>
      </c>
    </row>
    <row r="2363" spans="1:6" x14ac:dyDescent="0.45">
      <c r="A2363">
        <v>2352</v>
      </c>
      <c r="B2363">
        <f t="shared" si="110"/>
        <v>0</v>
      </c>
      <c r="C2363" cm="1">
        <f t="array" ref="C2363:D2363">_xlfn.XLOOKUP(A2363,id,KickstartData!$L$2:$M$4115)</f>
        <v>0</v>
      </c>
      <c r="D2363" t="str">
        <v>canceled</v>
      </c>
      <c r="E2363" t="str">
        <f t="shared" si="111"/>
        <v xml:space="preserve"> </v>
      </c>
      <c r="F2363">
        <f t="shared" si="112"/>
        <v>0</v>
      </c>
    </row>
    <row r="2364" spans="1:6" x14ac:dyDescent="0.45">
      <c r="A2364">
        <v>2353</v>
      </c>
      <c r="B2364">
        <f t="shared" si="110"/>
        <v>0</v>
      </c>
      <c r="C2364" cm="1">
        <f t="array" ref="C2364:D2364">_xlfn.XLOOKUP(A2364,id,KickstartData!$L$2:$M$4115)</f>
        <v>0</v>
      </c>
      <c r="D2364" t="str">
        <v>canceled</v>
      </c>
      <c r="E2364" t="str">
        <f t="shared" si="111"/>
        <v xml:space="preserve"> </v>
      </c>
      <c r="F2364">
        <f t="shared" si="112"/>
        <v>0</v>
      </c>
    </row>
    <row r="2365" spans="1:6" x14ac:dyDescent="0.45">
      <c r="A2365">
        <v>2354</v>
      </c>
      <c r="B2365">
        <f t="shared" si="110"/>
        <v>1</v>
      </c>
      <c r="C2365" cm="1">
        <f t="array" ref="C2365:D2365">_xlfn.XLOOKUP(A2365,id,KickstartData!$L$2:$M$4115)</f>
        <v>1</v>
      </c>
      <c r="D2365" t="str">
        <v>canceled</v>
      </c>
      <c r="E2365" t="str">
        <f t="shared" si="111"/>
        <v xml:space="preserve"> </v>
      </c>
      <c r="F2365">
        <f t="shared" si="112"/>
        <v>1</v>
      </c>
    </row>
    <row r="2366" spans="1:6" x14ac:dyDescent="0.45">
      <c r="A2366">
        <v>2355</v>
      </c>
      <c r="B2366">
        <f t="shared" si="110"/>
        <v>2</v>
      </c>
      <c r="C2366" cm="1">
        <f t="array" ref="C2366:D2366">_xlfn.XLOOKUP(A2366,id,KickstartData!$L$2:$M$4115)</f>
        <v>2</v>
      </c>
      <c r="D2366" t="str">
        <v>canceled</v>
      </c>
      <c r="E2366" t="str">
        <f t="shared" si="111"/>
        <v xml:space="preserve"> </v>
      </c>
      <c r="F2366">
        <f t="shared" si="112"/>
        <v>2</v>
      </c>
    </row>
    <row r="2367" spans="1:6" x14ac:dyDescent="0.45">
      <c r="A2367">
        <v>2356</v>
      </c>
      <c r="B2367">
        <f t="shared" si="110"/>
        <v>0</v>
      </c>
      <c r="C2367" cm="1">
        <f t="array" ref="C2367:D2367">_xlfn.XLOOKUP(A2367,id,KickstartData!$L$2:$M$4115)</f>
        <v>0</v>
      </c>
      <c r="D2367" t="str">
        <v>canceled</v>
      </c>
      <c r="E2367" t="str">
        <f t="shared" si="111"/>
        <v xml:space="preserve"> </v>
      </c>
      <c r="F2367">
        <f t="shared" si="112"/>
        <v>0</v>
      </c>
    </row>
    <row r="2368" spans="1:6" x14ac:dyDescent="0.45">
      <c r="A2368">
        <v>2357</v>
      </c>
      <c r="B2368">
        <f t="shared" si="110"/>
        <v>0</v>
      </c>
      <c r="C2368" cm="1">
        <f t="array" ref="C2368:D2368">_xlfn.XLOOKUP(A2368,id,KickstartData!$L$2:$M$4115)</f>
        <v>0</v>
      </c>
      <c r="D2368" t="str">
        <v>canceled</v>
      </c>
      <c r="E2368" t="str">
        <f t="shared" si="111"/>
        <v xml:space="preserve"> </v>
      </c>
      <c r="F2368">
        <f t="shared" si="112"/>
        <v>0</v>
      </c>
    </row>
    <row r="2369" spans="1:6" x14ac:dyDescent="0.45">
      <c r="A2369">
        <v>2358</v>
      </c>
      <c r="B2369">
        <f t="shared" si="110"/>
        <v>0</v>
      </c>
      <c r="C2369" cm="1">
        <f t="array" ref="C2369:D2369">_xlfn.XLOOKUP(A2369,id,KickstartData!$L$2:$M$4115)</f>
        <v>0</v>
      </c>
      <c r="D2369" t="str">
        <v>canceled</v>
      </c>
      <c r="E2369" t="str">
        <f t="shared" si="111"/>
        <v xml:space="preserve"> </v>
      </c>
      <c r="F2369">
        <f t="shared" si="112"/>
        <v>0</v>
      </c>
    </row>
    <row r="2370" spans="1:6" x14ac:dyDescent="0.45">
      <c r="A2370">
        <v>2359</v>
      </c>
      <c r="B2370">
        <f t="shared" si="110"/>
        <v>3</v>
      </c>
      <c r="C2370" cm="1">
        <f t="array" ref="C2370:D2370">_xlfn.XLOOKUP(A2370,id,KickstartData!$L$2:$M$4115)</f>
        <v>3</v>
      </c>
      <c r="D2370" t="str">
        <v>canceled</v>
      </c>
      <c r="E2370" t="str">
        <f t="shared" si="111"/>
        <v xml:space="preserve"> </v>
      </c>
      <c r="F2370">
        <f t="shared" si="112"/>
        <v>3</v>
      </c>
    </row>
    <row r="2371" spans="1:6" x14ac:dyDescent="0.45">
      <c r="A2371">
        <v>2360</v>
      </c>
      <c r="B2371">
        <f t="shared" si="110"/>
        <v>1</v>
      </c>
      <c r="C2371" cm="1">
        <f t="array" ref="C2371:D2371">_xlfn.XLOOKUP(A2371,id,KickstartData!$L$2:$M$4115)</f>
        <v>1</v>
      </c>
      <c r="D2371" t="str">
        <v>canceled</v>
      </c>
      <c r="E2371" t="str">
        <f t="shared" si="111"/>
        <v xml:space="preserve"> </v>
      </c>
      <c r="F2371">
        <f t="shared" si="112"/>
        <v>1</v>
      </c>
    </row>
    <row r="2372" spans="1:6" x14ac:dyDescent="0.45">
      <c r="A2372">
        <v>2361</v>
      </c>
      <c r="B2372">
        <f t="shared" si="110"/>
        <v>0</v>
      </c>
      <c r="C2372" cm="1">
        <f t="array" ref="C2372:D2372">_xlfn.XLOOKUP(A2372,id,KickstartData!$L$2:$M$4115)</f>
        <v>0</v>
      </c>
      <c r="D2372" t="str">
        <v>canceled</v>
      </c>
      <c r="E2372" t="str">
        <f t="shared" si="111"/>
        <v xml:space="preserve"> </v>
      </c>
      <c r="F2372">
        <f t="shared" si="112"/>
        <v>0</v>
      </c>
    </row>
    <row r="2373" spans="1:6" x14ac:dyDescent="0.45">
      <c r="A2373">
        <v>2362</v>
      </c>
      <c r="B2373">
        <f t="shared" si="110"/>
        <v>2</v>
      </c>
      <c r="C2373" cm="1">
        <f t="array" ref="C2373:D2373">_xlfn.XLOOKUP(A2373,id,KickstartData!$L$2:$M$4115)</f>
        <v>2</v>
      </c>
      <c r="D2373" t="str">
        <v>canceled</v>
      </c>
      <c r="E2373" t="str">
        <f t="shared" si="111"/>
        <v xml:space="preserve"> </v>
      </c>
      <c r="F2373">
        <f t="shared" si="112"/>
        <v>2</v>
      </c>
    </row>
    <row r="2374" spans="1:6" x14ac:dyDescent="0.45">
      <c r="A2374">
        <v>2363</v>
      </c>
      <c r="B2374">
        <f t="shared" si="110"/>
        <v>0</v>
      </c>
      <c r="C2374" cm="1">
        <f t="array" ref="C2374:D2374">_xlfn.XLOOKUP(A2374,id,KickstartData!$L$2:$M$4115)</f>
        <v>0</v>
      </c>
      <c r="D2374" t="str">
        <v>canceled</v>
      </c>
      <c r="E2374" t="str">
        <f t="shared" si="111"/>
        <v xml:space="preserve"> </v>
      </c>
      <c r="F2374">
        <f t="shared" si="112"/>
        <v>0</v>
      </c>
    </row>
    <row r="2375" spans="1:6" x14ac:dyDescent="0.45">
      <c r="A2375">
        <v>2364</v>
      </c>
      <c r="B2375">
        <f t="shared" si="110"/>
        <v>0</v>
      </c>
      <c r="C2375" cm="1">
        <f t="array" ref="C2375:D2375">_xlfn.XLOOKUP(A2375,id,KickstartData!$L$2:$M$4115)</f>
        <v>0</v>
      </c>
      <c r="D2375" t="str">
        <v>canceled</v>
      </c>
      <c r="E2375" t="str">
        <f t="shared" si="111"/>
        <v xml:space="preserve"> </v>
      </c>
      <c r="F2375">
        <f t="shared" si="112"/>
        <v>0</v>
      </c>
    </row>
    <row r="2376" spans="1:6" x14ac:dyDescent="0.45">
      <c r="A2376">
        <v>2365</v>
      </c>
      <c r="B2376">
        <f t="shared" si="110"/>
        <v>0</v>
      </c>
      <c r="C2376" cm="1">
        <f t="array" ref="C2376:D2376">_xlfn.XLOOKUP(A2376,id,KickstartData!$L$2:$M$4115)</f>
        <v>0</v>
      </c>
      <c r="D2376" t="str">
        <v>canceled</v>
      </c>
      <c r="E2376" t="str">
        <f t="shared" si="111"/>
        <v xml:space="preserve"> </v>
      </c>
      <c r="F2376">
        <f t="shared" si="112"/>
        <v>0</v>
      </c>
    </row>
    <row r="2377" spans="1:6" x14ac:dyDescent="0.45">
      <c r="A2377">
        <v>2366</v>
      </c>
      <c r="B2377">
        <f t="shared" si="110"/>
        <v>27</v>
      </c>
      <c r="C2377" cm="1">
        <f t="array" ref="C2377:D2377">_xlfn.XLOOKUP(A2377,id,KickstartData!$L$2:$M$4115)</f>
        <v>27</v>
      </c>
      <c r="D2377" t="str">
        <v>canceled</v>
      </c>
      <c r="E2377" t="str">
        <f t="shared" si="111"/>
        <v xml:space="preserve"> </v>
      </c>
      <c r="F2377">
        <f t="shared" si="112"/>
        <v>27</v>
      </c>
    </row>
    <row r="2378" spans="1:6" x14ac:dyDescent="0.45">
      <c r="A2378">
        <v>2367</v>
      </c>
      <c r="B2378">
        <f t="shared" si="110"/>
        <v>14</v>
      </c>
      <c r="C2378" cm="1">
        <f t="array" ref="C2378:D2378">_xlfn.XLOOKUP(A2378,id,KickstartData!$L$2:$M$4115)</f>
        <v>14</v>
      </c>
      <c r="D2378" t="str">
        <v>canceled</v>
      </c>
      <c r="E2378" t="str">
        <f t="shared" si="111"/>
        <v xml:space="preserve"> </v>
      </c>
      <c r="F2378">
        <f t="shared" si="112"/>
        <v>14</v>
      </c>
    </row>
    <row r="2379" spans="1:6" x14ac:dyDescent="0.45">
      <c r="A2379">
        <v>2368</v>
      </c>
      <c r="B2379">
        <f t="shared" si="110"/>
        <v>2</v>
      </c>
      <c r="C2379" cm="1">
        <f t="array" ref="C2379:D2379">_xlfn.XLOOKUP(A2379,id,KickstartData!$L$2:$M$4115)</f>
        <v>2</v>
      </c>
      <c r="D2379" t="str">
        <v>canceled</v>
      </c>
      <c r="E2379" t="str">
        <f t="shared" si="111"/>
        <v xml:space="preserve"> </v>
      </c>
      <c r="F2379">
        <f t="shared" si="112"/>
        <v>2</v>
      </c>
    </row>
    <row r="2380" spans="1:6" x14ac:dyDescent="0.45">
      <c r="A2380">
        <v>2369</v>
      </c>
      <c r="B2380">
        <f t="shared" ref="B2380:B2443" si="113">_xlfn.XLOOKUP(A2380,id,backers_count)</f>
        <v>0</v>
      </c>
      <c r="C2380" cm="1">
        <f t="array" ref="C2380:D2380">_xlfn.XLOOKUP(A2380,id,KickstartData!$L$2:$M$4115)</f>
        <v>0</v>
      </c>
      <c r="D2380" t="str">
        <v>canceled</v>
      </c>
      <c r="E2380" t="str">
        <f t="shared" si="111"/>
        <v xml:space="preserve"> </v>
      </c>
      <c r="F2380">
        <f t="shared" si="112"/>
        <v>0</v>
      </c>
    </row>
    <row r="2381" spans="1:6" x14ac:dyDescent="0.45">
      <c r="A2381">
        <v>2370</v>
      </c>
      <c r="B2381">
        <f t="shared" si="113"/>
        <v>4</v>
      </c>
      <c r="C2381" cm="1">
        <f t="array" ref="C2381:D2381">_xlfn.XLOOKUP(A2381,id,KickstartData!$L$2:$M$4115)</f>
        <v>4</v>
      </c>
      <c r="D2381" t="str">
        <v>canceled</v>
      </c>
      <c r="E2381" t="str">
        <f t="shared" si="111"/>
        <v xml:space="preserve"> </v>
      </c>
      <c r="F2381">
        <f t="shared" si="112"/>
        <v>4</v>
      </c>
    </row>
    <row r="2382" spans="1:6" x14ac:dyDescent="0.45">
      <c r="A2382">
        <v>2371</v>
      </c>
      <c r="B2382">
        <f t="shared" si="113"/>
        <v>0</v>
      </c>
      <c r="C2382" cm="1">
        <f t="array" ref="C2382:D2382">_xlfn.XLOOKUP(A2382,id,KickstartData!$L$2:$M$4115)</f>
        <v>0</v>
      </c>
      <c r="D2382" t="str">
        <v>canceled</v>
      </c>
      <c r="E2382" t="str">
        <f t="shared" si="111"/>
        <v xml:space="preserve"> </v>
      </c>
      <c r="F2382">
        <f t="shared" si="112"/>
        <v>0</v>
      </c>
    </row>
    <row r="2383" spans="1:6" x14ac:dyDescent="0.45">
      <c r="A2383">
        <v>2372</v>
      </c>
      <c r="B2383">
        <f t="shared" si="113"/>
        <v>6</v>
      </c>
      <c r="C2383" cm="1">
        <f t="array" ref="C2383:D2383">_xlfn.XLOOKUP(A2383,id,KickstartData!$L$2:$M$4115)</f>
        <v>6</v>
      </c>
      <c r="D2383" t="str">
        <v>canceled</v>
      </c>
      <c r="E2383" t="str">
        <f t="shared" si="111"/>
        <v xml:space="preserve"> </v>
      </c>
      <c r="F2383">
        <f t="shared" si="112"/>
        <v>6</v>
      </c>
    </row>
    <row r="2384" spans="1:6" x14ac:dyDescent="0.45">
      <c r="A2384">
        <v>2373</v>
      </c>
      <c r="B2384">
        <f t="shared" si="113"/>
        <v>1</v>
      </c>
      <c r="C2384" cm="1">
        <f t="array" ref="C2384:D2384">_xlfn.XLOOKUP(A2384,id,KickstartData!$L$2:$M$4115)</f>
        <v>1</v>
      </c>
      <c r="D2384" t="str">
        <v>canceled</v>
      </c>
      <c r="E2384" t="str">
        <f t="shared" ref="E2384:E2447" si="114">IF(D2384="successful",C2384," ")</f>
        <v xml:space="preserve"> </v>
      </c>
      <c r="F2384">
        <f t="shared" ref="F2384:F2447" si="115">IF(D2384&lt;&gt;"successful",C2384," ")</f>
        <v>1</v>
      </c>
    </row>
    <row r="2385" spans="1:6" x14ac:dyDescent="0.45">
      <c r="A2385">
        <v>2374</v>
      </c>
      <c r="B2385">
        <f t="shared" si="113"/>
        <v>1</v>
      </c>
      <c r="C2385" cm="1">
        <f t="array" ref="C2385:D2385">_xlfn.XLOOKUP(A2385,id,KickstartData!$L$2:$M$4115)</f>
        <v>1</v>
      </c>
      <c r="D2385" t="str">
        <v>canceled</v>
      </c>
      <c r="E2385" t="str">
        <f t="shared" si="114"/>
        <v xml:space="preserve"> </v>
      </c>
      <c r="F2385">
        <f t="shared" si="115"/>
        <v>1</v>
      </c>
    </row>
    <row r="2386" spans="1:6" x14ac:dyDescent="0.45">
      <c r="A2386">
        <v>2375</v>
      </c>
      <c r="B2386">
        <f t="shared" si="113"/>
        <v>0</v>
      </c>
      <c r="C2386" cm="1">
        <f t="array" ref="C2386:D2386">_xlfn.XLOOKUP(A2386,id,KickstartData!$L$2:$M$4115)</f>
        <v>0</v>
      </c>
      <c r="D2386" t="str">
        <v>canceled</v>
      </c>
      <c r="E2386" t="str">
        <f t="shared" si="114"/>
        <v xml:space="preserve"> </v>
      </c>
      <c r="F2386">
        <f t="shared" si="115"/>
        <v>0</v>
      </c>
    </row>
    <row r="2387" spans="1:6" x14ac:dyDescent="0.45">
      <c r="A2387">
        <v>2376</v>
      </c>
      <c r="B2387">
        <f t="shared" si="113"/>
        <v>4</v>
      </c>
      <c r="C2387" cm="1">
        <f t="array" ref="C2387:D2387">_xlfn.XLOOKUP(A2387,id,KickstartData!$L$2:$M$4115)</f>
        <v>4</v>
      </c>
      <c r="D2387" t="str">
        <v>canceled</v>
      </c>
      <c r="E2387" t="str">
        <f t="shared" si="114"/>
        <v xml:space="preserve"> </v>
      </c>
      <c r="F2387">
        <f t="shared" si="115"/>
        <v>4</v>
      </c>
    </row>
    <row r="2388" spans="1:6" x14ac:dyDescent="0.45">
      <c r="A2388">
        <v>2377</v>
      </c>
      <c r="B2388">
        <f t="shared" si="113"/>
        <v>0</v>
      </c>
      <c r="C2388" cm="1">
        <f t="array" ref="C2388:D2388">_xlfn.XLOOKUP(A2388,id,KickstartData!$L$2:$M$4115)</f>
        <v>0</v>
      </c>
      <c r="D2388" t="str">
        <v>canceled</v>
      </c>
      <c r="E2388" t="str">
        <f t="shared" si="114"/>
        <v xml:space="preserve"> </v>
      </c>
      <c r="F2388">
        <f t="shared" si="115"/>
        <v>0</v>
      </c>
    </row>
    <row r="2389" spans="1:6" x14ac:dyDescent="0.45">
      <c r="A2389">
        <v>2378</v>
      </c>
      <c r="B2389">
        <f t="shared" si="113"/>
        <v>0</v>
      </c>
      <c r="C2389" cm="1">
        <f t="array" ref="C2389:D2389">_xlfn.XLOOKUP(A2389,id,KickstartData!$L$2:$M$4115)</f>
        <v>0</v>
      </c>
      <c r="D2389" t="str">
        <v>canceled</v>
      </c>
      <c r="E2389" t="str">
        <f t="shared" si="114"/>
        <v xml:space="preserve"> </v>
      </c>
      <c r="F2389">
        <f t="shared" si="115"/>
        <v>0</v>
      </c>
    </row>
    <row r="2390" spans="1:6" x14ac:dyDescent="0.45">
      <c r="A2390">
        <v>2379</v>
      </c>
      <c r="B2390">
        <f t="shared" si="113"/>
        <v>0</v>
      </c>
      <c r="C2390" cm="1">
        <f t="array" ref="C2390:D2390">_xlfn.XLOOKUP(A2390,id,KickstartData!$L$2:$M$4115)</f>
        <v>0</v>
      </c>
      <c r="D2390" t="str">
        <v>canceled</v>
      </c>
      <c r="E2390" t="str">
        <f t="shared" si="114"/>
        <v xml:space="preserve"> </v>
      </c>
      <c r="F2390">
        <f t="shared" si="115"/>
        <v>0</v>
      </c>
    </row>
    <row r="2391" spans="1:6" x14ac:dyDescent="0.45">
      <c r="A2391">
        <v>2380</v>
      </c>
      <c r="B2391">
        <f t="shared" si="113"/>
        <v>3</v>
      </c>
      <c r="C2391" cm="1">
        <f t="array" ref="C2391:D2391">_xlfn.XLOOKUP(A2391,id,KickstartData!$L$2:$M$4115)</f>
        <v>3</v>
      </c>
      <c r="D2391" t="str">
        <v>canceled</v>
      </c>
      <c r="E2391" t="str">
        <f t="shared" si="114"/>
        <v xml:space="preserve"> </v>
      </c>
      <c r="F2391">
        <f t="shared" si="115"/>
        <v>3</v>
      </c>
    </row>
    <row r="2392" spans="1:6" x14ac:dyDescent="0.45">
      <c r="A2392">
        <v>2381</v>
      </c>
      <c r="B2392">
        <f t="shared" si="113"/>
        <v>7</v>
      </c>
      <c r="C2392" cm="1">
        <f t="array" ref="C2392:D2392">_xlfn.XLOOKUP(A2392,id,KickstartData!$L$2:$M$4115)</f>
        <v>7</v>
      </c>
      <c r="D2392" t="str">
        <v>canceled</v>
      </c>
      <c r="E2392" t="str">
        <f t="shared" si="114"/>
        <v xml:space="preserve"> </v>
      </c>
      <c r="F2392">
        <f t="shared" si="115"/>
        <v>7</v>
      </c>
    </row>
    <row r="2393" spans="1:6" x14ac:dyDescent="0.45">
      <c r="A2393">
        <v>2382</v>
      </c>
      <c r="B2393">
        <f t="shared" si="113"/>
        <v>2</v>
      </c>
      <c r="C2393" cm="1">
        <f t="array" ref="C2393:D2393">_xlfn.XLOOKUP(A2393,id,KickstartData!$L$2:$M$4115)</f>
        <v>2</v>
      </c>
      <c r="D2393" t="str">
        <v>canceled</v>
      </c>
      <c r="E2393" t="str">
        <f t="shared" si="114"/>
        <v xml:space="preserve"> </v>
      </c>
      <c r="F2393">
        <f t="shared" si="115"/>
        <v>2</v>
      </c>
    </row>
    <row r="2394" spans="1:6" x14ac:dyDescent="0.45">
      <c r="A2394">
        <v>2383</v>
      </c>
      <c r="B2394">
        <f t="shared" si="113"/>
        <v>3</v>
      </c>
      <c r="C2394" cm="1">
        <f t="array" ref="C2394:D2394">_xlfn.XLOOKUP(A2394,id,KickstartData!$L$2:$M$4115)</f>
        <v>3</v>
      </c>
      <c r="D2394" t="str">
        <v>canceled</v>
      </c>
      <c r="E2394" t="str">
        <f t="shared" si="114"/>
        <v xml:space="preserve"> </v>
      </c>
      <c r="F2394">
        <f t="shared" si="115"/>
        <v>3</v>
      </c>
    </row>
    <row r="2395" spans="1:6" x14ac:dyDescent="0.45">
      <c r="A2395">
        <v>2384</v>
      </c>
      <c r="B2395">
        <f t="shared" si="113"/>
        <v>8</v>
      </c>
      <c r="C2395" cm="1">
        <f t="array" ref="C2395:D2395">_xlfn.XLOOKUP(A2395,id,KickstartData!$L$2:$M$4115)</f>
        <v>8</v>
      </c>
      <c r="D2395" t="str">
        <v>canceled</v>
      </c>
      <c r="E2395" t="str">
        <f t="shared" si="114"/>
        <v xml:space="preserve"> </v>
      </c>
      <c r="F2395">
        <f t="shared" si="115"/>
        <v>8</v>
      </c>
    </row>
    <row r="2396" spans="1:6" x14ac:dyDescent="0.45">
      <c r="A2396">
        <v>2385</v>
      </c>
      <c r="B2396">
        <f t="shared" si="113"/>
        <v>7</v>
      </c>
      <c r="C2396" cm="1">
        <f t="array" ref="C2396:D2396">_xlfn.XLOOKUP(A2396,id,KickstartData!$L$2:$M$4115)</f>
        <v>7</v>
      </c>
      <c r="D2396" t="str">
        <v>canceled</v>
      </c>
      <c r="E2396" t="str">
        <f t="shared" si="114"/>
        <v xml:space="preserve"> </v>
      </c>
      <c r="F2396">
        <f t="shared" si="115"/>
        <v>7</v>
      </c>
    </row>
    <row r="2397" spans="1:6" x14ac:dyDescent="0.45">
      <c r="A2397">
        <v>2386</v>
      </c>
      <c r="B2397">
        <f t="shared" si="113"/>
        <v>0</v>
      </c>
      <c r="C2397" cm="1">
        <f t="array" ref="C2397:D2397">_xlfn.XLOOKUP(A2397,id,KickstartData!$L$2:$M$4115)</f>
        <v>0</v>
      </c>
      <c r="D2397" t="str">
        <v>canceled</v>
      </c>
      <c r="E2397" t="str">
        <f t="shared" si="114"/>
        <v xml:space="preserve"> </v>
      </c>
      <c r="F2397">
        <f t="shared" si="115"/>
        <v>0</v>
      </c>
    </row>
    <row r="2398" spans="1:6" x14ac:dyDescent="0.45">
      <c r="A2398">
        <v>2387</v>
      </c>
      <c r="B2398">
        <f t="shared" si="113"/>
        <v>3</v>
      </c>
      <c r="C2398" cm="1">
        <f t="array" ref="C2398:D2398">_xlfn.XLOOKUP(A2398,id,KickstartData!$L$2:$M$4115)</f>
        <v>3</v>
      </c>
      <c r="D2398" t="str">
        <v>canceled</v>
      </c>
      <c r="E2398" t="str">
        <f t="shared" si="114"/>
        <v xml:space="preserve"> </v>
      </c>
      <c r="F2398">
        <f t="shared" si="115"/>
        <v>3</v>
      </c>
    </row>
    <row r="2399" spans="1:6" x14ac:dyDescent="0.45">
      <c r="A2399">
        <v>2388</v>
      </c>
      <c r="B2399">
        <f t="shared" si="113"/>
        <v>8</v>
      </c>
      <c r="C2399" cm="1">
        <f t="array" ref="C2399:D2399">_xlfn.XLOOKUP(A2399,id,KickstartData!$L$2:$M$4115)</f>
        <v>8</v>
      </c>
      <c r="D2399" t="str">
        <v>canceled</v>
      </c>
      <c r="E2399" t="str">
        <f t="shared" si="114"/>
        <v xml:space="preserve"> </v>
      </c>
      <c r="F2399">
        <f t="shared" si="115"/>
        <v>8</v>
      </c>
    </row>
    <row r="2400" spans="1:6" x14ac:dyDescent="0.45">
      <c r="A2400">
        <v>2389</v>
      </c>
      <c r="B2400">
        <f t="shared" si="113"/>
        <v>1</v>
      </c>
      <c r="C2400" cm="1">
        <f t="array" ref="C2400:D2400">_xlfn.XLOOKUP(A2400,id,KickstartData!$L$2:$M$4115)</f>
        <v>1</v>
      </c>
      <c r="D2400" t="str">
        <v>canceled</v>
      </c>
      <c r="E2400" t="str">
        <f t="shared" si="114"/>
        <v xml:space="preserve"> </v>
      </c>
      <c r="F2400">
        <f t="shared" si="115"/>
        <v>1</v>
      </c>
    </row>
    <row r="2401" spans="1:6" x14ac:dyDescent="0.45">
      <c r="A2401">
        <v>2390</v>
      </c>
      <c r="B2401">
        <f t="shared" si="113"/>
        <v>0</v>
      </c>
      <c r="C2401" cm="1">
        <f t="array" ref="C2401:D2401">_xlfn.XLOOKUP(A2401,id,KickstartData!$L$2:$M$4115)</f>
        <v>0</v>
      </c>
      <c r="D2401" t="str">
        <v>canceled</v>
      </c>
      <c r="E2401" t="str">
        <f t="shared" si="114"/>
        <v xml:space="preserve"> </v>
      </c>
      <c r="F2401">
        <f t="shared" si="115"/>
        <v>0</v>
      </c>
    </row>
    <row r="2402" spans="1:6" x14ac:dyDescent="0.45">
      <c r="A2402">
        <v>2391</v>
      </c>
      <c r="B2402">
        <f t="shared" si="113"/>
        <v>1</v>
      </c>
      <c r="C2402" cm="1">
        <f t="array" ref="C2402:D2402">_xlfn.XLOOKUP(A2402,id,KickstartData!$L$2:$M$4115)</f>
        <v>1</v>
      </c>
      <c r="D2402" t="str">
        <v>canceled</v>
      </c>
      <c r="E2402" t="str">
        <f t="shared" si="114"/>
        <v xml:space="preserve"> </v>
      </c>
      <c r="F2402">
        <f t="shared" si="115"/>
        <v>1</v>
      </c>
    </row>
    <row r="2403" spans="1:6" x14ac:dyDescent="0.45">
      <c r="A2403">
        <v>2392</v>
      </c>
      <c r="B2403">
        <f t="shared" si="113"/>
        <v>0</v>
      </c>
      <c r="C2403" cm="1">
        <f t="array" ref="C2403:D2403">_xlfn.XLOOKUP(A2403,id,KickstartData!$L$2:$M$4115)</f>
        <v>0</v>
      </c>
      <c r="D2403" t="str">
        <v>canceled</v>
      </c>
      <c r="E2403" t="str">
        <f t="shared" si="114"/>
        <v xml:space="preserve"> </v>
      </c>
      <c r="F2403">
        <f t="shared" si="115"/>
        <v>0</v>
      </c>
    </row>
    <row r="2404" spans="1:6" x14ac:dyDescent="0.45">
      <c r="A2404">
        <v>2393</v>
      </c>
      <c r="B2404">
        <f t="shared" si="113"/>
        <v>1</v>
      </c>
      <c r="C2404" cm="1">
        <f t="array" ref="C2404:D2404">_xlfn.XLOOKUP(A2404,id,KickstartData!$L$2:$M$4115)</f>
        <v>1</v>
      </c>
      <c r="D2404" t="str">
        <v>canceled</v>
      </c>
      <c r="E2404" t="str">
        <f t="shared" si="114"/>
        <v xml:space="preserve"> </v>
      </c>
      <c r="F2404">
        <f t="shared" si="115"/>
        <v>1</v>
      </c>
    </row>
    <row r="2405" spans="1:6" x14ac:dyDescent="0.45">
      <c r="A2405">
        <v>2394</v>
      </c>
      <c r="B2405">
        <f t="shared" si="113"/>
        <v>2</v>
      </c>
      <c r="C2405" cm="1">
        <f t="array" ref="C2405:D2405">_xlfn.XLOOKUP(A2405,id,KickstartData!$L$2:$M$4115)</f>
        <v>2</v>
      </c>
      <c r="D2405" t="str">
        <v>canceled</v>
      </c>
      <c r="E2405" t="str">
        <f t="shared" si="114"/>
        <v xml:space="preserve"> </v>
      </c>
      <c r="F2405">
        <f t="shared" si="115"/>
        <v>2</v>
      </c>
    </row>
    <row r="2406" spans="1:6" x14ac:dyDescent="0.45">
      <c r="A2406">
        <v>2395</v>
      </c>
      <c r="B2406">
        <f t="shared" si="113"/>
        <v>0</v>
      </c>
      <c r="C2406" cm="1">
        <f t="array" ref="C2406:D2406">_xlfn.XLOOKUP(A2406,id,KickstartData!$L$2:$M$4115)</f>
        <v>0</v>
      </c>
      <c r="D2406" t="str">
        <v>canceled</v>
      </c>
      <c r="E2406" t="str">
        <f t="shared" si="114"/>
        <v xml:space="preserve"> </v>
      </c>
      <c r="F2406">
        <f t="shared" si="115"/>
        <v>0</v>
      </c>
    </row>
    <row r="2407" spans="1:6" x14ac:dyDescent="0.45">
      <c r="A2407">
        <v>2396</v>
      </c>
      <c r="B2407">
        <f t="shared" si="113"/>
        <v>1</v>
      </c>
      <c r="C2407" cm="1">
        <f t="array" ref="C2407:D2407">_xlfn.XLOOKUP(A2407,id,KickstartData!$L$2:$M$4115)</f>
        <v>1</v>
      </c>
      <c r="D2407" t="str">
        <v>canceled</v>
      </c>
      <c r="E2407" t="str">
        <f t="shared" si="114"/>
        <v xml:space="preserve"> </v>
      </c>
      <c r="F2407">
        <f t="shared" si="115"/>
        <v>1</v>
      </c>
    </row>
    <row r="2408" spans="1:6" x14ac:dyDescent="0.45">
      <c r="A2408">
        <v>2397</v>
      </c>
      <c r="B2408">
        <f t="shared" si="113"/>
        <v>0</v>
      </c>
      <c r="C2408" cm="1">
        <f t="array" ref="C2408:D2408">_xlfn.XLOOKUP(A2408,id,KickstartData!$L$2:$M$4115)</f>
        <v>0</v>
      </c>
      <c r="D2408" t="str">
        <v>canceled</v>
      </c>
      <c r="E2408" t="str">
        <f t="shared" si="114"/>
        <v xml:space="preserve"> </v>
      </c>
      <c r="F2408">
        <f t="shared" si="115"/>
        <v>0</v>
      </c>
    </row>
    <row r="2409" spans="1:6" x14ac:dyDescent="0.45">
      <c r="A2409">
        <v>2398</v>
      </c>
      <c r="B2409">
        <f t="shared" si="113"/>
        <v>0</v>
      </c>
      <c r="C2409" cm="1">
        <f t="array" ref="C2409:D2409">_xlfn.XLOOKUP(A2409,id,KickstartData!$L$2:$M$4115)</f>
        <v>0</v>
      </c>
      <c r="D2409" t="str">
        <v>canceled</v>
      </c>
      <c r="E2409" t="str">
        <f t="shared" si="114"/>
        <v xml:space="preserve"> </v>
      </c>
      <c r="F2409">
        <f t="shared" si="115"/>
        <v>0</v>
      </c>
    </row>
    <row r="2410" spans="1:6" x14ac:dyDescent="0.45">
      <c r="A2410">
        <v>2399</v>
      </c>
      <c r="B2410">
        <f t="shared" si="113"/>
        <v>0</v>
      </c>
      <c r="C2410" cm="1">
        <f t="array" ref="C2410:D2410">_xlfn.XLOOKUP(A2410,id,KickstartData!$L$2:$M$4115)</f>
        <v>0</v>
      </c>
      <c r="D2410" t="str">
        <v>canceled</v>
      </c>
      <c r="E2410" t="str">
        <f t="shared" si="114"/>
        <v xml:space="preserve"> </v>
      </c>
      <c r="F2410">
        <f t="shared" si="115"/>
        <v>0</v>
      </c>
    </row>
    <row r="2411" spans="1:6" x14ac:dyDescent="0.45">
      <c r="A2411">
        <v>2400</v>
      </c>
      <c r="B2411">
        <f t="shared" si="113"/>
        <v>0</v>
      </c>
      <c r="C2411" cm="1">
        <f t="array" ref="C2411:D2411">_xlfn.XLOOKUP(A2411,id,KickstartData!$L$2:$M$4115)</f>
        <v>0</v>
      </c>
      <c r="D2411" t="str">
        <v>canceled</v>
      </c>
      <c r="E2411" t="str">
        <f t="shared" si="114"/>
        <v xml:space="preserve"> </v>
      </c>
      <c r="F2411">
        <f t="shared" si="115"/>
        <v>0</v>
      </c>
    </row>
    <row r="2412" spans="1:6" x14ac:dyDescent="0.45">
      <c r="A2412">
        <v>2401</v>
      </c>
      <c r="B2412">
        <f t="shared" si="113"/>
        <v>9</v>
      </c>
      <c r="C2412" cm="1">
        <f t="array" ref="C2412:D2412">_xlfn.XLOOKUP(A2412,id,KickstartData!$L$2:$M$4115)</f>
        <v>9</v>
      </c>
      <c r="D2412" t="str">
        <v>failed</v>
      </c>
      <c r="E2412" t="str">
        <f t="shared" si="114"/>
        <v xml:space="preserve"> </v>
      </c>
      <c r="F2412">
        <f t="shared" si="115"/>
        <v>9</v>
      </c>
    </row>
    <row r="2413" spans="1:6" x14ac:dyDescent="0.45">
      <c r="A2413">
        <v>2402</v>
      </c>
      <c r="B2413">
        <f t="shared" si="113"/>
        <v>1</v>
      </c>
      <c r="C2413" cm="1">
        <f t="array" ref="C2413:D2413">_xlfn.XLOOKUP(A2413,id,KickstartData!$L$2:$M$4115)</f>
        <v>1</v>
      </c>
      <c r="D2413" t="str">
        <v>failed</v>
      </c>
      <c r="E2413" t="str">
        <f t="shared" si="114"/>
        <v xml:space="preserve"> </v>
      </c>
      <c r="F2413">
        <f t="shared" si="115"/>
        <v>1</v>
      </c>
    </row>
    <row r="2414" spans="1:6" x14ac:dyDescent="0.45">
      <c r="A2414">
        <v>2403</v>
      </c>
      <c r="B2414">
        <f t="shared" si="113"/>
        <v>12</v>
      </c>
      <c r="C2414" cm="1">
        <f t="array" ref="C2414:D2414">_xlfn.XLOOKUP(A2414,id,KickstartData!$L$2:$M$4115)</f>
        <v>12</v>
      </c>
      <c r="D2414" t="str">
        <v>failed</v>
      </c>
      <c r="E2414" t="str">
        <f t="shared" si="114"/>
        <v xml:space="preserve"> </v>
      </c>
      <c r="F2414">
        <f t="shared" si="115"/>
        <v>12</v>
      </c>
    </row>
    <row r="2415" spans="1:6" x14ac:dyDescent="0.45">
      <c r="A2415">
        <v>2404</v>
      </c>
      <c r="B2415">
        <f t="shared" si="113"/>
        <v>0</v>
      </c>
      <c r="C2415" cm="1">
        <f t="array" ref="C2415:D2415">_xlfn.XLOOKUP(A2415,id,KickstartData!$L$2:$M$4115)</f>
        <v>0</v>
      </c>
      <c r="D2415" t="str">
        <v>failed</v>
      </c>
      <c r="E2415" t="str">
        <f t="shared" si="114"/>
        <v xml:space="preserve"> </v>
      </c>
      <c r="F2415">
        <f t="shared" si="115"/>
        <v>0</v>
      </c>
    </row>
    <row r="2416" spans="1:6" x14ac:dyDescent="0.45">
      <c r="A2416">
        <v>2405</v>
      </c>
      <c r="B2416">
        <f t="shared" si="113"/>
        <v>20</v>
      </c>
      <c r="C2416" cm="1">
        <f t="array" ref="C2416:D2416">_xlfn.XLOOKUP(A2416,id,KickstartData!$L$2:$M$4115)</f>
        <v>20</v>
      </c>
      <c r="D2416" t="str">
        <v>failed</v>
      </c>
      <c r="E2416" t="str">
        <f t="shared" si="114"/>
        <v xml:space="preserve"> </v>
      </c>
      <c r="F2416">
        <f t="shared" si="115"/>
        <v>20</v>
      </c>
    </row>
    <row r="2417" spans="1:6" x14ac:dyDescent="0.45">
      <c r="A2417">
        <v>2406</v>
      </c>
      <c r="B2417">
        <f t="shared" si="113"/>
        <v>16</v>
      </c>
      <c r="C2417" cm="1">
        <f t="array" ref="C2417:D2417">_xlfn.XLOOKUP(A2417,id,KickstartData!$L$2:$M$4115)</f>
        <v>16</v>
      </c>
      <c r="D2417" t="str">
        <v>failed</v>
      </c>
      <c r="E2417" t="str">
        <f t="shared" si="114"/>
        <v xml:space="preserve"> </v>
      </c>
      <c r="F2417">
        <f t="shared" si="115"/>
        <v>16</v>
      </c>
    </row>
    <row r="2418" spans="1:6" x14ac:dyDescent="0.45">
      <c r="A2418">
        <v>2407</v>
      </c>
      <c r="B2418">
        <f t="shared" si="113"/>
        <v>33</v>
      </c>
      <c r="C2418" cm="1">
        <f t="array" ref="C2418:D2418">_xlfn.XLOOKUP(A2418,id,KickstartData!$L$2:$M$4115)</f>
        <v>33</v>
      </c>
      <c r="D2418" t="str">
        <v>failed</v>
      </c>
      <c r="E2418" t="str">
        <f t="shared" si="114"/>
        <v xml:space="preserve"> </v>
      </c>
      <c r="F2418">
        <f t="shared" si="115"/>
        <v>33</v>
      </c>
    </row>
    <row r="2419" spans="1:6" x14ac:dyDescent="0.45">
      <c r="A2419">
        <v>2408</v>
      </c>
      <c r="B2419">
        <f t="shared" si="113"/>
        <v>2</v>
      </c>
      <c r="C2419" cm="1">
        <f t="array" ref="C2419:D2419">_xlfn.XLOOKUP(A2419,id,KickstartData!$L$2:$M$4115)</f>
        <v>2</v>
      </c>
      <c r="D2419" t="str">
        <v>failed</v>
      </c>
      <c r="E2419" t="str">
        <f t="shared" si="114"/>
        <v xml:space="preserve"> </v>
      </c>
      <c r="F2419">
        <f t="shared" si="115"/>
        <v>2</v>
      </c>
    </row>
    <row r="2420" spans="1:6" x14ac:dyDescent="0.45">
      <c r="A2420">
        <v>2409</v>
      </c>
      <c r="B2420">
        <f t="shared" si="113"/>
        <v>6</v>
      </c>
      <c r="C2420" cm="1">
        <f t="array" ref="C2420:D2420">_xlfn.XLOOKUP(A2420,id,KickstartData!$L$2:$M$4115)</f>
        <v>6</v>
      </c>
      <c r="D2420" t="str">
        <v>failed</v>
      </c>
      <c r="E2420" t="str">
        <f t="shared" si="114"/>
        <v xml:space="preserve"> </v>
      </c>
      <c r="F2420">
        <f t="shared" si="115"/>
        <v>6</v>
      </c>
    </row>
    <row r="2421" spans="1:6" x14ac:dyDescent="0.45">
      <c r="A2421">
        <v>2410</v>
      </c>
      <c r="B2421">
        <f t="shared" si="113"/>
        <v>0</v>
      </c>
      <c r="C2421" cm="1">
        <f t="array" ref="C2421:D2421">_xlfn.XLOOKUP(A2421,id,KickstartData!$L$2:$M$4115)</f>
        <v>0</v>
      </c>
      <c r="D2421" t="str">
        <v>failed</v>
      </c>
      <c r="E2421" t="str">
        <f t="shared" si="114"/>
        <v xml:space="preserve"> </v>
      </c>
      <c r="F2421">
        <f t="shared" si="115"/>
        <v>0</v>
      </c>
    </row>
    <row r="2422" spans="1:6" x14ac:dyDescent="0.45">
      <c r="A2422">
        <v>2411</v>
      </c>
      <c r="B2422">
        <f t="shared" si="113"/>
        <v>3</v>
      </c>
      <c r="C2422" cm="1">
        <f t="array" ref="C2422:D2422">_xlfn.XLOOKUP(A2422,id,KickstartData!$L$2:$M$4115)</f>
        <v>3</v>
      </c>
      <c r="D2422" t="str">
        <v>failed</v>
      </c>
      <c r="E2422" t="str">
        <f t="shared" si="114"/>
        <v xml:space="preserve"> </v>
      </c>
      <c r="F2422">
        <f t="shared" si="115"/>
        <v>3</v>
      </c>
    </row>
    <row r="2423" spans="1:6" x14ac:dyDescent="0.45">
      <c r="A2423">
        <v>2412</v>
      </c>
      <c r="B2423">
        <f t="shared" si="113"/>
        <v>0</v>
      </c>
      <c r="C2423" cm="1">
        <f t="array" ref="C2423:D2423">_xlfn.XLOOKUP(A2423,id,KickstartData!$L$2:$M$4115)</f>
        <v>0</v>
      </c>
      <c r="D2423" t="str">
        <v>failed</v>
      </c>
      <c r="E2423" t="str">
        <f t="shared" si="114"/>
        <v xml:space="preserve"> </v>
      </c>
      <c r="F2423">
        <f t="shared" si="115"/>
        <v>0</v>
      </c>
    </row>
    <row r="2424" spans="1:6" x14ac:dyDescent="0.45">
      <c r="A2424">
        <v>2413</v>
      </c>
      <c r="B2424">
        <f t="shared" si="113"/>
        <v>3</v>
      </c>
      <c r="C2424" cm="1">
        <f t="array" ref="C2424:D2424">_xlfn.XLOOKUP(A2424,id,KickstartData!$L$2:$M$4115)</f>
        <v>3</v>
      </c>
      <c r="D2424" t="str">
        <v>failed</v>
      </c>
      <c r="E2424" t="str">
        <f t="shared" si="114"/>
        <v xml:space="preserve"> </v>
      </c>
      <c r="F2424">
        <f t="shared" si="115"/>
        <v>3</v>
      </c>
    </row>
    <row r="2425" spans="1:6" x14ac:dyDescent="0.45">
      <c r="A2425">
        <v>2414</v>
      </c>
      <c r="B2425">
        <f t="shared" si="113"/>
        <v>13</v>
      </c>
      <c r="C2425" cm="1">
        <f t="array" ref="C2425:D2425">_xlfn.XLOOKUP(A2425,id,KickstartData!$L$2:$M$4115)</f>
        <v>13</v>
      </c>
      <c r="D2425" t="str">
        <v>failed</v>
      </c>
      <c r="E2425" t="str">
        <f t="shared" si="114"/>
        <v xml:space="preserve"> </v>
      </c>
      <c r="F2425">
        <f t="shared" si="115"/>
        <v>13</v>
      </c>
    </row>
    <row r="2426" spans="1:6" x14ac:dyDescent="0.45">
      <c r="A2426">
        <v>2415</v>
      </c>
      <c r="B2426">
        <f t="shared" si="113"/>
        <v>6</v>
      </c>
      <c r="C2426" cm="1">
        <f t="array" ref="C2426:D2426">_xlfn.XLOOKUP(A2426,id,KickstartData!$L$2:$M$4115)</f>
        <v>6</v>
      </c>
      <c r="D2426" t="str">
        <v>failed</v>
      </c>
      <c r="E2426" t="str">
        <f t="shared" si="114"/>
        <v xml:space="preserve"> </v>
      </c>
      <c r="F2426">
        <f t="shared" si="115"/>
        <v>6</v>
      </c>
    </row>
    <row r="2427" spans="1:6" x14ac:dyDescent="0.45">
      <c r="A2427">
        <v>2416</v>
      </c>
      <c r="B2427">
        <f t="shared" si="113"/>
        <v>1</v>
      </c>
      <c r="C2427" cm="1">
        <f t="array" ref="C2427:D2427">_xlfn.XLOOKUP(A2427,id,KickstartData!$L$2:$M$4115)</f>
        <v>1</v>
      </c>
      <c r="D2427" t="str">
        <v>failed</v>
      </c>
      <c r="E2427" t="str">
        <f t="shared" si="114"/>
        <v xml:space="preserve"> </v>
      </c>
      <c r="F2427">
        <f t="shared" si="115"/>
        <v>1</v>
      </c>
    </row>
    <row r="2428" spans="1:6" x14ac:dyDescent="0.45">
      <c r="A2428">
        <v>2417</v>
      </c>
      <c r="B2428">
        <f t="shared" si="113"/>
        <v>0</v>
      </c>
      <c r="C2428" cm="1">
        <f t="array" ref="C2428:D2428">_xlfn.XLOOKUP(A2428,id,KickstartData!$L$2:$M$4115)</f>
        <v>0</v>
      </c>
      <c r="D2428" t="str">
        <v>failed</v>
      </c>
      <c r="E2428" t="str">
        <f t="shared" si="114"/>
        <v xml:space="preserve"> </v>
      </c>
      <c r="F2428">
        <f t="shared" si="115"/>
        <v>0</v>
      </c>
    </row>
    <row r="2429" spans="1:6" x14ac:dyDescent="0.45">
      <c r="A2429">
        <v>2418</v>
      </c>
      <c r="B2429">
        <f t="shared" si="113"/>
        <v>5</v>
      </c>
      <c r="C2429" cm="1">
        <f t="array" ref="C2429:D2429">_xlfn.XLOOKUP(A2429,id,KickstartData!$L$2:$M$4115)</f>
        <v>5</v>
      </c>
      <c r="D2429" t="str">
        <v>failed</v>
      </c>
      <c r="E2429" t="str">
        <f t="shared" si="114"/>
        <v xml:space="preserve"> </v>
      </c>
      <c r="F2429">
        <f t="shared" si="115"/>
        <v>5</v>
      </c>
    </row>
    <row r="2430" spans="1:6" x14ac:dyDescent="0.45">
      <c r="A2430">
        <v>2419</v>
      </c>
      <c r="B2430">
        <f t="shared" si="113"/>
        <v>0</v>
      </c>
      <c r="C2430" cm="1">
        <f t="array" ref="C2430:D2430">_xlfn.XLOOKUP(A2430,id,KickstartData!$L$2:$M$4115)</f>
        <v>0</v>
      </c>
      <c r="D2430" t="str">
        <v>failed</v>
      </c>
      <c r="E2430" t="str">
        <f t="shared" si="114"/>
        <v xml:space="preserve"> </v>
      </c>
      <c r="F2430">
        <f t="shared" si="115"/>
        <v>0</v>
      </c>
    </row>
    <row r="2431" spans="1:6" x14ac:dyDescent="0.45">
      <c r="A2431">
        <v>2420</v>
      </c>
      <c r="B2431">
        <f t="shared" si="113"/>
        <v>36</v>
      </c>
      <c r="C2431" cm="1">
        <f t="array" ref="C2431:D2431">_xlfn.XLOOKUP(A2431,id,KickstartData!$L$2:$M$4115)</f>
        <v>36</v>
      </c>
      <c r="D2431" t="str">
        <v>failed</v>
      </c>
      <c r="E2431" t="str">
        <f t="shared" si="114"/>
        <v xml:space="preserve"> </v>
      </c>
      <c r="F2431">
        <f t="shared" si="115"/>
        <v>36</v>
      </c>
    </row>
    <row r="2432" spans="1:6" x14ac:dyDescent="0.45">
      <c r="A2432">
        <v>2421</v>
      </c>
      <c r="B2432">
        <f t="shared" si="113"/>
        <v>1</v>
      </c>
      <c r="C2432" cm="1">
        <f t="array" ref="C2432:D2432">_xlfn.XLOOKUP(A2432,id,KickstartData!$L$2:$M$4115)</f>
        <v>1</v>
      </c>
      <c r="D2432" t="str">
        <v>failed</v>
      </c>
      <c r="E2432" t="str">
        <f t="shared" si="114"/>
        <v xml:space="preserve"> </v>
      </c>
      <c r="F2432">
        <f t="shared" si="115"/>
        <v>1</v>
      </c>
    </row>
    <row r="2433" spans="1:6" x14ac:dyDescent="0.45">
      <c r="A2433">
        <v>2422</v>
      </c>
      <c r="B2433">
        <f t="shared" si="113"/>
        <v>1</v>
      </c>
      <c r="C2433" cm="1">
        <f t="array" ref="C2433:D2433">_xlfn.XLOOKUP(A2433,id,KickstartData!$L$2:$M$4115)</f>
        <v>1</v>
      </c>
      <c r="D2433" t="str">
        <v>failed</v>
      </c>
      <c r="E2433" t="str">
        <f t="shared" si="114"/>
        <v xml:space="preserve"> </v>
      </c>
      <c r="F2433">
        <f t="shared" si="115"/>
        <v>1</v>
      </c>
    </row>
    <row r="2434" spans="1:6" x14ac:dyDescent="0.45">
      <c r="A2434">
        <v>2423</v>
      </c>
      <c r="B2434">
        <f t="shared" si="113"/>
        <v>1</v>
      </c>
      <c r="C2434" cm="1">
        <f t="array" ref="C2434:D2434">_xlfn.XLOOKUP(A2434,id,KickstartData!$L$2:$M$4115)</f>
        <v>1</v>
      </c>
      <c r="D2434" t="str">
        <v>failed</v>
      </c>
      <c r="E2434" t="str">
        <f t="shared" si="114"/>
        <v xml:space="preserve"> </v>
      </c>
      <c r="F2434">
        <f t="shared" si="115"/>
        <v>1</v>
      </c>
    </row>
    <row r="2435" spans="1:6" x14ac:dyDescent="0.45">
      <c r="A2435">
        <v>2424</v>
      </c>
      <c r="B2435">
        <f t="shared" si="113"/>
        <v>9</v>
      </c>
      <c r="C2435" cm="1">
        <f t="array" ref="C2435:D2435">_xlfn.XLOOKUP(A2435,id,KickstartData!$L$2:$M$4115)</f>
        <v>9</v>
      </c>
      <c r="D2435" t="str">
        <v>failed</v>
      </c>
      <c r="E2435" t="str">
        <f t="shared" si="114"/>
        <v xml:space="preserve"> </v>
      </c>
      <c r="F2435">
        <f t="shared" si="115"/>
        <v>9</v>
      </c>
    </row>
    <row r="2436" spans="1:6" x14ac:dyDescent="0.45">
      <c r="A2436">
        <v>2425</v>
      </c>
      <c r="B2436">
        <f t="shared" si="113"/>
        <v>1</v>
      </c>
      <c r="C2436" cm="1">
        <f t="array" ref="C2436:D2436">_xlfn.XLOOKUP(A2436,id,KickstartData!$L$2:$M$4115)</f>
        <v>1</v>
      </c>
      <c r="D2436" t="str">
        <v>failed</v>
      </c>
      <c r="E2436" t="str">
        <f t="shared" si="114"/>
        <v xml:space="preserve"> </v>
      </c>
      <c r="F2436">
        <f t="shared" si="115"/>
        <v>1</v>
      </c>
    </row>
    <row r="2437" spans="1:6" x14ac:dyDescent="0.45">
      <c r="A2437">
        <v>2426</v>
      </c>
      <c r="B2437">
        <f t="shared" si="113"/>
        <v>0</v>
      </c>
      <c r="C2437" cm="1">
        <f t="array" ref="C2437:D2437">_xlfn.XLOOKUP(A2437,id,KickstartData!$L$2:$M$4115)</f>
        <v>0</v>
      </c>
      <c r="D2437" t="str">
        <v>failed</v>
      </c>
      <c r="E2437" t="str">
        <f t="shared" si="114"/>
        <v xml:space="preserve"> </v>
      </c>
      <c r="F2437">
        <f t="shared" si="115"/>
        <v>0</v>
      </c>
    </row>
    <row r="2438" spans="1:6" x14ac:dyDescent="0.45">
      <c r="A2438">
        <v>2427</v>
      </c>
      <c r="B2438">
        <f t="shared" si="113"/>
        <v>1</v>
      </c>
      <c r="C2438" cm="1">
        <f t="array" ref="C2438:D2438">_xlfn.XLOOKUP(A2438,id,KickstartData!$L$2:$M$4115)</f>
        <v>1</v>
      </c>
      <c r="D2438" t="str">
        <v>failed</v>
      </c>
      <c r="E2438" t="str">
        <f t="shared" si="114"/>
        <v xml:space="preserve"> </v>
      </c>
      <c r="F2438">
        <f t="shared" si="115"/>
        <v>1</v>
      </c>
    </row>
    <row r="2439" spans="1:6" x14ac:dyDescent="0.45">
      <c r="A2439">
        <v>2428</v>
      </c>
      <c r="B2439">
        <f t="shared" si="113"/>
        <v>1</v>
      </c>
      <c r="C2439" cm="1">
        <f t="array" ref="C2439:D2439">_xlfn.XLOOKUP(A2439,id,KickstartData!$L$2:$M$4115)</f>
        <v>1</v>
      </c>
      <c r="D2439" t="str">
        <v>failed</v>
      </c>
      <c r="E2439" t="str">
        <f t="shared" si="114"/>
        <v xml:space="preserve"> </v>
      </c>
      <c r="F2439">
        <f t="shared" si="115"/>
        <v>1</v>
      </c>
    </row>
    <row r="2440" spans="1:6" x14ac:dyDescent="0.45">
      <c r="A2440">
        <v>2429</v>
      </c>
      <c r="B2440">
        <f t="shared" si="113"/>
        <v>4</v>
      </c>
      <c r="C2440" cm="1">
        <f t="array" ref="C2440:D2440">_xlfn.XLOOKUP(A2440,id,KickstartData!$L$2:$M$4115)</f>
        <v>4</v>
      </c>
      <c r="D2440" t="str">
        <v>failed</v>
      </c>
      <c r="E2440" t="str">
        <f t="shared" si="114"/>
        <v xml:space="preserve"> </v>
      </c>
      <c r="F2440">
        <f t="shared" si="115"/>
        <v>4</v>
      </c>
    </row>
    <row r="2441" spans="1:6" x14ac:dyDescent="0.45">
      <c r="A2441">
        <v>2430</v>
      </c>
      <c r="B2441">
        <f t="shared" si="113"/>
        <v>2</v>
      </c>
      <c r="C2441" cm="1">
        <f t="array" ref="C2441:D2441">_xlfn.XLOOKUP(A2441,id,KickstartData!$L$2:$M$4115)</f>
        <v>2</v>
      </c>
      <c r="D2441" t="str">
        <v>failed</v>
      </c>
      <c r="E2441" t="str">
        <f t="shared" si="114"/>
        <v xml:space="preserve"> </v>
      </c>
      <c r="F2441">
        <f t="shared" si="115"/>
        <v>2</v>
      </c>
    </row>
    <row r="2442" spans="1:6" x14ac:dyDescent="0.45">
      <c r="A2442">
        <v>2431</v>
      </c>
      <c r="B2442">
        <f t="shared" si="113"/>
        <v>2</v>
      </c>
      <c r="C2442" cm="1">
        <f t="array" ref="C2442:D2442">_xlfn.XLOOKUP(A2442,id,KickstartData!$L$2:$M$4115)</f>
        <v>2</v>
      </c>
      <c r="D2442" t="str">
        <v>failed</v>
      </c>
      <c r="E2442" t="str">
        <f t="shared" si="114"/>
        <v xml:space="preserve"> </v>
      </c>
      <c r="F2442">
        <f t="shared" si="115"/>
        <v>2</v>
      </c>
    </row>
    <row r="2443" spans="1:6" x14ac:dyDescent="0.45">
      <c r="A2443">
        <v>2432</v>
      </c>
      <c r="B2443">
        <f t="shared" si="113"/>
        <v>2</v>
      </c>
      <c r="C2443" cm="1">
        <f t="array" ref="C2443:D2443">_xlfn.XLOOKUP(A2443,id,KickstartData!$L$2:$M$4115)</f>
        <v>2</v>
      </c>
      <c r="D2443" t="str">
        <v>failed</v>
      </c>
      <c r="E2443" t="str">
        <f t="shared" si="114"/>
        <v xml:space="preserve"> </v>
      </c>
      <c r="F2443">
        <f t="shared" si="115"/>
        <v>2</v>
      </c>
    </row>
    <row r="2444" spans="1:6" x14ac:dyDescent="0.45">
      <c r="A2444">
        <v>2433</v>
      </c>
      <c r="B2444">
        <f t="shared" ref="B2444:B2507" si="116">_xlfn.XLOOKUP(A2444,id,backers_count)</f>
        <v>0</v>
      </c>
      <c r="C2444" cm="1">
        <f t="array" ref="C2444:D2444">_xlfn.XLOOKUP(A2444,id,KickstartData!$L$2:$M$4115)</f>
        <v>0</v>
      </c>
      <c r="D2444" t="str">
        <v>failed</v>
      </c>
      <c r="E2444" t="str">
        <f t="shared" si="114"/>
        <v xml:space="preserve"> </v>
      </c>
      <c r="F2444">
        <f t="shared" si="115"/>
        <v>0</v>
      </c>
    </row>
    <row r="2445" spans="1:6" x14ac:dyDescent="0.45">
      <c r="A2445">
        <v>2434</v>
      </c>
      <c r="B2445">
        <f t="shared" si="116"/>
        <v>2</v>
      </c>
      <c r="C2445" cm="1">
        <f t="array" ref="C2445:D2445">_xlfn.XLOOKUP(A2445,id,KickstartData!$L$2:$M$4115)</f>
        <v>2</v>
      </c>
      <c r="D2445" t="str">
        <v>failed</v>
      </c>
      <c r="E2445" t="str">
        <f t="shared" si="114"/>
        <v xml:space="preserve"> </v>
      </c>
      <c r="F2445">
        <f t="shared" si="115"/>
        <v>2</v>
      </c>
    </row>
    <row r="2446" spans="1:6" x14ac:dyDescent="0.45">
      <c r="A2446">
        <v>2435</v>
      </c>
      <c r="B2446">
        <f t="shared" si="116"/>
        <v>4</v>
      </c>
      <c r="C2446" cm="1">
        <f t="array" ref="C2446:D2446">_xlfn.XLOOKUP(A2446,id,KickstartData!$L$2:$M$4115)</f>
        <v>4</v>
      </c>
      <c r="D2446" t="str">
        <v>failed</v>
      </c>
      <c r="E2446" t="str">
        <f t="shared" si="114"/>
        <v xml:space="preserve"> </v>
      </c>
      <c r="F2446">
        <f t="shared" si="115"/>
        <v>4</v>
      </c>
    </row>
    <row r="2447" spans="1:6" x14ac:dyDescent="0.45">
      <c r="A2447">
        <v>2436</v>
      </c>
      <c r="B2447">
        <f t="shared" si="116"/>
        <v>2</v>
      </c>
      <c r="C2447" cm="1">
        <f t="array" ref="C2447:D2447">_xlfn.XLOOKUP(A2447,id,KickstartData!$L$2:$M$4115)</f>
        <v>2</v>
      </c>
      <c r="D2447" t="str">
        <v>failed</v>
      </c>
      <c r="E2447" t="str">
        <f t="shared" si="114"/>
        <v xml:space="preserve"> </v>
      </c>
      <c r="F2447">
        <f t="shared" si="115"/>
        <v>2</v>
      </c>
    </row>
    <row r="2448" spans="1:6" x14ac:dyDescent="0.45">
      <c r="A2448">
        <v>2437</v>
      </c>
      <c r="B2448">
        <f t="shared" si="116"/>
        <v>0</v>
      </c>
      <c r="C2448" cm="1">
        <f t="array" ref="C2448:D2448">_xlfn.XLOOKUP(A2448,id,KickstartData!$L$2:$M$4115)</f>
        <v>0</v>
      </c>
      <c r="D2448" t="str">
        <v>failed</v>
      </c>
      <c r="E2448" t="str">
        <f t="shared" ref="E2448:E2511" si="117">IF(D2448="successful",C2448," ")</f>
        <v xml:space="preserve"> </v>
      </c>
      <c r="F2448">
        <f t="shared" ref="F2448:F2511" si="118">IF(D2448&lt;&gt;"successful",C2448," ")</f>
        <v>0</v>
      </c>
    </row>
    <row r="2449" spans="1:6" x14ac:dyDescent="0.45">
      <c r="A2449">
        <v>2438</v>
      </c>
      <c r="B2449">
        <f t="shared" si="116"/>
        <v>1</v>
      </c>
      <c r="C2449" cm="1">
        <f t="array" ref="C2449:D2449">_xlfn.XLOOKUP(A2449,id,KickstartData!$L$2:$M$4115)</f>
        <v>1</v>
      </c>
      <c r="D2449" t="str">
        <v>failed</v>
      </c>
      <c r="E2449" t="str">
        <f t="shared" si="117"/>
        <v xml:space="preserve"> </v>
      </c>
      <c r="F2449">
        <f t="shared" si="118"/>
        <v>1</v>
      </c>
    </row>
    <row r="2450" spans="1:6" x14ac:dyDescent="0.45">
      <c r="A2450">
        <v>2439</v>
      </c>
      <c r="B2450">
        <f t="shared" si="116"/>
        <v>0</v>
      </c>
      <c r="C2450" cm="1">
        <f t="array" ref="C2450:D2450">_xlfn.XLOOKUP(A2450,id,KickstartData!$L$2:$M$4115)</f>
        <v>0</v>
      </c>
      <c r="D2450" t="str">
        <v>failed</v>
      </c>
      <c r="E2450" t="str">
        <f t="shared" si="117"/>
        <v xml:space="preserve"> </v>
      </c>
      <c r="F2450">
        <f t="shared" si="118"/>
        <v>0</v>
      </c>
    </row>
    <row r="2451" spans="1:6" x14ac:dyDescent="0.45">
      <c r="A2451">
        <v>2440</v>
      </c>
      <c r="B2451">
        <f t="shared" si="116"/>
        <v>2</v>
      </c>
      <c r="C2451" cm="1">
        <f t="array" ref="C2451:D2451">_xlfn.XLOOKUP(A2451,id,KickstartData!$L$2:$M$4115)</f>
        <v>2</v>
      </c>
      <c r="D2451" t="str">
        <v>failed</v>
      </c>
      <c r="E2451" t="str">
        <f t="shared" si="117"/>
        <v xml:space="preserve"> </v>
      </c>
      <c r="F2451">
        <f t="shared" si="118"/>
        <v>2</v>
      </c>
    </row>
    <row r="2452" spans="1:6" x14ac:dyDescent="0.45">
      <c r="A2452">
        <v>2441</v>
      </c>
      <c r="B2452">
        <f t="shared" si="116"/>
        <v>109</v>
      </c>
      <c r="C2452" cm="1">
        <f t="array" ref="C2452:D2452">_xlfn.XLOOKUP(A2452,id,KickstartData!$L$2:$M$4115)</f>
        <v>109</v>
      </c>
      <c r="D2452" t="str">
        <v>successful</v>
      </c>
      <c r="E2452">
        <f t="shared" si="117"/>
        <v>109</v>
      </c>
      <c r="F2452" t="str">
        <f t="shared" si="118"/>
        <v xml:space="preserve"> </v>
      </c>
    </row>
    <row r="2453" spans="1:6" x14ac:dyDescent="0.45">
      <c r="A2453">
        <v>2442</v>
      </c>
      <c r="B2453">
        <f t="shared" si="116"/>
        <v>372</v>
      </c>
      <c r="C2453" cm="1">
        <f t="array" ref="C2453:D2453">_xlfn.XLOOKUP(A2453,id,KickstartData!$L$2:$M$4115)</f>
        <v>372</v>
      </c>
      <c r="D2453" t="str">
        <v>successful</v>
      </c>
      <c r="E2453">
        <f t="shared" si="117"/>
        <v>372</v>
      </c>
      <c r="F2453" t="str">
        <f t="shared" si="118"/>
        <v xml:space="preserve"> </v>
      </c>
    </row>
    <row r="2454" spans="1:6" x14ac:dyDescent="0.45">
      <c r="A2454">
        <v>2443</v>
      </c>
      <c r="B2454">
        <f t="shared" si="116"/>
        <v>311</v>
      </c>
      <c r="C2454" cm="1">
        <f t="array" ref="C2454:D2454">_xlfn.XLOOKUP(A2454,id,KickstartData!$L$2:$M$4115)</f>
        <v>311</v>
      </c>
      <c r="D2454" t="str">
        <v>successful</v>
      </c>
      <c r="E2454">
        <f t="shared" si="117"/>
        <v>311</v>
      </c>
      <c r="F2454" t="str">
        <f t="shared" si="118"/>
        <v xml:space="preserve"> </v>
      </c>
    </row>
    <row r="2455" spans="1:6" x14ac:dyDescent="0.45">
      <c r="A2455">
        <v>2444</v>
      </c>
      <c r="B2455">
        <f t="shared" si="116"/>
        <v>61</v>
      </c>
      <c r="C2455" cm="1">
        <f t="array" ref="C2455:D2455">_xlfn.XLOOKUP(A2455,id,KickstartData!$L$2:$M$4115)</f>
        <v>61</v>
      </c>
      <c r="D2455" t="str">
        <v>successful</v>
      </c>
      <c r="E2455">
        <f t="shared" si="117"/>
        <v>61</v>
      </c>
      <c r="F2455" t="str">
        <f t="shared" si="118"/>
        <v xml:space="preserve"> </v>
      </c>
    </row>
    <row r="2456" spans="1:6" x14ac:dyDescent="0.45">
      <c r="A2456">
        <v>2445</v>
      </c>
      <c r="B2456">
        <f t="shared" si="116"/>
        <v>115</v>
      </c>
      <c r="C2456" cm="1">
        <f t="array" ref="C2456:D2456">_xlfn.XLOOKUP(A2456,id,KickstartData!$L$2:$M$4115)</f>
        <v>115</v>
      </c>
      <c r="D2456" t="str">
        <v>successful</v>
      </c>
      <c r="E2456">
        <f t="shared" si="117"/>
        <v>115</v>
      </c>
      <c r="F2456" t="str">
        <f t="shared" si="118"/>
        <v xml:space="preserve"> </v>
      </c>
    </row>
    <row r="2457" spans="1:6" x14ac:dyDescent="0.45">
      <c r="A2457">
        <v>2446</v>
      </c>
      <c r="B2457">
        <f t="shared" si="116"/>
        <v>111</v>
      </c>
      <c r="C2457" cm="1">
        <f t="array" ref="C2457:D2457">_xlfn.XLOOKUP(A2457,id,KickstartData!$L$2:$M$4115)</f>
        <v>111</v>
      </c>
      <c r="D2457" t="str">
        <v>successful</v>
      </c>
      <c r="E2457">
        <f t="shared" si="117"/>
        <v>111</v>
      </c>
      <c r="F2457" t="str">
        <f t="shared" si="118"/>
        <v xml:space="preserve"> </v>
      </c>
    </row>
    <row r="2458" spans="1:6" x14ac:dyDescent="0.45">
      <c r="A2458">
        <v>2447</v>
      </c>
      <c r="B2458">
        <f t="shared" si="116"/>
        <v>337</v>
      </c>
      <c r="C2458" cm="1">
        <f t="array" ref="C2458:D2458">_xlfn.XLOOKUP(A2458,id,KickstartData!$L$2:$M$4115)</f>
        <v>337</v>
      </c>
      <c r="D2458" t="str">
        <v>successful</v>
      </c>
      <c r="E2458">
        <f t="shared" si="117"/>
        <v>337</v>
      </c>
      <c r="F2458" t="str">
        <f t="shared" si="118"/>
        <v xml:space="preserve"> </v>
      </c>
    </row>
    <row r="2459" spans="1:6" x14ac:dyDescent="0.45">
      <c r="A2459">
        <v>2448</v>
      </c>
      <c r="B2459">
        <f t="shared" si="116"/>
        <v>9</v>
      </c>
      <c r="C2459" cm="1">
        <f t="array" ref="C2459:D2459">_xlfn.XLOOKUP(A2459,id,KickstartData!$L$2:$M$4115)</f>
        <v>9</v>
      </c>
      <c r="D2459" t="str">
        <v>successful</v>
      </c>
      <c r="E2459">
        <f t="shared" si="117"/>
        <v>9</v>
      </c>
      <c r="F2459" t="str">
        <f t="shared" si="118"/>
        <v xml:space="preserve"> </v>
      </c>
    </row>
    <row r="2460" spans="1:6" x14ac:dyDescent="0.45">
      <c r="A2460">
        <v>2449</v>
      </c>
      <c r="B2460">
        <f t="shared" si="116"/>
        <v>120</v>
      </c>
      <c r="C2460" cm="1">
        <f t="array" ref="C2460:D2460">_xlfn.XLOOKUP(A2460,id,KickstartData!$L$2:$M$4115)</f>
        <v>120</v>
      </c>
      <c r="D2460" t="str">
        <v>successful</v>
      </c>
      <c r="E2460">
        <f t="shared" si="117"/>
        <v>120</v>
      </c>
      <c r="F2460" t="str">
        <f t="shared" si="118"/>
        <v xml:space="preserve"> </v>
      </c>
    </row>
    <row r="2461" spans="1:6" x14ac:dyDescent="0.45">
      <c r="A2461">
        <v>2450</v>
      </c>
      <c r="B2461">
        <f t="shared" si="116"/>
        <v>102</v>
      </c>
      <c r="C2461" cm="1">
        <f t="array" ref="C2461:D2461">_xlfn.XLOOKUP(A2461,id,KickstartData!$L$2:$M$4115)</f>
        <v>102</v>
      </c>
      <c r="D2461" t="str">
        <v>successful</v>
      </c>
      <c r="E2461">
        <f t="shared" si="117"/>
        <v>102</v>
      </c>
      <c r="F2461" t="str">
        <f t="shared" si="118"/>
        <v xml:space="preserve"> </v>
      </c>
    </row>
    <row r="2462" spans="1:6" x14ac:dyDescent="0.45">
      <c r="A2462">
        <v>2451</v>
      </c>
      <c r="B2462">
        <f t="shared" si="116"/>
        <v>186</v>
      </c>
      <c r="C2462" cm="1">
        <f t="array" ref="C2462:D2462">_xlfn.XLOOKUP(A2462,id,KickstartData!$L$2:$M$4115)</f>
        <v>186</v>
      </c>
      <c r="D2462" t="str">
        <v>successful</v>
      </c>
      <c r="E2462">
        <f t="shared" si="117"/>
        <v>186</v>
      </c>
      <c r="F2462" t="str">
        <f t="shared" si="118"/>
        <v xml:space="preserve"> </v>
      </c>
    </row>
    <row r="2463" spans="1:6" x14ac:dyDescent="0.45">
      <c r="A2463">
        <v>2452</v>
      </c>
      <c r="B2463">
        <f t="shared" si="116"/>
        <v>15</v>
      </c>
      <c r="C2463" cm="1">
        <f t="array" ref="C2463:D2463">_xlfn.XLOOKUP(A2463,id,KickstartData!$L$2:$M$4115)</f>
        <v>15</v>
      </c>
      <c r="D2463" t="str">
        <v>successful</v>
      </c>
      <c r="E2463">
        <f t="shared" si="117"/>
        <v>15</v>
      </c>
      <c r="F2463" t="str">
        <f t="shared" si="118"/>
        <v xml:space="preserve"> </v>
      </c>
    </row>
    <row r="2464" spans="1:6" x14ac:dyDescent="0.45">
      <c r="A2464">
        <v>2453</v>
      </c>
      <c r="B2464">
        <f t="shared" si="116"/>
        <v>67</v>
      </c>
      <c r="C2464" cm="1">
        <f t="array" ref="C2464:D2464">_xlfn.XLOOKUP(A2464,id,KickstartData!$L$2:$M$4115)</f>
        <v>67</v>
      </c>
      <c r="D2464" t="str">
        <v>successful</v>
      </c>
      <c r="E2464">
        <f t="shared" si="117"/>
        <v>67</v>
      </c>
      <c r="F2464" t="str">
        <f t="shared" si="118"/>
        <v xml:space="preserve"> </v>
      </c>
    </row>
    <row r="2465" spans="1:6" x14ac:dyDescent="0.45">
      <c r="A2465">
        <v>2454</v>
      </c>
      <c r="B2465">
        <f t="shared" si="116"/>
        <v>130</v>
      </c>
      <c r="C2465" cm="1">
        <f t="array" ref="C2465:D2465">_xlfn.XLOOKUP(A2465,id,KickstartData!$L$2:$M$4115)</f>
        <v>130</v>
      </c>
      <c r="D2465" t="str">
        <v>successful</v>
      </c>
      <c r="E2465">
        <f t="shared" si="117"/>
        <v>130</v>
      </c>
      <c r="F2465" t="str">
        <f t="shared" si="118"/>
        <v xml:space="preserve"> </v>
      </c>
    </row>
    <row r="2466" spans="1:6" x14ac:dyDescent="0.45">
      <c r="A2466">
        <v>2455</v>
      </c>
      <c r="B2466">
        <f t="shared" si="116"/>
        <v>16</v>
      </c>
      <c r="C2466" cm="1">
        <f t="array" ref="C2466:D2466">_xlfn.XLOOKUP(A2466,id,KickstartData!$L$2:$M$4115)</f>
        <v>16</v>
      </c>
      <c r="D2466" t="str">
        <v>successful</v>
      </c>
      <c r="E2466">
        <f t="shared" si="117"/>
        <v>16</v>
      </c>
      <c r="F2466" t="str">
        <f t="shared" si="118"/>
        <v xml:space="preserve"> </v>
      </c>
    </row>
    <row r="2467" spans="1:6" x14ac:dyDescent="0.45">
      <c r="A2467">
        <v>2456</v>
      </c>
      <c r="B2467">
        <f t="shared" si="116"/>
        <v>67</v>
      </c>
      <c r="C2467" cm="1">
        <f t="array" ref="C2467:D2467">_xlfn.XLOOKUP(A2467,id,KickstartData!$L$2:$M$4115)</f>
        <v>67</v>
      </c>
      <c r="D2467" t="str">
        <v>successful</v>
      </c>
      <c r="E2467">
        <f t="shared" si="117"/>
        <v>67</v>
      </c>
      <c r="F2467" t="str">
        <f t="shared" si="118"/>
        <v xml:space="preserve"> </v>
      </c>
    </row>
    <row r="2468" spans="1:6" x14ac:dyDescent="0.45">
      <c r="A2468">
        <v>2457</v>
      </c>
      <c r="B2468">
        <f t="shared" si="116"/>
        <v>124</v>
      </c>
      <c r="C2468" cm="1">
        <f t="array" ref="C2468:D2468">_xlfn.XLOOKUP(A2468,id,KickstartData!$L$2:$M$4115)</f>
        <v>124</v>
      </c>
      <c r="D2468" t="str">
        <v>successful</v>
      </c>
      <c r="E2468">
        <f t="shared" si="117"/>
        <v>124</v>
      </c>
      <c r="F2468" t="str">
        <f t="shared" si="118"/>
        <v xml:space="preserve"> </v>
      </c>
    </row>
    <row r="2469" spans="1:6" x14ac:dyDescent="0.45">
      <c r="A2469">
        <v>2458</v>
      </c>
      <c r="B2469">
        <f t="shared" si="116"/>
        <v>80</v>
      </c>
      <c r="C2469" cm="1">
        <f t="array" ref="C2469:D2469">_xlfn.XLOOKUP(A2469,id,KickstartData!$L$2:$M$4115)</f>
        <v>80</v>
      </c>
      <c r="D2469" t="str">
        <v>successful</v>
      </c>
      <c r="E2469">
        <f t="shared" si="117"/>
        <v>80</v>
      </c>
      <c r="F2469" t="str">
        <f t="shared" si="118"/>
        <v xml:space="preserve"> </v>
      </c>
    </row>
    <row r="2470" spans="1:6" x14ac:dyDescent="0.45">
      <c r="A2470">
        <v>2459</v>
      </c>
      <c r="B2470">
        <f t="shared" si="116"/>
        <v>282</v>
      </c>
      <c r="C2470" cm="1">
        <f t="array" ref="C2470:D2470">_xlfn.XLOOKUP(A2470,id,KickstartData!$L$2:$M$4115)</f>
        <v>282</v>
      </c>
      <c r="D2470" t="str">
        <v>successful</v>
      </c>
      <c r="E2470">
        <f t="shared" si="117"/>
        <v>282</v>
      </c>
      <c r="F2470" t="str">
        <f t="shared" si="118"/>
        <v xml:space="preserve"> </v>
      </c>
    </row>
    <row r="2471" spans="1:6" x14ac:dyDescent="0.45">
      <c r="A2471">
        <v>2460</v>
      </c>
      <c r="B2471">
        <f t="shared" si="116"/>
        <v>68</v>
      </c>
      <c r="C2471" cm="1">
        <f t="array" ref="C2471:D2471">_xlfn.XLOOKUP(A2471,id,KickstartData!$L$2:$M$4115)</f>
        <v>68</v>
      </c>
      <c r="D2471" t="str">
        <v>successful</v>
      </c>
      <c r="E2471">
        <f t="shared" si="117"/>
        <v>68</v>
      </c>
      <c r="F2471" t="str">
        <f t="shared" si="118"/>
        <v xml:space="preserve"> </v>
      </c>
    </row>
    <row r="2472" spans="1:6" x14ac:dyDescent="0.45">
      <c r="A2472">
        <v>2461</v>
      </c>
      <c r="B2472">
        <f t="shared" si="116"/>
        <v>86</v>
      </c>
      <c r="C2472" cm="1">
        <f t="array" ref="C2472:D2472">_xlfn.XLOOKUP(A2472,id,KickstartData!$L$2:$M$4115)</f>
        <v>86</v>
      </c>
      <c r="D2472" t="str">
        <v>successful</v>
      </c>
      <c r="E2472">
        <f t="shared" si="117"/>
        <v>86</v>
      </c>
      <c r="F2472" t="str">
        <f t="shared" si="118"/>
        <v xml:space="preserve"> </v>
      </c>
    </row>
    <row r="2473" spans="1:6" x14ac:dyDescent="0.45">
      <c r="A2473">
        <v>2462</v>
      </c>
      <c r="B2473">
        <f t="shared" si="116"/>
        <v>115</v>
      </c>
      <c r="C2473" cm="1">
        <f t="array" ref="C2473:D2473">_xlfn.XLOOKUP(A2473,id,KickstartData!$L$2:$M$4115)</f>
        <v>115</v>
      </c>
      <c r="D2473" t="str">
        <v>successful</v>
      </c>
      <c r="E2473">
        <f t="shared" si="117"/>
        <v>115</v>
      </c>
      <c r="F2473" t="str">
        <f t="shared" si="118"/>
        <v xml:space="preserve"> </v>
      </c>
    </row>
    <row r="2474" spans="1:6" x14ac:dyDescent="0.45">
      <c r="A2474">
        <v>2463</v>
      </c>
      <c r="B2474">
        <f t="shared" si="116"/>
        <v>75</v>
      </c>
      <c r="C2474" cm="1">
        <f t="array" ref="C2474:D2474">_xlfn.XLOOKUP(A2474,id,KickstartData!$L$2:$M$4115)</f>
        <v>75</v>
      </c>
      <c r="D2474" t="str">
        <v>successful</v>
      </c>
      <c r="E2474">
        <f t="shared" si="117"/>
        <v>75</v>
      </c>
      <c r="F2474" t="str">
        <f t="shared" si="118"/>
        <v xml:space="preserve"> </v>
      </c>
    </row>
    <row r="2475" spans="1:6" x14ac:dyDescent="0.45">
      <c r="A2475">
        <v>2464</v>
      </c>
      <c r="B2475">
        <f t="shared" si="116"/>
        <v>43</v>
      </c>
      <c r="C2475" cm="1">
        <f t="array" ref="C2475:D2475">_xlfn.XLOOKUP(A2475,id,KickstartData!$L$2:$M$4115)</f>
        <v>43</v>
      </c>
      <c r="D2475" t="str">
        <v>successful</v>
      </c>
      <c r="E2475">
        <f t="shared" si="117"/>
        <v>43</v>
      </c>
      <c r="F2475" t="str">
        <f t="shared" si="118"/>
        <v xml:space="preserve"> </v>
      </c>
    </row>
    <row r="2476" spans="1:6" x14ac:dyDescent="0.45">
      <c r="A2476">
        <v>2465</v>
      </c>
      <c r="B2476">
        <f t="shared" si="116"/>
        <v>48</v>
      </c>
      <c r="C2476" cm="1">
        <f t="array" ref="C2476:D2476">_xlfn.XLOOKUP(A2476,id,KickstartData!$L$2:$M$4115)</f>
        <v>48</v>
      </c>
      <c r="D2476" t="str">
        <v>successful</v>
      </c>
      <c r="E2476">
        <f t="shared" si="117"/>
        <v>48</v>
      </c>
      <c r="F2476" t="str">
        <f t="shared" si="118"/>
        <v xml:space="preserve"> </v>
      </c>
    </row>
    <row r="2477" spans="1:6" x14ac:dyDescent="0.45">
      <c r="A2477">
        <v>2466</v>
      </c>
      <c r="B2477">
        <f t="shared" si="116"/>
        <v>52</v>
      </c>
      <c r="C2477" cm="1">
        <f t="array" ref="C2477:D2477">_xlfn.XLOOKUP(A2477,id,KickstartData!$L$2:$M$4115)</f>
        <v>52</v>
      </c>
      <c r="D2477" t="str">
        <v>successful</v>
      </c>
      <c r="E2477">
        <f t="shared" si="117"/>
        <v>52</v>
      </c>
      <c r="F2477" t="str">
        <f t="shared" si="118"/>
        <v xml:space="preserve"> </v>
      </c>
    </row>
    <row r="2478" spans="1:6" x14ac:dyDescent="0.45">
      <c r="A2478">
        <v>2467</v>
      </c>
      <c r="B2478">
        <f t="shared" si="116"/>
        <v>43</v>
      </c>
      <c r="C2478" cm="1">
        <f t="array" ref="C2478:D2478">_xlfn.XLOOKUP(A2478,id,KickstartData!$L$2:$M$4115)</f>
        <v>43</v>
      </c>
      <c r="D2478" t="str">
        <v>successful</v>
      </c>
      <c r="E2478">
        <f t="shared" si="117"/>
        <v>43</v>
      </c>
      <c r="F2478" t="str">
        <f t="shared" si="118"/>
        <v xml:space="preserve"> </v>
      </c>
    </row>
    <row r="2479" spans="1:6" x14ac:dyDescent="0.45">
      <c r="A2479">
        <v>2468</v>
      </c>
      <c r="B2479">
        <f t="shared" si="116"/>
        <v>58</v>
      </c>
      <c r="C2479" cm="1">
        <f t="array" ref="C2479:D2479">_xlfn.XLOOKUP(A2479,id,KickstartData!$L$2:$M$4115)</f>
        <v>58</v>
      </c>
      <c r="D2479" t="str">
        <v>successful</v>
      </c>
      <c r="E2479">
        <f t="shared" si="117"/>
        <v>58</v>
      </c>
      <c r="F2479" t="str">
        <f t="shared" si="118"/>
        <v xml:space="preserve"> </v>
      </c>
    </row>
    <row r="2480" spans="1:6" x14ac:dyDescent="0.45">
      <c r="A2480">
        <v>2469</v>
      </c>
      <c r="B2480">
        <f t="shared" si="116"/>
        <v>47</v>
      </c>
      <c r="C2480" cm="1">
        <f t="array" ref="C2480:D2480">_xlfn.XLOOKUP(A2480,id,KickstartData!$L$2:$M$4115)</f>
        <v>47</v>
      </c>
      <c r="D2480" t="str">
        <v>successful</v>
      </c>
      <c r="E2480">
        <f t="shared" si="117"/>
        <v>47</v>
      </c>
      <c r="F2480" t="str">
        <f t="shared" si="118"/>
        <v xml:space="preserve"> </v>
      </c>
    </row>
    <row r="2481" spans="1:6" x14ac:dyDescent="0.45">
      <c r="A2481">
        <v>2470</v>
      </c>
      <c r="B2481">
        <f t="shared" si="116"/>
        <v>36</v>
      </c>
      <c r="C2481" cm="1">
        <f t="array" ref="C2481:D2481">_xlfn.XLOOKUP(A2481,id,KickstartData!$L$2:$M$4115)</f>
        <v>36</v>
      </c>
      <c r="D2481" t="str">
        <v>successful</v>
      </c>
      <c r="E2481">
        <f t="shared" si="117"/>
        <v>36</v>
      </c>
      <c r="F2481" t="str">
        <f t="shared" si="118"/>
        <v xml:space="preserve"> </v>
      </c>
    </row>
    <row r="2482" spans="1:6" x14ac:dyDescent="0.45">
      <c r="A2482">
        <v>2471</v>
      </c>
      <c r="B2482">
        <f t="shared" si="116"/>
        <v>17</v>
      </c>
      <c r="C2482" cm="1">
        <f t="array" ref="C2482:D2482">_xlfn.XLOOKUP(A2482,id,KickstartData!$L$2:$M$4115)</f>
        <v>17</v>
      </c>
      <c r="D2482" t="str">
        <v>successful</v>
      </c>
      <c r="E2482">
        <f t="shared" si="117"/>
        <v>17</v>
      </c>
      <c r="F2482" t="str">
        <f t="shared" si="118"/>
        <v xml:space="preserve"> </v>
      </c>
    </row>
    <row r="2483" spans="1:6" x14ac:dyDescent="0.45">
      <c r="A2483">
        <v>2472</v>
      </c>
      <c r="B2483">
        <f t="shared" si="116"/>
        <v>104</v>
      </c>
      <c r="C2483" cm="1">
        <f t="array" ref="C2483:D2483">_xlfn.XLOOKUP(A2483,id,KickstartData!$L$2:$M$4115)</f>
        <v>104</v>
      </c>
      <c r="D2483" t="str">
        <v>successful</v>
      </c>
      <c r="E2483">
        <f t="shared" si="117"/>
        <v>104</v>
      </c>
      <c r="F2483" t="str">
        <f t="shared" si="118"/>
        <v xml:space="preserve"> </v>
      </c>
    </row>
    <row r="2484" spans="1:6" x14ac:dyDescent="0.45">
      <c r="A2484">
        <v>2473</v>
      </c>
      <c r="B2484">
        <f t="shared" si="116"/>
        <v>47</v>
      </c>
      <c r="C2484" cm="1">
        <f t="array" ref="C2484:D2484">_xlfn.XLOOKUP(A2484,id,KickstartData!$L$2:$M$4115)</f>
        <v>47</v>
      </c>
      <c r="D2484" t="str">
        <v>successful</v>
      </c>
      <c r="E2484">
        <f t="shared" si="117"/>
        <v>47</v>
      </c>
      <c r="F2484" t="str">
        <f t="shared" si="118"/>
        <v xml:space="preserve"> </v>
      </c>
    </row>
    <row r="2485" spans="1:6" x14ac:dyDescent="0.45">
      <c r="A2485">
        <v>2474</v>
      </c>
      <c r="B2485">
        <f t="shared" si="116"/>
        <v>38</v>
      </c>
      <c r="C2485" cm="1">
        <f t="array" ref="C2485:D2485">_xlfn.XLOOKUP(A2485,id,KickstartData!$L$2:$M$4115)</f>
        <v>38</v>
      </c>
      <c r="D2485" t="str">
        <v>successful</v>
      </c>
      <c r="E2485">
        <f t="shared" si="117"/>
        <v>38</v>
      </c>
      <c r="F2485" t="str">
        <f t="shared" si="118"/>
        <v xml:space="preserve"> </v>
      </c>
    </row>
    <row r="2486" spans="1:6" x14ac:dyDescent="0.45">
      <c r="A2486">
        <v>2475</v>
      </c>
      <c r="B2486">
        <f t="shared" si="116"/>
        <v>81</v>
      </c>
      <c r="C2486" cm="1">
        <f t="array" ref="C2486:D2486">_xlfn.XLOOKUP(A2486,id,KickstartData!$L$2:$M$4115)</f>
        <v>81</v>
      </c>
      <c r="D2486" t="str">
        <v>successful</v>
      </c>
      <c r="E2486">
        <f t="shared" si="117"/>
        <v>81</v>
      </c>
      <c r="F2486" t="str">
        <f t="shared" si="118"/>
        <v xml:space="preserve"> </v>
      </c>
    </row>
    <row r="2487" spans="1:6" x14ac:dyDescent="0.45">
      <c r="A2487">
        <v>2476</v>
      </c>
      <c r="B2487">
        <f t="shared" si="116"/>
        <v>55</v>
      </c>
      <c r="C2487" cm="1">
        <f t="array" ref="C2487:D2487">_xlfn.XLOOKUP(A2487,id,KickstartData!$L$2:$M$4115)</f>
        <v>55</v>
      </c>
      <c r="D2487" t="str">
        <v>successful</v>
      </c>
      <c r="E2487">
        <f t="shared" si="117"/>
        <v>55</v>
      </c>
      <c r="F2487" t="str">
        <f t="shared" si="118"/>
        <v xml:space="preserve"> </v>
      </c>
    </row>
    <row r="2488" spans="1:6" x14ac:dyDescent="0.45">
      <c r="A2488">
        <v>2477</v>
      </c>
      <c r="B2488">
        <f t="shared" si="116"/>
        <v>41</v>
      </c>
      <c r="C2488" cm="1">
        <f t="array" ref="C2488:D2488">_xlfn.XLOOKUP(A2488,id,KickstartData!$L$2:$M$4115)</f>
        <v>41</v>
      </c>
      <c r="D2488" t="str">
        <v>successful</v>
      </c>
      <c r="E2488">
        <f t="shared" si="117"/>
        <v>41</v>
      </c>
      <c r="F2488" t="str">
        <f t="shared" si="118"/>
        <v xml:space="preserve"> </v>
      </c>
    </row>
    <row r="2489" spans="1:6" x14ac:dyDescent="0.45">
      <c r="A2489">
        <v>2478</v>
      </c>
      <c r="B2489">
        <f t="shared" si="116"/>
        <v>79</v>
      </c>
      <c r="C2489" cm="1">
        <f t="array" ref="C2489:D2489">_xlfn.XLOOKUP(A2489,id,KickstartData!$L$2:$M$4115)</f>
        <v>79</v>
      </c>
      <c r="D2489" t="str">
        <v>successful</v>
      </c>
      <c r="E2489">
        <f t="shared" si="117"/>
        <v>79</v>
      </c>
      <c r="F2489" t="str">
        <f t="shared" si="118"/>
        <v xml:space="preserve"> </v>
      </c>
    </row>
    <row r="2490" spans="1:6" x14ac:dyDescent="0.45">
      <c r="A2490">
        <v>2479</v>
      </c>
      <c r="B2490">
        <f t="shared" si="116"/>
        <v>16</v>
      </c>
      <c r="C2490" cm="1">
        <f t="array" ref="C2490:D2490">_xlfn.XLOOKUP(A2490,id,KickstartData!$L$2:$M$4115)</f>
        <v>16</v>
      </c>
      <c r="D2490" t="str">
        <v>successful</v>
      </c>
      <c r="E2490">
        <f t="shared" si="117"/>
        <v>16</v>
      </c>
      <c r="F2490" t="str">
        <f t="shared" si="118"/>
        <v xml:space="preserve"> </v>
      </c>
    </row>
    <row r="2491" spans="1:6" x14ac:dyDescent="0.45">
      <c r="A2491">
        <v>2480</v>
      </c>
      <c r="B2491">
        <f t="shared" si="116"/>
        <v>8</v>
      </c>
      <c r="C2491" cm="1">
        <f t="array" ref="C2491:D2491">_xlfn.XLOOKUP(A2491,id,KickstartData!$L$2:$M$4115)</f>
        <v>8</v>
      </c>
      <c r="D2491" t="str">
        <v>successful</v>
      </c>
      <c r="E2491">
        <f t="shared" si="117"/>
        <v>8</v>
      </c>
      <c r="F2491" t="str">
        <f t="shared" si="118"/>
        <v xml:space="preserve"> </v>
      </c>
    </row>
    <row r="2492" spans="1:6" x14ac:dyDescent="0.45">
      <c r="A2492">
        <v>2481</v>
      </c>
      <c r="B2492">
        <f t="shared" si="116"/>
        <v>95</v>
      </c>
      <c r="C2492" cm="1">
        <f t="array" ref="C2492:D2492">_xlfn.XLOOKUP(A2492,id,KickstartData!$L$2:$M$4115)</f>
        <v>95</v>
      </c>
      <c r="D2492" t="str">
        <v>successful</v>
      </c>
      <c r="E2492">
        <f t="shared" si="117"/>
        <v>95</v>
      </c>
      <c r="F2492" t="str">
        <f t="shared" si="118"/>
        <v xml:space="preserve"> </v>
      </c>
    </row>
    <row r="2493" spans="1:6" x14ac:dyDescent="0.45">
      <c r="A2493">
        <v>2482</v>
      </c>
      <c r="B2493">
        <f t="shared" si="116"/>
        <v>25</v>
      </c>
      <c r="C2493" cm="1">
        <f t="array" ref="C2493:D2493">_xlfn.XLOOKUP(A2493,id,KickstartData!$L$2:$M$4115)</f>
        <v>25</v>
      </c>
      <c r="D2493" t="str">
        <v>successful</v>
      </c>
      <c r="E2493">
        <f t="shared" si="117"/>
        <v>25</v>
      </c>
      <c r="F2493" t="str">
        <f t="shared" si="118"/>
        <v xml:space="preserve"> </v>
      </c>
    </row>
    <row r="2494" spans="1:6" x14ac:dyDescent="0.45">
      <c r="A2494">
        <v>2483</v>
      </c>
      <c r="B2494">
        <f t="shared" si="116"/>
        <v>19</v>
      </c>
      <c r="C2494" cm="1">
        <f t="array" ref="C2494:D2494">_xlfn.XLOOKUP(A2494,id,KickstartData!$L$2:$M$4115)</f>
        <v>19</v>
      </c>
      <c r="D2494" t="str">
        <v>successful</v>
      </c>
      <c r="E2494">
        <f t="shared" si="117"/>
        <v>19</v>
      </c>
      <c r="F2494" t="str">
        <f t="shared" si="118"/>
        <v xml:space="preserve"> </v>
      </c>
    </row>
    <row r="2495" spans="1:6" x14ac:dyDescent="0.45">
      <c r="A2495">
        <v>2484</v>
      </c>
      <c r="B2495">
        <f t="shared" si="116"/>
        <v>90</v>
      </c>
      <c r="C2495" cm="1">
        <f t="array" ref="C2495:D2495">_xlfn.XLOOKUP(A2495,id,KickstartData!$L$2:$M$4115)</f>
        <v>90</v>
      </c>
      <c r="D2495" t="str">
        <v>successful</v>
      </c>
      <c r="E2495">
        <f t="shared" si="117"/>
        <v>90</v>
      </c>
      <c r="F2495" t="str">
        <f t="shared" si="118"/>
        <v xml:space="preserve"> </v>
      </c>
    </row>
    <row r="2496" spans="1:6" x14ac:dyDescent="0.45">
      <c r="A2496">
        <v>2485</v>
      </c>
      <c r="B2496">
        <f t="shared" si="116"/>
        <v>41</v>
      </c>
      <c r="C2496" cm="1">
        <f t="array" ref="C2496:D2496">_xlfn.XLOOKUP(A2496,id,KickstartData!$L$2:$M$4115)</f>
        <v>41</v>
      </c>
      <c r="D2496" t="str">
        <v>successful</v>
      </c>
      <c r="E2496">
        <f t="shared" si="117"/>
        <v>41</v>
      </c>
      <c r="F2496" t="str">
        <f t="shared" si="118"/>
        <v xml:space="preserve"> </v>
      </c>
    </row>
    <row r="2497" spans="1:6" x14ac:dyDescent="0.45">
      <c r="A2497">
        <v>2486</v>
      </c>
      <c r="B2497">
        <f t="shared" si="116"/>
        <v>30</v>
      </c>
      <c r="C2497" cm="1">
        <f t="array" ref="C2497:D2497">_xlfn.XLOOKUP(A2497,id,KickstartData!$L$2:$M$4115)</f>
        <v>30</v>
      </c>
      <c r="D2497" t="str">
        <v>successful</v>
      </c>
      <c r="E2497">
        <f t="shared" si="117"/>
        <v>30</v>
      </c>
      <c r="F2497" t="str">
        <f t="shared" si="118"/>
        <v xml:space="preserve"> </v>
      </c>
    </row>
    <row r="2498" spans="1:6" x14ac:dyDescent="0.45">
      <c r="A2498">
        <v>2487</v>
      </c>
      <c r="B2498">
        <f t="shared" si="116"/>
        <v>38</v>
      </c>
      <c r="C2498" cm="1">
        <f t="array" ref="C2498:D2498">_xlfn.XLOOKUP(A2498,id,KickstartData!$L$2:$M$4115)</f>
        <v>38</v>
      </c>
      <c r="D2498" t="str">
        <v>successful</v>
      </c>
      <c r="E2498">
        <f t="shared" si="117"/>
        <v>38</v>
      </c>
      <c r="F2498" t="str">
        <f t="shared" si="118"/>
        <v xml:space="preserve"> </v>
      </c>
    </row>
    <row r="2499" spans="1:6" x14ac:dyDescent="0.45">
      <c r="A2499">
        <v>2488</v>
      </c>
      <c r="B2499">
        <f t="shared" si="116"/>
        <v>65</v>
      </c>
      <c r="C2499" cm="1">
        <f t="array" ref="C2499:D2499">_xlfn.XLOOKUP(A2499,id,KickstartData!$L$2:$M$4115)</f>
        <v>65</v>
      </c>
      <c r="D2499" t="str">
        <v>successful</v>
      </c>
      <c r="E2499">
        <f t="shared" si="117"/>
        <v>65</v>
      </c>
      <c r="F2499" t="str">
        <f t="shared" si="118"/>
        <v xml:space="preserve"> </v>
      </c>
    </row>
    <row r="2500" spans="1:6" x14ac:dyDescent="0.45">
      <c r="A2500">
        <v>2489</v>
      </c>
      <c r="B2500">
        <f t="shared" si="116"/>
        <v>75</v>
      </c>
      <c r="C2500" cm="1">
        <f t="array" ref="C2500:D2500">_xlfn.XLOOKUP(A2500,id,KickstartData!$L$2:$M$4115)</f>
        <v>75</v>
      </c>
      <c r="D2500" t="str">
        <v>successful</v>
      </c>
      <c r="E2500">
        <f t="shared" si="117"/>
        <v>75</v>
      </c>
      <c r="F2500" t="str">
        <f t="shared" si="118"/>
        <v xml:space="preserve"> </v>
      </c>
    </row>
    <row r="2501" spans="1:6" x14ac:dyDescent="0.45">
      <c r="A2501">
        <v>2490</v>
      </c>
      <c r="B2501">
        <f t="shared" si="116"/>
        <v>16</v>
      </c>
      <c r="C2501" cm="1">
        <f t="array" ref="C2501:D2501">_xlfn.XLOOKUP(A2501,id,KickstartData!$L$2:$M$4115)</f>
        <v>16</v>
      </c>
      <c r="D2501" t="str">
        <v>successful</v>
      </c>
      <c r="E2501">
        <f t="shared" si="117"/>
        <v>16</v>
      </c>
      <c r="F2501" t="str">
        <f t="shared" si="118"/>
        <v xml:space="preserve"> </v>
      </c>
    </row>
    <row r="2502" spans="1:6" x14ac:dyDescent="0.45">
      <c r="A2502">
        <v>2491</v>
      </c>
      <c r="B2502">
        <f t="shared" si="116"/>
        <v>10</v>
      </c>
      <c r="C2502" cm="1">
        <f t="array" ref="C2502:D2502">_xlfn.XLOOKUP(A2502,id,KickstartData!$L$2:$M$4115)</f>
        <v>10</v>
      </c>
      <c r="D2502" t="str">
        <v>successful</v>
      </c>
      <c r="E2502">
        <f t="shared" si="117"/>
        <v>10</v>
      </c>
      <c r="F2502" t="str">
        <f t="shared" si="118"/>
        <v xml:space="preserve"> </v>
      </c>
    </row>
    <row r="2503" spans="1:6" x14ac:dyDescent="0.45">
      <c r="A2503">
        <v>2492</v>
      </c>
      <c r="B2503">
        <f t="shared" si="116"/>
        <v>27</v>
      </c>
      <c r="C2503" cm="1">
        <f t="array" ref="C2503:D2503">_xlfn.XLOOKUP(A2503,id,KickstartData!$L$2:$M$4115)</f>
        <v>27</v>
      </c>
      <c r="D2503" t="str">
        <v>successful</v>
      </c>
      <c r="E2503">
        <f t="shared" si="117"/>
        <v>27</v>
      </c>
      <c r="F2503" t="str">
        <f t="shared" si="118"/>
        <v xml:space="preserve"> </v>
      </c>
    </row>
    <row r="2504" spans="1:6" x14ac:dyDescent="0.45">
      <c r="A2504">
        <v>2493</v>
      </c>
      <c r="B2504">
        <f t="shared" si="116"/>
        <v>259</v>
      </c>
      <c r="C2504" cm="1">
        <f t="array" ref="C2504:D2504">_xlfn.XLOOKUP(A2504,id,KickstartData!$L$2:$M$4115)</f>
        <v>259</v>
      </c>
      <c r="D2504" t="str">
        <v>successful</v>
      </c>
      <c r="E2504">
        <f t="shared" si="117"/>
        <v>259</v>
      </c>
      <c r="F2504" t="str">
        <f t="shared" si="118"/>
        <v xml:space="preserve"> </v>
      </c>
    </row>
    <row r="2505" spans="1:6" x14ac:dyDescent="0.45">
      <c r="A2505">
        <v>2494</v>
      </c>
      <c r="B2505">
        <f t="shared" si="116"/>
        <v>39</v>
      </c>
      <c r="C2505" cm="1">
        <f t="array" ref="C2505:D2505">_xlfn.XLOOKUP(A2505,id,KickstartData!$L$2:$M$4115)</f>
        <v>39</v>
      </c>
      <c r="D2505" t="str">
        <v>successful</v>
      </c>
      <c r="E2505">
        <f t="shared" si="117"/>
        <v>39</v>
      </c>
      <c r="F2505" t="str">
        <f t="shared" si="118"/>
        <v xml:space="preserve"> </v>
      </c>
    </row>
    <row r="2506" spans="1:6" x14ac:dyDescent="0.45">
      <c r="A2506">
        <v>2495</v>
      </c>
      <c r="B2506">
        <f t="shared" si="116"/>
        <v>42</v>
      </c>
      <c r="C2506" cm="1">
        <f t="array" ref="C2506:D2506">_xlfn.XLOOKUP(A2506,id,KickstartData!$L$2:$M$4115)</f>
        <v>42</v>
      </c>
      <c r="D2506" t="str">
        <v>successful</v>
      </c>
      <c r="E2506">
        <f t="shared" si="117"/>
        <v>42</v>
      </c>
      <c r="F2506" t="str">
        <f t="shared" si="118"/>
        <v xml:space="preserve"> </v>
      </c>
    </row>
    <row r="2507" spans="1:6" x14ac:dyDescent="0.45">
      <c r="A2507">
        <v>2496</v>
      </c>
      <c r="B2507">
        <f t="shared" si="116"/>
        <v>10</v>
      </c>
      <c r="C2507" cm="1">
        <f t="array" ref="C2507:D2507">_xlfn.XLOOKUP(A2507,id,KickstartData!$L$2:$M$4115)</f>
        <v>10</v>
      </c>
      <c r="D2507" t="str">
        <v>successful</v>
      </c>
      <c r="E2507">
        <f t="shared" si="117"/>
        <v>10</v>
      </c>
      <c r="F2507" t="str">
        <f t="shared" si="118"/>
        <v xml:space="preserve"> </v>
      </c>
    </row>
    <row r="2508" spans="1:6" x14ac:dyDescent="0.45">
      <c r="A2508">
        <v>2497</v>
      </c>
      <c r="B2508">
        <f t="shared" ref="B2508:B2571" si="119">_xlfn.XLOOKUP(A2508,id,backers_count)</f>
        <v>56</v>
      </c>
      <c r="C2508" cm="1">
        <f t="array" ref="C2508:D2508">_xlfn.XLOOKUP(A2508,id,KickstartData!$L$2:$M$4115)</f>
        <v>56</v>
      </c>
      <c r="D2508" t="str">
        <v>successful</v>
      </c>
      <c r="E2508">
        <f t="shared" si="117"/>
        <v>56</v>
      </c>
      <c r="F2508" t="str">
        <f t="shared" si="118"/>
        <v xml:space="preserve"> </v>
      </c>
    </row>
    <row r="2509" spans="1:6" x14ac:dyDescent="0.45">
      <c r="A2509">
        <v>2498</v>
      </c>
      <c r="B2509">
        <f t="shared" si="119"/>
        <v>20</v>
      </c>
      <c r="C2509" cm="1">
        <f t="array" ref="C2509:D2509">_xlfn.XLOOKUP(A2509,id,KickstartData!$L$2:$M$4115)</f>
        <v>20</v>
      </c>
      <c r="D2509" t="str">
        <v>successful</v>
      </c>
      <c r="E2509">
        <f t="shared" si="117"/>
        <v>20</v>
      </c>
      <c r="F2509" t="str">
        <f t="shared" si="118"/>
        <v xml:space="preserve"> </v>
      </c>
    </row>
    <row r="2510" spans="1:6" x14ac:dyDescent="0.45">
      <c r="A2510">
        <v>2499</v>
      </c>
      <c r="B2510">
        <f t="shared" si="119"/>
        <v>170</v>
      </c>
      <c r="C2510" cm="1">
        <f t="array" ref="C2510:D2510">_xlfn.XLOOKUP(A2510,id,KickstartData!$L$2:$M$4115)</f>
        <v>170</v>
      </c>
      <c r="D2510" t="str">
        <v>successful</v>
      </c>
      <c r="E2510">
        <f t="shared" si="117"/>
        <v>170</v>
      </c>
      <c r="F2510" t="str">
        <f t="shared" si="118"/>
        <v xml:space="preserve"> </v>
      </c>
    </row>
    <row r="2511" spans="1:6" x14ac:dyDescent="0.45">
      <c r="A2511">
        <v>2500</v>
      </c>
      <c r="B2511">
        <f t="shared" si="119"/>
        <v>29</v>
      </c>
      <c r="C2511" cm="1">
        <f t="array" ref="C2511:D2511">_xlfn.XLOOKUP(A2511,id,KickstartData!$L$2:$M$4115)</f>
        <v>29</v>
      </c>
      <c r="D2511" t="str">
        <v>successful</v>
      </c>
      <c r="E2511">
        <f t="shared" si="117"/>
        <v>29</v>
      </c>
      <c r="F2511" t="str">
        <f t="shared" si="118"/>
        <v xml:space="preserve"> </v>
      </c>
    </row>
    <row r="2512" spans="1:6" x14ac:dyDescent="0.45">
      <c r="A2512">
        <v>2501</v>
      </c>
      <c r="B2512">
        <f t="shared" si="119"/>
        <v>7</v>
      </c>
      <c r="C2512" cm="1">
        <f t="array" ref="C2512:D2512">_xlfn.XLOOKUP(A2512,id,KickstartData!$L$2:$M$4115)</f>
        <v>7</v>
      </c>
      <c r="D2512" t="str">
        <v>failed</v>
      </c>
      <c r="E2512" t="str">
        <f t="shared" ref="E2512:E2575" si="120">IF(D2512="successful",C2512," ")</f>
        <v xml:space="preserve"> </v>
      </c>
      <c r="F2512">
        <f t="shared" ref="F2512:F2575" si="121">IF(D2512&lt;&gt;"successful",C2512," ")</f>
        <v>7</v>
      </c>
    </row>
    <row r="2513" spans="1:6" x14ac:dyDescent="0.45">
      <c r="A2513">
        <v>2502</v>
      </c>
      <c r="B2513">
        <f t="shared" si="119"/>
        <v>5</v>
      </c>
      <c r="C2513" cm="1">
        <f t="array" ref="C2513:D2513">_xlfn.XLOOKUP(A2513,id,KickstartData!$L$2:$M$4115)</f>
        <v>5</v>
      </c>
      <c r="D2513" t="str">
        <v>failed</v>
      </c>
      <c r="E2513" t="str">
        <f t="shared" si="120"/>
        <v xml:space="preserve"> </v>
      </c>
      <c r="F2513">
        <f t="shared" si="121"/>
        <v>5</v>
      </c>
    </row>
    <row r="2514" spans="1:6" x14ac:dyDescent="0.45">
      <c r="A2514">
        <v>2503</v>
      </c>
      <c r="B2514">
        <f t="shared" si="119"/>
        <v>0</v>
      </c>
      <c r="C2514" cm="1">
        <f t="array" ref="C2514:D2514">_xlfn.XLOOKUP(A2514,id,KickstartData!$L$2:$M$4115)</f>
        <v>0</v>
      </c>
      <c r="D2514" t="str">
        <v>failed</v>
      </c>
      <c r="E2514" t="str">
        <f t="shared" si="120"/>
        <v xml:space="preserve"> </v>
      </c>
      <c r="F2514">
        <f t="shared" si="121"/>
        <v>0</v>
      </c>
    </row>
    <row r="2515" spans="1:6" x14ac:dyDescent="0.45">
      <c r="A2515">
        <v>2504</v>
      </c>
      <c r="B2515">
        <f t="shared" si="119"/>
        <v>0</v>
      </c>
      <c r="C2515" cm="1">
        <f t="array" ref="C2515:D2515">_xlfn.XLOOKUP(A2515,id,KickstartData!$L$2:$M$4115)</f>
        <v>0</v>
      </c>
      <c r="D2515" t="str">
        <v>failed</v>
      </c>
      <c r="E2515" t="str">
        <f t="shared" si="120"/>
        <v xml:space="preserve"> </v>
      </c>
      <c r="F2515">
        <f t="shared" si="121"/>
        <v>0</v>
      </c>
    </row>
    <row r="2516" spans="1:6" x14ac:dyDescent="0.45">
      <c r="A2516">
        <v>2505</v>
      </c>
      <c r="B2516">
        <f t="shared" si="119"/>
        <v>0</v>
      </c>
      <c r="C2516" cm="1">
        <f t="array" ref="C2516:D2516">_xlfn.XLOOKUP(A2516,id,KickstartData!$L$2:$M$4115)</f>
        <v>0</v>
      </c>
      <c r="D2516" t="str">
        <v>failed</v>
      </c>
      <c r="E2516" t="str">
        <f t="shared" si="120"/>
        <v xml:space="preserve"> </v>
      </c>
      <c r="F2516">
        <f t="shared" si="121"/>
        <v>0</v>
      </c>
    </row>
    <row r="2517" spans="1:6" x14ac:dyDescent="0.45">
      <c r="A2517">
        <v>2506</v>
      </c>
      <c r="B2517">
        <f t="shared" si="119"/>
        <v>2</v>
      </c>
      <c r="C2517" cm="1">
        <f t="array" ref="C2517:D2517">_xlfn.XLOOKUP(A2517,id,KickstartData!$L$2:$M$4115)</f>
        <v>2</v>
      </c>
      <c r="D2517" t="str">
        <v>failed</v>
      </c>
      <c r="E2517" t="str">
        <f t="shared" si="120"/>
        <v xml:space="preserve"> </v>
      </c>
      <c r="F2517">
        <f t="shared" si="121"/>
        <v>2</v>
      </c>
    </row>
    <row r="2518" spans="1:6" x14ac:dyDescent="0.45">
      <c r="A2518">
        <v>2507</v>
      </c>
      <c r="B2518">
        <f t="shared" si="119"/>
        <v>0</v>
      </c>
      <c r="C2518" cm="1">
        <f t="array" ref="C2518:D2518">_xlfn.XLOOKUP(A2518,id,KickstartData!$L$2:$M$4115)</f>
        <v>0</v>
      </c>
      <c r="D2518" t="str">
        <v>failed</v>
      </c>
      <c r="E2518" t="str">
        <f t="shared" si="120"/>
        <v xml:space="preserve"> </v>
      </c>
      <c r="F2518">
        <f t="shared" si="121"/>
        <v>0</v>
      </c>
    </row>
    <row r="2519" spans="1:6" x14ac:dyDescent="0.45">
      <c r="A2519">
        <v>2508</v>
      </c>
      <c r="B2519">
        <f t="shared" si="119"/>
        <v>0</v>
      </c>
      <c r="C2519" cm="1">
        <f t="array" ref="C2519:D2519">_xlfn.XLOOKUP(A2519,id,KickstartData!$L$2:$M$4115)</f>
        <v>0</v>
      </c>
      <c r="D2519" t="str">
        <v>failed</v>
      </c>
      <c r="E2519" t="str">
        <f t="shared" si="120"/>
        <v xml:space="preserve"> </v>
      </c>
      <c r="F2519">
        <f t="shared" si="121"/>
        <v>0</v>
      </c>
    </row>
    <row r="2520" spans="1:6" x14ac:dyDescent="0.45">
      <c r="A2520">
        <v>2509</v>
      </c>
      <c r="B2520">
        <f t="shared" si="119"/>
        <v>28</v>
      </c>
      <c r="C2520" cm="1">
        <f t="array" ref="C2520:D2520">_xlfn.XLOOKUP(A2520,id,KickstartData!$L$2:$M$4115)</f>
        <v>28</v>
      </c>
      <c r="D2520" t="str">
        <v>failed</v>
      </c>
      <c r="E2520" t="str">
        <f t="shared" si="120"/>
        <v xml:space="preserve"> </v>
      </c>
      <c r="F2520">
        <f t="shared" si="121"/>
        <v>28</v>
      </c>
    </row>
    <row r="2521" spans="1:6" x14ac:dyDescent="0.45">
      <c r="A2521">
        <v>2510</v>
      </c>
      <c r="B2521">
        <f t="shared" si="119"/>
        <v>2</v>
      </c>
      <c r="C2521" cm="1">
        <f t="array" ref="C2521:D2521">_xlfn.XLOOKUP(A2521,id,KickstartData!$L$2:$M$4115)</f>
        <v>2</v>
      </c>
      <c r="D2521" t="str">
        <v>failed</v>
      </c>
      <c r="E2521" t="str">
        <f t="shared" si="120"/>
        <v xml:space="preserve"> </v>
      </c>
      <c r="F2521">
        <f t="shared" si="121"/>
        <v>2</v>
      </c>
    </row>
    <row r="2522" spans="1:6" x14ac:dyDescent="0.45">
      <c r="A2522">
        <v>2511</v>
      </c>
      <c r="B2522">
        <f t="shared" si="119"/>
        <v>0</v>
      </c>
      <c r="C2522" cm="1">
        <f t="array" ref="C2522:D2522">_xlfn.XLOOKUP(A2522,id,KickstartData!$L$2:$M$4115)</f>
        <v>0</v>
      </c>
      <c r="D2522" t="str">
        <v>failed</v>
      </c>
      <c r="E2522" t="str">
        <f t="shared" si="120"/>
        <v xml:space="preserve"> </v>
      </c>
      <c r="F2522">
        <f t="shared" si="121"/>
        <v>0</v>
      </c>
    </row>
    <row r="2523" spans="1:6" x14ac:dyDescent="0.45">
      <c r="A2523">
        <v>2512</v>
      </c>
      <c r="B2523">
        <f t="shared" si="119"/>
        <v>0</v>
      </c>
      <c r="C2523" cm="1">
        <f t="array" ref="C2523:D2523">_xlfn.XLOOKUP(A2523,id,KickstartData!$L$2:$M$4115)</f>
        <v>0</v>
      </c>
      <c r="D2523" t="str">
        <v>failed</v>
      </c>
      <c r="E2523" t="str">
        <f t="shared" si="120"/>
        <v xml:space="preserve"> </v>
      </c>
      <c r="F2523">
        <f t="shared" si="121"/>
        <v>0</v>
      </c>
    </row>
    <row r="2524" spans="1:6" x14ac:dyDescent="0.45">
      <c r="A2524">
        <v>2513</v>
      </c>
      <c r="B2524">
        <f t="shared" si="119"/>
        <v>0</v>
      </c>
      <c r="C2524" cm="1">
        <f t="array" ref="C2524:D2524">_xlfn.XLOOKUP(A2524,id,KickstartData!$L$2:$M$4115)</f>
        <v>0</v>
      </c>
      <c r="D2524" t="str">
        <v>failed</v>
      </c>
      <c r="E2524" t="str">
        <f t="shared" si="120"/>
        <v xml:space="preserve"> </v>
      </c>
      <c r="F2524">
        <f t="shared" si="121"/>
        <v>0</v>
      </c>
    </row>
    <row r="2525" spans="1:6" x14ac:dyDescent="0.45">
      <c r="A2525">
        <v>2514</v>
      </c>
      <c r="B2525">
        <f t="shared" si="119"/>
        <v>4</v>
      </c>
      <c r="C2525" cm="1">
        <f t="array" ref="C2525:D2525">_xlfn.XLOOKUP(A2525,id,KickstartData!$L$2:$M$4115)</f>
        <v>4</v>
      </c>
      <c r="D2525" t="str">
        <v>failed</v>
      </c>
      <c r="E2525" t="str">
        <f t="shared" si="120"/>
        <v xml:space="preserve"> </v>
      </c>
      <c r="F2525">
        <f t="shared" si="121"/>
        <v>4</v>
      </c>
    </row>
    <row r="2526" spans="1:6" x14ac:dyDescent="0.45">
      <c r="A2526">
        <v>2515</v>
      </c>
      <c r="B2526">
        <f t="shared" si="119"/>
        <v>12</v>
      </c>
      <c r="C2526" cm="1">
        <f t="array" ref="C2526:D2526">_xlfn.XLOOKUP(A2526,id,KickstartData!$L$2:$M$4115)</f>
        <v>12</v>
      </c>
      <c r="D2526" t="str">
        <v>failed</v>
      </c>
      <c r="E2526" t="str">
        <f t="shared" si="120"/>
        <v xml:space="preserve"> </v>
      </c>
      <c r="F2526">
        <f t="shared" si="121"/>
        <v>12</v>
      </c>
    </row>
    <row r="2527" spans="1:6" x14ac:dyDescent="0.45">
      <c r="A2527">
        <v>2516</v>
      </c>
      <c r="B2527">
        <f t="shared" si="119"/>
        <v>0</v>
      </c>
      <c r="C2527" cm="1">
        <f t="array" ref="C2527:D2527">_xlfn.XLOOKUP(A2527,id,KickstartData!$L$2:$M$4115)</f>
        <v>0</v>
      </c>
      <c r="D2527" t="str">
        <v>failed</v>
      </c>
      <c r="E2527" t="str">
        <f t="shared" si="120"/>
        <v xml:space="preserve"> </v>
      </c>
      <c r="F2527">
        <f t="shared" si="121"/>
        <v>0</v>
      </c>
    </row>
    <row r="2528" spans="1:6" x14ac:dyDescent="0.45">
      <c r="A2528">
        <v>2517</v>
      </c>
      <c r="B2528">
        <f t="shared" si="119"/>
        <v>33</v>
      </c>
      <c r="C2528" cm="1">
        <f t="array" ref="C2528:D2528">_xlfn.XLOOKUP(A2528,id,KickstartData!$L$2:$M$4115)</f>
        <v>33</v>
      </c>
      <c r="D2528" t="str">
        <v>failed</v>
      </c>
      <c r="E2528" t="str">
        <f t="shared" si="120"/>
        <v xml:space="preserve"> </v>
      </c>
      <c r="F2528">
        <f t="shared" si="121"/>
        <v>33</v>
      </c>
    </row>
    <row r="2529" spans="1:6" x14ac:dyDescent="0.45">
      <c r="A2529">
        <v>2518</v>
      </c>
      <c r="B2529">
        <f t="shared" si="119"/>
        <v>0</v>
      </c>
      <c r="C2529" cm="1">
        <f t="array" ref="C2529:D2529">_xlfn.XLOOKUP(A2529,id,KickstartData!$L$2:$M$4115)</f>
        <v>0</v>
      </c>
      <c r="D2529" t="str">
        <v>failed</v>
      </c>
      <c r="E2529" t="str">
        <f t="shared" si="120"/>
        <v xml:space="preserve"> </v>
      </c>
      <c r="F2529">
        <f t="shared" si="121"/>
        <v>0</v>
      </c>
    </row>
    <row r="2530" spans="1:6" x14ac:dyDescent="0.45">
      <c r="A2530">
        <v>2519</v>
      </c>
      <c r="B2530">
        <f t="shared" si="119"/>
        <v>4</v>
      </c>
      <c r="C2530" cm="1">
        <f t="array" ref="C2530:D2530">_xlfn.XLOOKUP(A2530,id,KickstartData!$L$2:$M$4115)</f>
        <v>4</v>
      </c>
      <c r="D2530" t="str">
        <v>failed</v>
      </c>
      <c r="E2530" t="str">
        <f t="shared" si="120"/>
        <v xml:space="preserve"> </v>
      </c>
      <c r="F2530">
        <f t="shared" si="121"/>
        <v>4</v>
      </c>
    </row>
    <row r="2531" spans="1:6" x14ac:dyDescent="0.45">
      <c r="A2531">
        <v>2520</v>
      </c>
      <c r="B2531">
        <f t="shared" si="119"/>
        <v>0</v>
      </c>
      <c r="C2531" cm="1">
        <f t="array" ref="C2531:D2531">_xlfn.XLOOKUP(A2531,id,KickstartData!$L$2:$M$4115)</f>
        <v>0</v>
      </c>
      <c r="D2531" t="str">
        <v>failed</v>
      </c>
      <c r="E2531" t="str">
        <f t="shared" si="120"/>
        <v xml:space="preserve"> </v>
      </c>
      <c r="F2531">
        <f t="shared" si="121"/>
        <v>0</v>
      </c>
    </row>
    <row r="2532" spans="1:6" x14ac:dyDescent="0.45">
      <c r="A2532">
        <v>2521</v>
      </c>
      <c r="B2532">
        <f t="shared" si="119"/>
        <v>132</v>
      </c>
      <c r="C2532" cm="1">
        <f t="array" ref="C2532:D2532">_xlfn.XLOOKUP(A2532,id,KickstartData!$L$2:$M$4115)</f>
        <v>132</v>
      </c>
      <c r="D2532" t="str">
        <v>successful</v>
      </c>
      <c r="E2532">
        <f t="shared" si="120"/>
        <v>132</v>
      </c>
      <c r="F2532" t="str">
        <f t="shared" si="121"/>
        <v xml:space="preserve"> </v>
      </c>
    </row>
    <row r="2533" spans="1:6" x14ac:dyDescent="0.45">
      <c r="A2533">
        <v>2522</v>
      </c>
      <c r="B2533">
        <f t="shared" si="119"/>
        <v>27</v>
      </c>
      <c r="C2533" cm="1">
        <f t="array" ref="C2533:D2533">_xlfn.XLOOKUP(A2533,id,KickstartData!$L$2:$M$4115)</f>
        <v>27</v>
      </c>
      <c r="D2533" t="str">
        <v>successful</v>
      </c>
      <c r="E2533">
        <f t="shared" si="120"/>
        <v>27</v>
      </c>
      <c r="F2533" t="str">
        <f t="shared" si="121"/>
        <v xml:space="preserve"> </v>
      </c>
    </row>
    <row r="2534" spans="1:6" x14ac:dyDescent="0.45">
      <c r="A2534">
        <v>2523</v>
      </c>
      <c r="B2534">
        <f t="shared" si="119"/>
        <v>26</v>
      </c>
      <c r="C2534" cm="1">
        <f t="array" ref="C2534:D2534">_xlfn.XLOOKUP(A2534,id,KickstartData!$L$2:$M$4115)</f>
        <v>26</v>
      </c>
      <c r="D2534" t="str">
        <v>successful</v>
      </c>
      <c r="E2534">
        <f t="shared" si="120"/>
        <v>26</v>
      </c>
      <c r="F2534" t="str">
        <f t="shared" si="121"/>
        <v xml:space="preserve"> </v>
      </c>
    </row>
    <row r="2535" spans="1:6" x14ac:dyDescent="0.45">
      <c r="A2535">
        <v>2524</v>
      </c>
      <c r="B2535">
        <f t="shared" si="119"/>
        <v>43</v>
      </c>
      <c r="C2535" cm="1">
        <f t="array" ref="C2535:D2535">_xlfn.XLOOKUP(A2535,id,KickstartData!$L$2:$M$4115)</f>
        <v>43</v>
      </c>
      <c r="D2535" t="str">
        <v>successful</v>
      </c>
      <c r="E2535">
        <f t="shared" si="120"/>
        <v>43</v>
      </c>
      <c r="F2535" t="str">
        <f t="shared" si="121"/>
        <v xml:space="preserve"> </v>
      </c>
    </row>
    <row r="2536" spans="1:6" x14ac:dyDescent="0.45">
      <c r="A2536">
        <v>2525</v>
      </c>
      <c r="B2536">
        <f t="shared" si="119"/>
        <v>80</v>
      </c>
      <c r="C2536" cm="1">
        <f t="array" ref="C2536:D2536">_xlfn.XLOOKUP(A2536,id,KickstartData!$L$2:$M$4115)</f>
        <v>80</v>
      </c>
      <c r="D2536" t="str">
        <v>successful</v>
      </c>
      <c r="E2536">
        <f t="shared" si="120"/>
        <v>80</v>
      </c>
      <c r="F2536" t="str">
        <f t="shared" si="121"/>
        <v xml:space="preserve"> </v>
      </c>
    </row>
    <row r="2537" spans="1:6" x14ac:dyDescent="0.45">
      <c r="A2537">
        <v>2526</v>
      </c>
      <c r="B2537">
        <f t="shared" si="119"/>
        <v>33</v>
      </c>
      <c r="C2537" cm="1">
        <f t="array" ref="C2537:D2537">_xlfn.XLOOKUP(A2537,id,KickstartData!$L$2:$M$4115)</f>
        <v>33</v>
      </c>
      <c r="D2537" t="str">
        <v>successful</v>
      </c>
      <c r="E2537">
        <f t="shared" si="120"/>
        <v>33</v>
      </c>
      <c r="F2537" t="str">
        <f t="shared" si="121"/>
        <v xml:space="preserve"> </v>
      </c>
    </row>
    <row r="2538" spans="1:6" x14ac:dyDescent="0.45">
      <c r="A2538">
        <v>2527</v>
      </c>
      <c r="B2538">
        <f t="shared" si="119"/>
        <v>71</v>
      </c>
      <c r="C2538" cm="1">
        <f t="array" ref="C2538:D2538">_xlfn.XLOOKUP(A2538,id,KickstartData!$L$2:$M$4115)</f>
        <v>71</v>
      </c>
      <c r="D2538" t="str">
        <v>successful</v>
      </c>
      <c r="E2538">
        <f t="shared" si="120"/>
        <v>71</v>
      </c>
      <c r="F2538" t="str">
        <f t="shared" si="121"/>
        <v xml:space="preserve"> </v>
      </c>
    </row>
    <row r="2539" spans="1:6" x14ac:dyDescent="0.45">
      <c r="A2539">
        <v>2528</v>
      </c>
      <c r="B2539">
        <f t="shared" si="119"/>
        <v>81</v>
      </c>
      <c r="C2539" cm="1">
        <f t="array" ref="C2539:D2539">_xlfn.XLOOKUP(A2539,id,KickstartData!$L$2:$M$4115)</f>
        <v>81</v>
      </c>
      <c r="D2539" t="str">
        <v>successful</v>
      </c>
      <c r="E2539">
        <f t="shared" si="120"/>
        <v>81</v>
      </c>
      <c r="F2539" t="str">
        <f t="shared" si="121"/>
        <v xml:space="preserve"> </v>
      </c>
    </row>
    <row r="2540" spans="1:6" x14ac:dyDescent="0.45">
      <c r="A2540">
        <v>2529</v>
      </c>
      <c r="B2540">
        <f t="shared" si="119"/>
        <v>76</v>
      </c>
      <c r="C2540" cm="1">
        <f t="array" ref="C2540:D2540">_xlfn.XLOOKUP(A2540,id,KickstartData!$L$2:$M$4115)</f>
        <v>76</v>
      </c>
      <c r="D2540" t="str">
        <v>successful</v>
      </c>
      <c r="E2540">
        <f t="shared" si="120"/>
        <v>76</v>
      </c>
      <c r="F2540" t="str">
        <f t="shared" si="121"/>
        <v xml:space="preserve"> </v>
      </c>
    </row>
    <row r="2541" spans="1:6" x14ac:dyDescent="0.45">
      <c r="A2541">
        <v>2530</v>
      </c>
      <c r="B2541">
        <f t="shared" si="119"/>
        <v>48</v>
      </c>
      <c r="C2541" cm="1">
        <f t="array" ref="C2541:D2541">_xlfn.XLOOKUP(A2541,id,KickstartData!$L$2:$M$4115)</f>
        <v>48</v>
      </c>
      <c r="D2541" t="str">
        <v>successful</v>
      </c>
      <c r="E2541">
        <f t="shared" si="120"/>
        <v>48</v>
      </c>
      <c r="F2541" t="str">
        <f t="shared" si="121"/>
        <v xml:space="preserve"> </v>
      </c>
    </row>
    <row r="2542" spans="1:6" x14ac:dyDescent="0.45">
      <c r="A2542">
        <v>2531</v>
      </c>
      <c r="B2542">
        <f t="shared" si="119"/>
        <v>61</v>
      </c>
      <c r="C2542" cm="1">
        <f t="array" ref="C2542:D2542">_xlfn.XLOOKUP(A2542,id,KickstartData!$L$2:$M$4115)</f>
        <v>61</v>
      </c>
      <c r="D2542" t="str">
        <v>successful</v>
      </c>
      <c r="E2542">
        <f t="shared" si="120"/>
        <v>61</v>
      </c>
      <c r="F2542" t="str">
        <f t="shared" si="121"/>
        <v xml:space="preserve"> </v>
      </c>
    </row>
    <row r="2543" spans="1:6" x14ac:dyDescent="0.45">
      <c r="A2543">
        <v>2532</v>
      </c>
      <c r="B2543">
        <f t="shared" si="119"/>
        <v>60</v>
      </c>
      <c r="C2543" cm="1">
        <f t="array" ref="C2543:D2543">_xlfn.XLOOKUP(A2543,id,KickstartData!$L$2:$M$4115)</f>
        <v>60</v>
      </c>
      <c r="D2543" t="str">
        <v>successful</v>
      </c>
      <c r="E2543">
        <f t="shared" si="120"/>
        <v>60</v>
      </c>
      <c r="F2543" t="str">
        <f t="shared" si="121"/>
        <v xml:space="preserve"> </v>
      </c>
    </row>
    <row r="2544" spans="1:6" x14ac:dyDescent="0.45">
      <c r="A2544">
        <v>2533</v>
      </c>
      <c r="B2544">
        <f t="shared" si="119"/>
        <v>136</v>
      </c>
      <c r="C2544" cm="1">
        <f t="array" ref="C2544:D2544">_xlfn.XLOOKUP(A2544,id,KickstartData!$L$2:$M$4115)</f>
        <v>136</v>
      </c>
      <c r="D2544" t="str">
        <v>successful</v>
      </c>
      <c r="E2544">
        <f t="shared" si="120"/>
        <v>136</v>
      </c>
      <c r="F2544" t="str">
        <f t="shared" si="121"/>
        <v xml:space="preserve"> </v>
      </c>
    </row>
    <row r="2545" spans="1:6" x14ac:dyDescent="0.45">
      <c r="A2545">
        <v>2534</v>
      </c>
      <c r="B2545">
        <f t="shared" si="119"/>
        <v>14</v>
      </c>
      <c r="C2545" cm="1">
        <f t="array" ref="C2545:D2545">_xlfn.XLOOKUP(A2545,id,KickstartData!$L$2:$M$4115)</f>
        <v>14</v>
      </c>
      <c r="D2545" t="str">
        <v>successful</v>
      </c>
      <c r="E2545">
        <f t="shared" si="120"/>
        <v>14</v>
      </c>
      <c r="F2545" t="str">
        <f t="shared" si="121"/>
        <v xml:space="preserve"> </v>
      </c>
    </row>
    <row r="2546" spans="1:6" x14ac:dyDescent="0.45">
      <c r="A2546">
        <v>2535</v>
      </c>
      <c r="B2546">
        <f t="shared" si="119"/>
        <v>78</v>
      </c>
      <c r="C2546" cm="1">
        <f t="array" ref="C2546:D2546">_xlfn.XLOOKUP(A2546,id,KickstartData!$L$2:$M$4115)</f>
        <v>78</v>
      </c>
      <c r="D2546" t="str">
        <v>successful</v>
      </c>
      <c r="E2546">
        <f t="shared" si="120"/>
        <v>78</v>
      </c>
      <c r="F2546" t="str">
        <f t="shared" si="121"/>
        <v xml:space="preserve"> </v>
      </c>
    </row>
    <row r="2547" spans="1:6" x14ac:dyDescent="0.45">
      <c r="A2547">
        <v>2536</v>
      </c>
      <c r="B2547">
        <f t="shared" si="119"/>
        <v>4</v>
      </c>
      <c r="C2547" cm="1">
        <f t="array" ref="C2547:D2547">_xlfn.XLOOKUP(A2547,id,KickstartData!$L$2:$M$4115)</f>
        <v>4</v>
      </c>
      <c r="D2547" t="str">
        <v>successful</v>
      </c>
      <c r="E2547">
        <f t="shared" si="120"/>
        <v>4</v>
      </c>
      <c r="F2547" t="str">
        <f t="shared" si="121"/>
        <v xml:space="preserve"> </v>
      </c>
    </row>
    <row r="2548" spans="1:6" x14ac:dyDescent="0.45">
      <c r="A2548">
        <v>2537</v>
      </c>
      <c r="B2548">
        <f t="shared" si="119"/>
        <v>11</v>
      </c>
      <c r="C2548" cm="1">
        <f t="array" ref="C2548:D2548">_xlfn.XLOOKUP(A2548,id,KickstartData!$L$2:$M$4115)</f>
        <v>11</v>
      </c>
      <c r="D2548" t="str">
        <v>successful</v>
      </c>
      <c r="E2548">
        <f t="shared" si="120"/>
        <v>11</v>
      </c>
      <c r="F2548" t="str">
        <f t="shared" si="121"/>
        <v xml:space="preserve"> </v>
      </c>
    </row>
    <row r="2549" spans="1:6" x14ac:dyDescent="0.45">
      <c r="A2549">
        <v>2538</v>
      </c>
      <c r="B2549">
        <f t="shared" si="119"/>
        <v>185</v>
      </c>
      <c r="C2549" cm="1">
        <f t="array" ref="C2549:D2549">_xlfn.XLOOKUP(A2549,id,KickstartData!$L$2:$M$4115)</f>
        <v>185</v>
      </c>
      <c r="D2549" t="str">
        <v>successful</v>
      </c>
      <c r="E2549">
        <f t="shared" si="120"/>
        <v>185</v>
      </c>
      <c r="F2549" t="str">
        <f t="shared" si="121"/>
        <v xml:space="preserve"> </v>
      </c>
    </row>
    <row r="2550" spans="1:6" x14ac:dyDescent="0.45">
      <c r="A2550">
        <v>2539</v>
      </c>
      <c r="B2550">
        <f t="shared" si="119"/>
        <v>59</v>
      </c>
      <c r="C2550" cm="1">
        <f t="array" ref="C2550:D2550">_xlfn.XLOOKUP(A2550,id,KickstartData!$L$2:$M$4115)</f>
        <v>59</v>
      </c>
      <c r="D2550" t="str">
        <v>successful</v>
      </c>
      <c r="E2550">
        <f t="shared" si="120"/>
        <v>59</v>
      </c>
      <c r="F2550" t="str">
        <f t="shared" si="121"/>
        <v xml:space="preserve"> </v>
      </c>
    </row>
    <row r="2551" spans="1:6" x14ac:dyDescent="0.45">
      <c r="A2551">
        <v>2540</v>
      </c>
      <c r="B2551">
        <f t="shared" si="119"/>
        <v>27</v>
      </c>
      <c r="C2551" cm="1">
        <f t="array" ref="C2551:D2551">_xlfn.XLOOKUP(A2551,id,KickstartData!$L$2:$M$4115)</f>
        <v>27</v>
      </c>
      <c r="D2551" t="str">
        <v>successful</v>
      </c>
      <c r="E2551">
        <f t="shared" si="120"/>
        <v>27</v>
      </c>
      <c r="F2551" t="str">
        <f t="shared" si="121"/>
        <v xml:space="preserve"> </v>
      </c>
    </row>
    <row r="2552" spans="1:6" x14ac:dyDescent="0.45">
      <c r="A2552">
        <v>2541</v>
      </c>
      <c r="B2552">
        <f t="shared" si="119"/>
        <v>63</v>
      </c>
      <c r="C2552" cm="1">
        <f t="array" ref="C2552:D2552">_xlfn.XLOOKUP(A2552,id,KickstartData!$L$2:$M$4115)</f>
        <v>63</v>
      </c>
      <c r="D2552" t="str">
        <v>successful</v>
      </c>
      <c r="E2552">
        <f t="shared" si="120"/>
        <v>63</v>
      </c>
      <c r="F2552" t="str">
        <f t="shared" si="121"/>
        <v xml:space="preserve"> </v>
      </c>
    </row>
    <row r="2553" spans="1:6" x14ac:dyDescent="0.45">
      <c r="A2553">
        <v>2542</v>
      </c>
      <c r="B2553">
        <f t="shared" si="119"/>
        <v>13</v>
      </c>
      <c r="C2553" cm="1">
        <f t="array" ref="C2553:D2553">_xlfn.XLOOKUP(A2553,id,KickstartData!$L$2:$M$4115)</f>
        <v>13</v>
      </c>
      <c r="D2553" t="str">
        <v>successful</v>
      </c>
      <c r="E2553">
        <f t="shared" si="120"/>
        <v>13</v>
      </c>
      <c r="F2553" t="str">
        <f t="shared" si="121"/>
        <v xml:space="preserve"> </v>
      </c>
    </row>
    <row r="2554" spans="1:6" x14ac:dyDescent="0.45">
      <c r="A2554">
        <v>2543</v>
      </c>
      <c r="B2554">
        <f t="shared" si="119"/>
        <v>13</v>
      </c>
      <c r="C2554" cm="1">
        <f t="array" ref="C2554:D2554">_xlfn.XLOOKUP(A2554,id,KickstartData!$L$2:$M$4115)</f>
        <v>13</v>
      </c>
      <c r="D2554" t="str">
        <v>successful</v>
      </c>
      <c r="E2554">
        <f t="shared" si="120"/>
        <v>13</v>
      </c>
      <c r="F2554" t="str">
        <f t="shared" si="121"/>
        <v xml:space="preserve"> </v>
      </c>
    </row>
    <row r="2555" spans="1:6" x14ac:dyDescent="0.45">
      <c r="A2555">
        <v>2544</v>
      </c>
      <c r="B2555">
        <f t="shared" si="119"/>
        <v>57</v>
      </c>
      <c r="C2555" cm="1">
        <f t="array" ref="C2555:D2555">_xlfn.XLOOKUP(A2555,id,KickstartData!$L$2:$M$4115)</f>
        <v>57</v>
      </c>
      <c r="D2555" t="str">
        <v>successful</v>
      </c>
      <c r="E2555">
        <f t="shared" si="120"/>
        <v>57</v>
      </c>
      <c r="F2555" t="str">
        <f t="shared" si="121"/>
        <v xml:space="preserve"> </v>
      </c>
    </row>
    <row r="2556" spans="1:6" x14ac:dyDescent="0.45">
      <c r="A2556">
        <v>2545</v>
      </c>
      <c r="B2556">
        <f t="shared" si="119"/>
        <v>61</v>
      </c>
      <c r="C2556" cm="1">
        <f t="array" ref="C2556:D2556">_xlfn.XLOOKUP(A2556,id,KickstartData!$L$2:$M$4115)</f>
        <v>61</v>
      </c>
      <c r="D2556" t="str">
        <v>successful</v>
      </c>
      <c r="E2556">
        <f t="shared" si="120"/>
        <v>61</v>
      </c>
      <c r="F2556" t="str">
        <f t="shared" si="121"/>
        <v xml:space="preserve"> </v>
      </c>
    </row>
    <row r="2557" spans="1:6" x14ac:dyDescent="0.45">
      <c r="A2557">
        <v>2546</v>
      </c>
      <c r="B2557">
        <f t="shared" si="119"/>
        <v>65</v>
      </c>
      <c r="C2557" cm="1">
        <f t="array" ref="C2557:D2557">_xlfn.XLOOKUP(A2557,id,KickstartData!$L$2:$M$4115)</f>
        <v>65</v>
      </c>
      <c r="D2557" t="str">
        <v>successful</v>
      </c>
      <c r="E2557">
        <f t="shared" si="120"/>
        <v>65</v>
      </c>
      <c r="F2557" t="str">
        <f t="shared" si="121"/>
        <v xml:space="preserve"> </v>
      </c>
    </row>
    <row r="2558" spans="1:6" x14ac:dyDescent="0.45">
      <c r="A2558">
        <v>2547</v>
      </c>
      <c r="B2558">
        <f t="shared" si="119"/>
        <v>134</v>
      </c>
      <c r="C2558" cm="1">
        <f t="array" ref="C2558:D2558">_xlfn.XLOOKUP(A2558,id,KickstartData!$L$2:$M$4115)</f>
        <v>134</v>
      </c>
      <c r="D2558" t="str">
        <v>successful</v>
      </c>
      <c r="E2558">
        <f t="shared" si="120"/>
        <v>134</v>
      </c>
      <c r="F2558" t="str">
        <f t="shared" si="121"/>
        <v xml:space="preserve"> </v>
      </c>
    </row>
    <row r="2559" spans="1:6" x14ac:dyDescent="0.45">
      <c r="A2559">
        <v>2548</v>
      </c>
      <c r="B2559">
        <f t="shared" si="119"/>
        <v>37</v>
      </c>
      <c r="C2559" cm="1">
        <f t="array" ref="C2559:D2559">_xlfn.XLOOKUP(A2559,id,KickstartData!$L$2:$M$4115)</f>
        <v>37</v>
      </c>
      <c r="D2559" t="str">
        <v>successful</v>
      </c>
      <c r="E2559">
        <f t="shared" si="120"/>
        <v>37</v>
      </c>
      <c r="F2559" t="str">
        <f t="shared" si="121"/>
        <v xml:space="preserve"> </v>
      </c>
    </row>
    <row r="2560" spans="1:6" x14ac:dyDescent="0.45">
      <c r="A2560">
        <v>2549</v>
      </c>
      <c r="B2560">
        <f t="shared" si="119"/>
        <v>37</v>
      </c>
      <c r="C2560" cm="1">
        <f t="array" ref="C2560:D2560">_xlfn.XLOOKUP(A2560,id,KickstartData!$L$2:$M$4115)</f>
        <v>37</v>
      </c>
      <c r="D2560" t="str">
        <v>successful</v>
      </c>
      <c r="E2560">
        <f t="shared" si="120"/>
        <v>37</v>
      </c>
      <c r="F2560" t="str">
        <f t="shared" si="121"/>
        <v xml:space="preserve"> </v>
      </c>
    </row>
    <row r="2561" spans="1:6" x14ac:dyDescent="0.45">
      <c r="A2561">
        <v>2550</v>
      </c>
      <c r="B2561">
        <f t="shared" si="119"/>
        <v>150</v>
      </c>
      <c r="C2561" cm="1">
        <f t="array" ref="C2561:D2561">_xlfn.XLOOKUP(A2561,id,KickstartData!$L$2:$M$4115)</f>
        <v>150</v>
      </c>
      <c r="D2561" t="str">
        <v>successful</v>
      </c>
      <c r="E2561">
        <f t="shared" si="120"/>
        <v>150</v>
      </c>
      <c r="F2561" t="str">
        <f t="shared" si="121"/>
        <v xml:space="preserve"> </v>
      </c>
    </row>
    <row r="2562" spans="1:6" x14ac:dyDescent="0.45">
      <c r="A2562">
        <v>2551</v>
      </c>
      <c r="B2562">
        <f t="shared" si="119"/>
        <v>56</v>
      </c>
      <c r="C2562" cm="1">
        <f t="array" ref="C2562:D2562">_xlfn.XLOOKUP(A2562,id,KickstartData!$L$2:$M$4115)</f>
        <v>56</v>
      </c>
      <c r="D2562" t="str">
        <v>successful</v>
      </c>
      <c r="E2562">
        <f t="shared" si="120"/>
        <v>56</v>
      </c>
      <c r="F2562" t="str">
        <f t="shared" si="121"/>
        <v xml:space="preserve"> </v>
      </c>
    </row>
    <row r="2563" spans="1:6" x14ac:dyDescent="0.45">
      <c r="A2563">
        <v>2552</v>
      </c>
      <c r="B2563">
        <f t="shared" si="119"/>
        <v>18</v>
      </c>
      <c r="C2563" cm="1">
        <f t="array" ref="C2563:D2563">_xlfn.XLOOKUP(A2563,id,KickstartData!$L$2:$M$4115)</f>
        <v>18</v>
      </c>
      <c r="D2563" t="str">
        <v>successful</v>
      </c>
      <c r="E2563">
        <f t="shared" si="120"/>
        <v>18</v>
      </c>
      <c r="F2563" t="str">
        <f t="shared" si="121"/>
        <v xml:space="preserve"> </v>
      </c>
    </row>
    <row r="2564" spans="1:6" x14ac:dyDescent="0.45">
      <c r="A2564">
        <v>2553</v>
      </c>
      <c r="B2564">
        <f t="shared" si="119"/>
        <v>60</v>
      </c>
      <c r="C2564" cm="1">
        <f t="array" ref="C2564:D2564">_xlfn.XLOOKUP(A2564,id,KickstartData!$L$2:$M$4115)</f>
        <v>60</v>
      </c>
      <c r="D2564" t="str">
        <v>successful</v>
      </c>
      <c r="E2564">
        <f t="shared" si="120"/>
        <v>60</v>
      </c>
      <c r="F2564" t="str">
        <f t="shared" si="121"/>
        <v xml:space="preserve"> </v>
      </c>
    </row>
    <row r="2565" spans="1:6" x14ac:dyDescent="0.45">
      <c r="A2565">
        <v>2554</v>
      </c>
      <c r="B2565">
        <f t="shared" si="119"/>
        <v>67</v>
      </c>
      <c r="C2565" cm="1">
        <f t="array" ref="C2565:D2565">_xlfn.XLOOKUP(A2565,id,KickstartData!$L$2:$M$4115)</f>
        <v>67</v>
      </c>
      <c r="D2565" t="str">
        <v>successful</v>
      </c>
      <c r="E2565">
        <f t="shared" si="120"/>
        <v>67</v>
      </c>
      <c r="F2565" t="str">
        <f t="shared" si="121"/>
        <v xml:space="preserve"> </v>
      </c>
    </row>
    <row r="2566" spans="1:6" x14ac:dyDescent="0.45">
      <c r="A2566">
        <v>2555</v>
      </c>
      <c r="B2566">
        <f t="shared" si="119"/>
        <v>35</v>
      </c>
      <c r="C2566" cm="1">
        <f t="array" ref="C2566:D2566">_xlfn.XLOOKUP(A2566,id,KickstartData!$L$2:$M$4115)</f>
        <v>35</v>
      </c>
      <c r="D2566" t="str">
        <v>successful</v>
      </c>
      <c r="E2566">
        <f t="shared" si="120"/>
        <v>35</v>
      </c>
      <c r="F2566" t="str">
        <f t="shared" si="121"/>
        <v xml:space="preserve"> </v>
      </c>
    </row>
    <row r="2567" spans="1:6" x14ac:dyDescent="0.45">
      <c r="A2567">
        <v>2556</v>
      </c>
      <c r="B2567">
        <f t="shared" si="119"/>
        <v>34</v>
      </c>
      <c r="C2567" cm="1">
        <f t="array" ref="C2567:D2567">_xlfn.XLOOKUP(A2567,id,KickstartData!$L$2:$M$4115)</f>
        <v>34</v>
      </c>
      <c r="D2567" t="str">
        <v>successful</v>
      </c>
      <c r="E2567">
        <f t="shared" si="120"/>
        <v>34</v>
      </c>
      <c r="F2567" t="str">
        <f t="shared" si="121"/>
        <v xml:space="preserve"> </v>
      </c>
    </row>
    <row r="2568" spans="1:6" x14ac:dyDescent="0.45">
      <c r="A2568">
        <v>2557</v>
      </c>
      <c r="B2568">
        <f t="shared" si="119"/>
        <v>36</v>
      </c>
      <c r="C2568" cm="1">
        <f t="array" ref="C2568:D2568">_xlfn.XLOOKUP(A2568,id,KickstartData!$L$2:$M$4115)</f>
        <v>36</v>
      </c>
      <c r="D2568" t="str">
        <v>successful</v>
      </c>
      <c r="E2568">
        <f t="shared" si="120"/>
        <v>36</v>
      </c>
      <c r="F2568" t="str">
        <f t="shared" si="121"/>
        <v xml:space="preserve"> </v>
      </c>
    </row>
    <row r="2569" spans="1:6" x14ac:dyDescent="0.45">
      <c r="A2569">
        <v>2558</v>
      </c>
      <c r="B2569">
        <f t="shared" si="119"/>
        <v>18</v>
      </c>
      <c r="C2569" cm="1">
        <f t="array" ref="C2569:D2569">_xlfn.XLOOKUP(A2569,id,KickstartData!$L$2:$M$4115)</f>
        <v>18</v>
      </c>
      <c r="D2569" t="str">
        <v>successful</v>
      </c>
      <c r="E2569">
        <f t="shared" si="120"/>
        <v>18</v>
      </c>
      <c r="F2569" t="str">
        <f t="shared" si="121"/>
        <v xml:space="preserve"> </v>
      </c>
    </row>
    <row r="2570" spans="1:6" x14ac:dyDescent="0.45">
      <c r="A2570">
        <v>2559</v>
      </c>
      <c r="B2570">
        <f t="shared" si="119"/>
        <v>25</v>
      </c>
      <c r="C2570" cm="1">
        <f t="array" ref="C2570:D2570">_xlfn.XLOOKUP(A2570,id,KickstartData!$L$2:$M$4115)</f>
        <v>25</v>
      </c>
      <c r="D2570" t="str">
        <v>successful</v>
      </c>
      <c r="E2570">
        <f t="shared" si="120"/>
        <v>25</v>
      </c>
      <c r="F2570" t="str">
        <f t="shared" si="121"/>
        <v xml:space="preserve"> </v>
      </c>
    </row>
    <row r="2571" spans="1:6" x14ac:dyDescent="0.45">
      <c r="A2571">
        <v>2560</v>
      </c>
      <c r="B2571">
        <f t="shared" si="119"/>
        <v>21</v>
      </c>
      <c r="C2571" cm="1">
        <f t="array" ref="C2571:D2571">_xlfn.XLOOKUP(A2571,id,KickstartData!$L$2:$M$4115)</f>
        <v>21</v>
      </c>
      <c r="D2571" t="str">
        <v>successful</v>
      </c>
      <c r="E2571">
        <f t="shared" si="120"/>
        <v>21</v>
      </c>
      <c r="F2571" t="str">
        <f t="shared" si="121"/>
        <v xml:space="preserve"> </v>
      </c>
    </row>
    <row r="2572" spans="1:6" x14ac:dyDescent="0.45">
      <c r="A2572">
        <v>2561</v>
      </c>
      <c r="B2572">
        <f t="shared" ref="B2572:B2635" si="122">_xlfn.XLOOKUP(A2572,id,backers_count)</f>
        <v>0</v>
      </c>
      <c r="C2572" cm="1">
        <f t="array" ref="C2572:D2572">_xlfn.XLOOKUP(A2572,id,KickstartData!$L$2:$M$4115)</f>
        <v>0</v>
      </c>
      <c r="D2572" t="str">
        <v>canceled</v>
      </c>
      <c r="E2572" t="str">
        <f t="shared" si="120"/>
        <v xml:space="preserve"> </v>
      </c>
      <c r="F2572">
        <f t="shared" si="121"/>
        <v>0</v>
      </c>
    </row>
    <row r="2573" spans="1:6" x14ac:dyDescent="0.45">
      <c r="A2573">
        <v>2562</v>
      </c>
      <c r="B2573">
        <f t="shared" si="122"/>
        <v>3</v>
      </c>
      <c r="C2573" cm="1">
        <f t="array" ref="C2573:D2573">_xlfn.XLOOKUP(A2573,id,KickstartData!$L$2:$M$4115)</f>
        <v>3</v>
      </c>
      <c r="D2573" t="str">
        <v>canceled</v>
      </c>
      <c r="E2573" t="str">
        <f t="shared" si="120"/>
        <v xml:space="preserve"> </v>
      </c>
      <c r="F2573">
        <f t="shared" si="121"/>
        <v>3</v>
      </c>
    </row>
    <row r="2574" spans="1:6" x14ac:dyDescent="0.45">
      <c r="A2574">
        <v>2563</v>
      </c>
      <c r="B2574">
        <f t="shared" si="122"/>
        <v>0</v>
      </c>
      <c r="C2574" cm="1">
        <f t="array" ref="C2574:D2574">_xlfn.XLOOKUP(A2574,id,KickstartData!$L$2:$M$4115)</f>
        <v>0</v>
      </c>
      <c r="D2574" t="str">
        <v>canceled</v>
      </c>
      <c r="E2574" t="str">
        <f t="shared" si="120"/>
        <v xml:space="preserve"> </v>
      </c>
      <c r="F2574">
        <f t="shared" si="121"/>
        <v>0</v>
      </c>
    </row>
    <row r="2575" spans="1:6" x14ac:dyDescent="0.45">
      <c r="A2575">
        <v>2564</v>
      </c>
      <c r="B2575">
        <f t="shared" si="122"/>
        <v>0</v>
      </c>
      <c r="C2575" cm="1">
        <f t="array" ref="C2575:D2575">_xlfn.XLOOKUP(A2575,id,KickstartData!$L$2:$M$4115)</f>
        <v>0</v>
      </c>
      <c r="D2575" t="str">
        <v>canceled</v>
      </c>
      <c r="E2575" t="str">
        <f t="shared" si="120"/>
        <v xml:space="preserve"> </v>
      </c>
      <c r="F2575">
        <f t="shared" si="121"/>
        <v>0</v>
      </c>
    </row>
    <row r="2576" spans="1:6" x14ac:dyDescent="0.45">
      <c r="A2576">
        <v>2565</v>
      </c>
      <c r="B2576">
        <f t="shared" si="122"/>
        <v>1</v>
      </c>
      <c r="C2576" cm="1">
        <f t="array" ref="C2576:D2576">_xlfn.XLOOKUP(A2576,id,KickstartData!$L$2:$M$4115)</f>
        <v>1</v>
      </c>
      <c r="D2576" t="str">
        <v>canceled</v>
      </c>
      <c r="E2576" t="str">
        <f t="shared" ref="E2576:E2639" si="123">IF(D2576="successful",C2576," ")</f>
        <v xml:space="preserve"> </v>
      </c>
      <c r="F2576">
        <f t="shared" ref="F2576:F2639" si="124">IF(D2576&lt;&gt;"successful",C2576," ")</f>
        <v>1</v>
      </c>
    </row>
    <row r="2577" spans="1:6" x14ac:dyDescent="0.45">
      <c r="A2577">
        <v>2566</v>
      </c>
      <c r="B2577">
        <f t="shared" si="122"/>
        <v>0</v>
      </c>
      <c r="C2577" cm="1">
        <f t="array" ref="C2577:D2577">_xlfn.XLOOKUP(A2577,id,KickstartData!$L$2:$M$4115)</f>
        <v>0</v>
      </c>
      <c r="D2577" t="str">
        <v>canceled</v>
      </c>
      <c r="E2577" t="str">
        <f t="shared" si="123"/>
        <v xml:space="preserve"> </v>
      </c>
      <c r="F2577">
        <f t="shared" si="124"/>
        <v>0</v>
      </c>
    </row>
    <row r="2578" spans="1:6" x14ac:dyDescent="0.45">
      <c r="A2578">
        <v>2567</v>
      </c>
      <c r="B2578">
        <f t="shared" si="122"/>
        <v>2</v>
      </c>
      <c r="C2578" cm="1">
        <f t="array" ref="C2578:D2578">_xlfn.XLOOKUP(A2578,id,KickstartData!$L$2:$M$4115)</f>
        <v>2</v>
      </c>
      <c r="D2578" t="str">
        <v>canceled</v>
      </c>
      <c r="E2578" t="str">
        <f t="shared" si="123"/>
        <v xml:space="preserve"> </v>
      </c>
      <c r="F2578">
        <f t="shared" si="124"/>
        <v>2</v>
      </c>
    </row>
    <row r="2579" spans="1:6" x14ac:dyDescent="0.45">
      <c r="A2579">
        <v>2568</v>
      </c>
      <c r="B2579">
        <f t="shared" si="122"/>
        <v>1</v>
      </c>
      <c r="C2579" cm="1">
        <f t="array" ref="C2579:D2579">_xlfn.XLOOKUP(A2579,id,KickstartData!$L$2:$M$4115)</f>
        <v>1</v>
      </c>
      <c r="D2579" t="str">
        <v>canceled</v>
      </c>
      <c r="E2579" t="str">
        <f t="shared" si="123"/>
        <v xml:space="preserve"> </v>
      </c>
      <c r="F2579">
        <f t="shared" si="124"/>
        <v>1</v>
      </c>
    </row>
    <row r="2580" spans="1:6" x14ac:dyDescent="0.45">
      <c r="A2580">
        <v>2569</v>
      </c>
      <c r="B2580">
        <f t="shared" si="122"/>
        <v>2</v>
      </c>
      <c r="C2580" cm="1">
        <f t="array" ref="C2580:D2580">_xlfn.XLOOKUP(A2580,id,KickstartData!$L$2:$M$4115)</f>
        <v>2</v>
      </c>
      <c r="D2580" t="str">
        <v>canceled</v>
      </c>
      <c r="E2580" t="str">
        <f t="shared" si="123"/>
        <v xml:space="preserve"> </v>
      </c>
      <c r="F2580">
        <f t="shared" si="124"/>
        <v>2</v>
      </c>
    </row>
    <row r="2581" spans="1:6" x14ac:dyDescent="0.45">
      <c r="A2581">
        <v>2570</v>
      </c>
      <c r="B2581">
        <f t="shared" si="122"/>
        <v>2</v>
      </c>
      <c r="C2581" cm="1">
        <f t="array" ref="C2581:D2581">_xlfn.XLOOKUP(A2581,id,KickstartData!$L$2:$M$4115)</f>
        <v>2</v>
      </c>
      <c r="D2581" t="str">
        <v>canceled</v>
      </c>
      <c r="E2581" t="str">
        <f t="shared" si="123"/>
        <v xml:space="preserve"> </v>
      </c>
      <c r="F2581">
        <f t="shared" si="124"/>
        <v>2</v>
      </c>
    </row>
    <row r="2582" spans="1:6" x14ac:dyDescent="0.45">
      <c r="A2582">
        <v>2571</v>
      </c>
      <c r="B2582">
        <f t="shared" si="122"/>
        <v>4</v>
      </c>
      <c r="C2582" cm="1">
        <f t="array" ref="C2582:D2582">_xlfn.XLOOKUP(A2582,id,KickstartData!$L$2:$M$4115)</f>
        <v>4</v>
      </c>
      <c r="D2582" t="str">
        <v>canceled</v>
      </c>
      <c r="E2582" t="str">
        <f t="shared" si="123"/>
        <v xml:space="preserve"> </v>
      </c>
      <c r="F2582">
        <f t="shared" si="124"/>
        <v>4</v>
      </c>
    </row>
    <row r="2583" spans="1:6" x14ac:dyDescent="0.45">
      <c r="A2583">
        <v>2572</v>
      </c>
      <c r="B2583">
        <f t="shared" si="122"/>
        <v>0</v>
      </c>
      <c r="C2583" cm="1">
        <f t="array" ref="C2583:D2583">_xlfn.XLOOKUP(A2583,id,KickstartData!$L$2:$M$4115)</f>
        <v>0</v>
      </c>
      <c r="D2583" t="str">
        <v>canceled</v>
      </c>
      <c r="E2583" t="str">
        <f t="shared" si="123"/>
        <v xml:space="preserve"> </v>
      </c>
      <c r="F2583">
        <f t="shared" si="124"/>
        <v>0</v>
      </c>
    </row>
    <row r="2584" spans="1:6" x14ac:dyDescent="0.45">
      <c r="A2584">
        <v>2573</v>
      </c>
      <c r="B2584">
        <f t="shared" si="122"/>
        <v>0</v>
      </c>
      <c r="C2584" cm="1">
        <f t="array" ref="C2584:D2584">_xlfn.XLOOKUP(A2584,id,KickstartData!$L$2:$M$4115)</f>
        <v>0</v>
      </c>
      <c r="D2584" t="str">
        <v>canceled</v>
      </c>
      <c r="E2584" t="str">
        <f t="shared" si="123"/>
        <v xml:space="preserve"> </v>
      </c>
      <c r="F2584">
        <f t="shared" si="124"/>
        <v>0</v>
      </c>
    </row>
    <row r="2585" spans="1:6" x14ac:dyDescent="0.45">
      <c r="A2585">
        <v>2574</v>
      </c>
      <c r="B2585">
        <f t="shared" si="122"/>
        <v>0</v>
      </c>
      <c r="C2585" cm="1">
        <f t="array" ref="C2585:D2585">_xlfn.XLOOKUP(A2585,id,KickstartData!$L$2:$M$4115)</f>
        <v>0</v>
      </c>
      <c r="D2585" t="str">
        <v>canceled</v>
      </c>
      <c r="E2585" t="str">
        <f t="shared" si="123"/>
        <v xml:space="preserve"> </v>
      </c>
      <c r="F2585">
        <f t="shared" si="124"/>
        <v>0</v>
      </c>
    </row>
    <row r="2586" spans="1:6" x14ac:dyDescent="0.45">
      <c r="A2586">
        <v>2575</v>
      </c>
      <c r="B2586">
        <f t="shared" si="122"/>
        <v>0</v>
      </c>
      <c r="C2586" cm="1">
        <f t="array" ref="C2586:D2586">_xlfn.XLOOKUP(A2586,id,KickstartData!$L$2:$M$4115)</f>
        <v>0</v>
      </c>
      <c r="D2586" t="str">
        <v>canceled</v>
      </c>
      <c r="E2586" t="str">
        <f t="shared" si="123"/>
        <v xml:space="preserve"> </v>
      </c>
      <c r="F2586">
        <f t="shared" si="124"/>
        <v>0</v>
      </c>
    </row>
    <row r="2587" spans="1:6" x14ac:dyDescent="0.45">
      <c r="A2587">
        <v>2576</v>
      </c>
      <c r="B2587">
        <f t="shared" si="122"/>
        <v>0</v>
      </c>
      <c r="C2587" cm="1">
        <f t="array" ref="C2587:D2587">_xlfn.XLOOKUP(A2587,id,KickstartData!$L$2:$M$4115)</f>
        <v>0</v>
      </c>
      <c r="D2587" t="str">
        <v>canceled</v>
      </c>
      <c r="E2587" t="str">
        <f t="shared" si="123"/>
        <v xml:space="preserve"> </v>
      </c>
      <c r="F2587">
        <f t="shared" si="124"/>
        <v>0</v>
      </c>
    </row>
    <row r="2588" spans="1:6" x14ac:dyDescent="0.45">
      <c r="A2588">
        <v>2577</v>
      </c>
      <c r="B2588">
        <f t="shared" si="122"/>
        <v>0</v>
      </c>
      <c r="C2588" cm="1">
        <f t="array" ref="C2588:D2588">_xlfn.XLOOKUP(A2588,id,KickstartData!$L$2:$M$4115)</f>
        <v>0</v>
      </c>
      <c r="D2588" t="str">
        <v>canceled</v>
      </c>
      <c r="E2588" t="str">
        <f t="shared" si="123"/>
        <v xml:space="preserve"> </v>
      </c>
      <c r="F2588">
        <f t="shared" si="124"/>
        <v>0</v>
      </c>
    </row>
    <row r="2589" spans="1:6" x14ac:dyDescent="0.45">
      <c r="A2589">
        <v>2578</v>
      </c>
      <c r="B2589">
        <f t="shared" si="122"/>
        <v>0</v>
      </c>
      <c r="C2589" cm="1">
        <f t="array" ref="C2589:D2589">_xlfn.XLOOKUP(A2589,id,KickstartData!$L$2:$M$4115)</f>
        <v>0</v>
      </c>
      <c r="D2589" t="str">
        <v>canceled</v>
      </c>
      <c r="E2589" t="str">
        <f t="shared" si="123"/>
        <v xml:space="preserve"> </v>
      </c>
      <c r="F2589">
        <f t="shared" si="124"/>
        <v>0</v>
      </c>
    </row>
    <row r="2590" spans="1:6" x14ac:dyDescent="0.45">
      <c r="A2590">
        <v>2579</v>
      </c>
      <c r="B2590">
        <f t="shared" si="122"/>
        <v>12</v>
      </c>
      <c r="C2590" cm="1">
        <f t="array" ref="C2590:D2590">_xlfn.XLOOKUP(A2590,id,KickstartData!$L$2:$M$4115)</f>
        <v>12</v>
      </c>
      <c r="D2590" t="str">
        <v>canceled</v>
      </c>
      <c r="E2590" t="str">
        <f t="shared" si="123"/>
        <v xml:space="preserve"> </v>
      </c>
      <c r="F2590">
        <f t="shared" si="124"/>
        <v>12</v>
      </c>
    </row>
    <row r="2591" spans="1:6" x14ac:dyDescent="0.45">
      <c r="A2591">
        <v>2580</v>
      </c>
      <c r="B2591">
        <f t="shared" si="122"/>
        <v>2</v>
      </c>
      <c r="C2591" cm="1">
        <f t="array" ref="C2591:D2591">_xlfn.XLOOKUP(A2591,id,KickstartData!$L$2:$M$4115)</f>
        <v>2</v>
      </c>
      <c r="D2591" t="str">
        <v>canceled</v>
      </c>
      <c r="E2591" t="str">
        <f t="shared" si="123"/>
        <v xml:space="preserve"> </v>
      </c>
      <c r="F2591">
        <f t="shared" si="124"/>
        <v>2</v>
      </c>
    </row>
    <row r="2592" spans="1:6" x14ac:dyDescent="0.45">
      <c r="A2592">
        <v>2581</v>
      </c>
      <c r="B2592">
        <f t="shared" si="122"/>
        <v>11</v>
      </c>
      <c r="C2592" cm="1">
        <f t="array" ref="C2592:D2592">_xlfn.XLOOKUP(A2592,id,KickstartData!$L$2:$M$4115)</f>
        <v>11</v>
      </c>
      <c r="D2592" t="str">
        <v>failed</v>
      </c>
      <c r="E2592" t="str">
        <f t="shared" si="123"/>
        <v xml:space="preserve"> </v>
      </c>
      <c r="F2592">
        <f t="shared" si="124"/>
        <v>11</v>
      </c>
    </row>
    <row r="2593" spans="1:6" x14ac:dyDescent="0.45">
      <c r="A2593">
        <v>2582</v>
      </c>
      <c r="B2593">
        <f t="shared" si="122"/>
        <v>1</v>
      </c>
      <c r="C2593" cm="1">
        <f t="array" ref="C2593:D2593">_xlfn.XLOOKUP(A2593,id,KickstartData!$L$2:$M$4115)</f>
        <v>1</v>
      </c>
      <c r="D2593" t="str">
        <v>failed</v>
      </c>
      <c r="E2593" t="str">
        <f t="shared" si="123"/>
        <v xml:space="preserve"> </v>
      </c>
      <c r="F2593">
        <f t="shared" si="124"/>
        <v>1</v>
      </c>
    </row>
    <row r="2594" spans="1:6" x14ac:dyDescent="0.45">
      <c r="A2594">
        <v>2583</v>
      </c>
      <c r="B2594">
        <f t="shared" si="122"/>
        <v>5</v>
      </c>
      <c r="C2594" cm="1">
        <f t="array" ref="C2594:D2594">_xlfn.XLOOKUP(A2594,id,KickstartData!$L$2:$M$4115)</f>
        <v>5</v>
      </c>
      <c r="D2594" t="str">
        <v>failed</v>
      </c>
      <c r="E2594" t="str">
        <f t="shared" si="123"/>
        <v xml:space="preserve"> </v>
      </c>
      <c r="F2594">
        <f t="shared" si="124"/>
        <v>5</v>
      </c>
    </row>
    <row r="2595" spans="1:6" x14ac:dyDescent="0.45">
      <c r="A2595">
        <v>2584</v>
      </c>
      <c r="B2595">
        <f t="shared" si="122"/>
        <v>0</v>
      </c>
      <c r="C2595" cm="1">
        <f t="array" ref="C2595:D2595">_xlfn.XLOOKUP(A2595,id,KickstartData!$L$2:$M$4115)</f>
        <v>0</v>
      </c>
      <c r="D2595" t="str">
        <v>failed</v>
      </c>
      <c r="E2595" t="str">
        <f t="shared" si="123"/>
        <v xml:space="preserve"> </v>
      </c>
      <c r="F2595">
        <f t="shared" si="124"/>
        <v>0</v>
      </c>
    </row>
    <row r="2596" spans="1:6" x14ac:dyDescent="0.45">
      <c r="A2596">
        <v>2585</v>
      </c>
      <c r="B2596">
        <f t="shared" si="122"/>
        <v>1</v>
      </c>
      <c r="C2596" cm="1">
        <f t="array" ref="C2596:D2596">_xlfn.XLOOKUP(A2596,id,KickstartData!$L$2:$M$4115)</f>
        <v>1</v>
      </c>
      <c r="D2596" t="str">
        <v>failed</v>
      </c>
      <c r="E2596" t="str">
        <f t="shared" si="123"/>
        <v xml:space="preserve"> </v>
      </c>
      <c r="F2596">
        <f t="shared" si="124"/>
        <v>1</v>
      </c>
    </row>
    <row r="2597" spans="1:6" x14ac:dyDescent="0.45">
      <c r="A2597">
        <v>2586</v>
      </c>
      <c r="B2597">
        <f t="shared" si="122"/>
        <v>1</v>
      </c>
      <c r="C2597" cm="1">
        <f t="array" ref="C2597:D2597">_xlfn.XLOOKUP(A2597,id,KickstartData!$L$2:$M$4115)</f>
        <v>1</v>
      </c>
      <c r="D2597" t="str">
        <v>failed</v>
      </c>
      <c r="E2597" t="str">
        <f t="shared" si="123"/>
        <v xml:space="preserve"> </v>
      </c>
      <c r="F2597">
        <f t="shared" si="124"/>
        <v>1</v>
      </c>
    </row>
    <row r="2598" spans="1:6" x14ac:dyDescent="0.45">
      <c r="A2598">
        <v>2587</v>
      </c>
      <c r="B2598">
        <f t="shared" si="122"/>
        <v>6</v>
      </c>
      <c r="C2598" cm="1">
        <f t="array" ref="C2598:D2598">_xlfn.XLOOKUP(A2598,id,KickstartData!$L$2:$M$4115)</f>
        <v>6</v>
      </c>
      <c r="D2598" t="str">
        <v>failed</v>
      </c>
      <c r="E2598" t="str">
        <f t="shared" si="123"/>
        <v xml:space="preserve"> </v>
      </c>
      <c r="F2598">
        <f t="shared" si="124"/>
        <v>6</v>
      </c>
    </row>
    <row r="2599" spans="1:6" x14ac:dyDescent="0.45">
      <c r="A2599">
        <v>2588</v>
      </c>
      <c r="B2599">
        <f t="shared" si="122"/>
        <v>8</v>
      </c>
      <c r="C2599" cm="1">
        <f t="array" ref="C2599:D2599">_xlfn.XLOOKUP(A2599,id,KickstartData!$L$2:$M$4115)</f>
        <v>8</v>
      </c>
      <c r="D2599" t="str">
        <v>failed</v>
      </c>
      <c r="E2599" t="str">
        <f t="shared" si="123"/>
        <v xml:space="preserve"> </v>
      </c>
      <c r="F2599">
        <f t="shared" si="124"/>
        <v>8</v>
      </c>
    </row>
    <row r="2600" spans="1:6" x14ac:dyDescent="0.45">
      <c r="A2600">
        <v>2589</v>
      </c>
      <c r="B2600">
        <f t="shared" si="122"/>
        <v>1</v>
      </c>
      <c r="C2600" cm="1">
        <f t="array" ref="C2600:D2600">_xlfn.XLOOKUP(A2600,id,KickstartData!$L$2:$M$4115)</f>
        <v>1</v>
      </c>
      <c r="D2600" t="str">
        <v>failed</v>
      </c>
      <c r="E2600" t="str">
        <f t="shared" si="123"/>
        <v xml:space="preserve"> </v>
      </c>
      <c r="F2600">
        <f t="shared" si="124"/>
        <v>1</v>
      </c>
    </row>
    <row r="2601" spans="1:6" x14ac:dyDescent="0.45">
      <c r="A2601">
        <v>2590</v>
      </c>
      <c r="B2601">
        <f t="shared" si="122"/>
        <v>0</v>
      </c>
      <c r="C2601" cm="1">
        <f t="array" ref="C2601:D2601">_xlfn.XLOOKUP(A2601,id,KickstartData!$L$2:$M$4115)</f>
        <v>0</v>
      </c>
      <c r="D2601" t="str">
        <v>failed</v>
      </c>
      <c r="E2601" t="str">
        <f t="shared" si="123"/>
        <v xml:space="preserve"> </v>
      </c>
      <c r="F2601">
        <f t="shared" si="124"/>
        <v>0</v>
      </c>
    </row>
    <row r="2602" spans="1:6" x14ac:dyDescent="0.45">
      <c r="A2602">
        <v>2591</v>
      </c>
      <c r="B2602">
        <f t="shared" si="122"/>
        <v>2</v>
      </c>
      <c r="C2602" cm="1">
        <f t="array" ref="C2602:D2602">_xlfn.XLOOKUP(A2602,id,KickstartData!$L$2:$M$4115)</f>
        <v>2</v>
      </c>
      <c r="D2602" t="str">
        <v>failed</v>
      </c>
      <c r="E2602" t="str">
        <f t="shared" si="123"/>
        <v xml:space="preserve"> </v>
      </c>
      <c r="F2602">
        <f t="shared" si="124"/>
        <v>2</v>
      </c>
    </row>
    <row r="2603" spans="1:6" x14ac:dyDescent="0.45">
      <c r="A2603">
        <v>2592</v>
      </c>
      <c r="B2603">
        <f t="shared" si="122"/>
        <v>1</v>
      </c>
      <c r="C2603" cm="1">
        <f t="array" ref="C2603:D2603">_xlfn.XLOOKUP(A2603,id,KickstartData!$L$2:$M$4115)</f>
        <v>1</v>
      </c>
      <c r="D2603" t="str">
        <v>failed</v>
      </c>
      <c r="E2603" t="str">
        <f t="shared" si="123"/>
        <v xml:space="preserve"> </v>
      </c>
      <c r="F2603">
        <f t="shared" si="124"/>
        <v>1</v>
      </c>
    </row>
    <row r="2604" spans="1:6" x14ac:dyDescent="0.45">
      <c r="A2604">
        <v>2593</v>
      </c>
      <c r="B2604">
        <f t="shared" si="122"/>
        <v>0</v>
      </c>
      <c r="C2604" cm="1">
        <f t="array" ref="C2604:D2604">_xlfn.XLOOKUP(A2604,id,KickstartData!$L$2:$M$4115)</f>
        <v>0</v>
      </c>
      <c r="D2604" t="str">
        <v>failed</v>
      </c>
      <c r="E2604" t="str">
        <f t="shared" si="123"/>
        <v xml:space="preserve"> </v>
      </c>
      <c r="F2604">
        <f t="shared" si="124"/>
        <v>0</v>
      </c>
    </row>
    <row r="2605" spans="1:6" x14ac:dyDescent="0.45">
      <c r="A2605">
        <v>2594</v>
      </c>
      <c r="B2605">
        <f t="shared" si="122"/>
        <v>1</v>
      </c>
      <c r="C2605" cm="1">
        <f t="array" ref="C2605:D2605">_xlfn.XLOOKUP(A2605,id,KickstartData!$L$2:$M$4115)</f>
        <v>1</v>
      </c>
      <c r="D2605" t="str">
        <v>failed</v>
      </c>
      <c r="E2605" t="str">
        <f t="shared" si="123"/>
        <v xml:space="preserve"> </v>
      </c>
      <c r="F2605">
        <f t="shared" si="124"/>
        <v>1</v>
      </c>
    </row>
    <row r="2606" spans="1:6" x14ac:dyDescent="0.45">
      <c r="A2606">
        <v>2595</v>
      </c>
      <c r="B2606">
        <f t="shared" si="122"/>
        <v>19</v>
      </c>
      <c r="C2606" cm="1">
        <f t="array" ref="C2606:D2606">_xlfn.XLOOKUP(A2606,id,KickstartData!$L$2:$M$4115)</f>
        <v>19</v>
      </c>
      <c r="D2606" t="str">
        <v>failed</v>
      </c>
      <c r="E2606" t="str">
        <f t="shared" si="123"/>
        <v xml:space="preserve"> </v>
      </c>
      <c r="F2606">
        <f t="shared" si="124"/>
        <v>19</v>
      </c>
    </row>
    <row r="2607" spans="1:6" x14ac:dyDescent="0.45">
      <c r="A2607">
        <v>2596</v>
      </c>
      <c r="B2607">
        <f t="shared" si="122"/>
        <v>27</v>
      </c>
      <c r="C2607" cm="1">
        <f t="array" ref="C2607:D2607">_xlfn.XLOOKUP(A2607,id,KickstartData!$L$2:$M$4115)</f>
        <v>27</v>
      </c>
      <c r="D2607" t="str">
        <v>failed</v>
      </c>
      <c r="E2607" t="str">
        <f t="shared" si="123"/>
        <v xml:space="preserve"> </v>
      </c>
      <c r="F2607">
        <f t="shared" si="124"/>
        <v>27</v>
      </c>
    </row>
    <row r="2608" spans="1:6" x14ac:dyDescent="0.45">
      <c r="A2608">
        <v>2597</v>
      </c>
      <c r="B2608">
        <f t="shared" si="122"/>
        <v>7</v>
      </c>
      <c r="C2608" cm="1">
        <f t="array" ref="C2608:D2608">_xlfn.XLOOKUP(A2608,id,KickstartData!$L$2:$M$4115)</f>
        <v>7</v>
      </c>
      <c r="D2608" t="str">
        <v>failed</v>
      </c>
      <c r="E2608" t="str">
        <f t="shared" si="123"/>
        <v xml:space="preserve"> </v>
      </c>
      <c r="F2608">
        <f t="shared" si="124"/>
        <v>7</v>
      </c>
    </row>
    <row r="2609" spans="1:6" x14ac:dyDescent="0.45">
      <c r="A2609">
        <v>2598</v>
      </c>
      <c r="B2609">
        <f t="shared" si="122"/>
        <v>14</v>
      </c>
      <c r="C2609" cm="1">
        <f t="array" ref="C2609:D2609">_xlfn.XLOOKUP(A2609,id,KickstartData!$L$2:$M$4115)</f>
        <v>14</v>
      </c>
      <c r="D2609" t="str">
        <v>failed</v>
      </c>
      <c r="E2609" t="str">
        <f t="shared" si="123"/>
        <v xml:space="preserve"> </v>
      </c>
      <c r="F2609">
        <f t="shared" si="124"/>
        <v>14</v>
      </c>
    </row>
    <row r="2610" spans="1:6" x14ac:dyDescent="0.45">
      <c r="A2610">
        <v>2599</v>
      </c>
      <c r="B2610">
        <f t="shared" si="122"/>
        <v>5</v>
      </c>
      <c r="C2610" cm="1">
        <f t="array" ref="C2610:D2610">_xlfn.XLOOKUP(A2610,id,KickstartData!$L$2:$M$4115)</f>
        <v>5</v>
      </c>
      <c r="D2610" t="str">
        <v>failed</v>
      </c>
      <c r="E2610" t="str">
        <f t="shared" si="123"/>
        <v xml:space="preserve"> </v>
      </c>
      <c r="F2610">
        <f t="shared" si="124"/>
        <v>5</v>
      </c>
    </row>
    <row r="2611" spans="1:6" x14ac:dyDescent="0.45">
      <c r="A2611">
        <v>2600</v>
      </c>
      <c r="B2611">
        <f t="shared" si="122"/>
        <v>30</v>
      </c>
      <c r="C2611" cm="1">
        <f t="array" ref="C2611:D2611">_xlfn.XLOOKUP(A2611,id,KickstartData!$L$2:$M$4115)</f>
        <v>30</v>
      </c>
      <c r="D2611" t="str">
        <v>failed</v>
      </c>
      <c r="E2611" t="str">
        <f t="shared" si="123"/>
        <v xml:space="preserve"> </v>
      </c>
      <c r="F2611">
        <f t="shared" si="124"/>
        <v>30</v>
      </c>
    </row>
    <row r="2612" spans="1:6" x14ac:dyDescent="0.45">
      <c r="A2612">
        <v>2601</v>
      </c>
      <c r="B2612">
        <f t="shared" si="122"/>
        <v>151</v>
      </c>
      <c r="C2612" cm="1">
        <f t="array" ref="C2612:D2612">_xlfn.XLOOKUP(A2612,id,KickstartData!$L$2:$M$4115)</f>
        <v>151</v>
      </c>
      <c r="D2612" t="str">
        <v>successful</v>
      </c>
      <c r="E2612">
        <f t="shared" si="123"/>
        <v>151</v>
      </c>
      <c r="F2612" t="str">
        <f t="shared" si="124"/>
        <v xml:space="preserve"> </v>
      </c>
    </row>
    <row r="2613" spans="1:6" x14ac:dyDescent="0.45">
      <c r="A2613">
        <v>2602</v>
      </c>
      <c r="B2613">
        <f t="shared" si="122"/>
        <v>489</v>
      </c>
      <c r="C2613" cm="1">
        <f t="array" ref="C2613:D2613">_xlfn.XLOOKUP(A2613,id,KickstartData!$L$2:$M$4115)</f>
        <v>489</v>
      </c>
      <c r="D2613" t="str">
        <v>successful</v>
      </c>
      <c r="E2613">
        <f t="shared" si="123"/>
        <v>489</v>
      </c>
      <c r="F2613" t="str">
        <f t="shared" si="124"/>
        <v xml:space="preserve"> </v>
      </c>
    </row>
    <row r="2614" spans="1:6" x14ac:dyDescent="0.45">
      <c r="A2614">
        <v>2603</v>
      </c>
      <c r="B2614">
        <f t="shared" si="122"/>
        <v>50</v>
      </c>
      <c r="C2614" cm="1">
        <f t="array" ref="C2614:D2614">_xlfn.XLOOKUP(A2614,id,KickstartData!$L$2:$M$4115)</f>
        <v>50</v>
      </c>
      <c r="D2614" t="str">
        <v>successful</v>
      </c>
      <c r="E2614">
        <f t="shared" si="123"/>
        <v>50</v>
      </c>
      <c r="F2614" t="str">
        <f t="shared" si="124"/>
        <v xml:space="preserve"> </v>
      </c>
    </row>
    <row r="2615" spans="1:6" x14ac:dyDescent="0.45">
      <c r="A2615">
        <v>2604</v>
      </c>
      <c r="B2615">
        <f t="shared" si="122"/>
        <v>321</v>
      </c>
      <c r="C2615" cm="1">
        <f t="array" ref="C2615:D2615">_xlfn.XLOOKUP(A2615,id,KickstartData!$L$2:$M$4115)</f>
        <v>321</v>
      </c>
      <c r="D2615" t="str">
        <v>successful</v>
      </c>
      <c r="E2615">
        <f t="shared" si="123"/>
        <v>321</v>
      </c>
      <c r="F2615" t="str">
        <f t="shared" si="124"/>
        <v xml:space="preserve"> </v>
      </c>
    </row>
    <row r="2616" spans="1:6" x14ac:dyDescent="0.45">
      <c r="A2616">
        <v>2605</v>
      </c>
      <c r="B2616">
        <f t="shared" si="122"/>
        <v>1762</v>
      </c>
      <c r="C2616" cm="1">
        <f t="array" ref="C2616:D2616">_xlfn.XLOOKUP(A2616,id,KickstartData!$L$2:$M$4115)</f>
        <v>1762</v>
      </c>
      <c r="D2616" t="str">
        <v>successful</v>
      </c>
      <c r="E2616">
        <f t="shared" si="123"/>
        <v>1762</v>
      </c>
      <c r="F2616" t="str">
        <f t="shared" si="124"/>
        <v xml:space="preserve"> </v>
      </c>
    </row>
    <row r="2617" spans="1:6" x14ac:dyDescent="0.45">
      <c r="A2617">
        <v>2606</v>
      </c>
      <c r="B2617">
        <f t="shared" si="122"/>
        <v>385</v>
      </c>
      <c r="C2617" cm="1">
        <f t="array" ref="C2617:D2617">_xlfn.XLOOKUP(A2617,id,KickstartData!$L$2:$M$4115)</f>
        <v>385</v>
      </c>
      <c r="D2617" t="str">
        <v>successful</v>
      </c>
      <c r="E2617">
        <f t="shared" si="123"/>
        <v>385</v>
      </c>
      <c r="F2617" t="str">
        <f t="shared" si="124"/>
        <v xml:space="preserve"> </v>
      </c>
    </row>
    <row r="2618" spans="1:6" x14ac:dyDescent="0.45">
      <c r="A2618">
        <v>2607</v>
      </c>
      <c r="B2618">
        <f t="shared" si="122"/>
        <v>398</v>
      </c>
      <c r="C2618" cm="1">
        <f t="array" ref="C2618:D2618">_xlfn.XLOOKUP(A2618,id,KickstartData!$L$2:$M$4115)</f>
        <v>398</v>
      </c>
      <c r="D2618" t="str">
        <v>successful</v>
      </c>
      <c r="E2618">
        <f t="shared" si="123"/>
        <v>398</v>
      </c>
      <c r="F2618" t="str">
        <f t="shared" si="124"/>
        <v xml:space="preserve"> </v>
      </c>
    </row>
    <row r="2619" spans="1:6" x14ac:dyDescent="0.45">
      <c r="A2619">
        <v>2608</v>
      </c>
      <c r="B2619">
        <f t="shared" si="122"/>
        <v>304</v>
      </c>
      <c r="C2619" cm="1">
        <f t="array" ref="C2619:D2619">_xlfn.XLOOKUP(A2619,id,KickstartData!$L$2:$M$4115)</f>
        <v>304</v>
      </c>
      <c r="D2619" t="str">
        <v>successful</v>
      </c>
      <c r="E2619">
        <f t="shared" si="123"/>
        <v>304</v>
      </c>
      <c r="F2619" t="str">
        <f t="shared" si="124"/>
        <v xml:space="preserve"> </v>
      </c>
    </row>
    <row r="2620" spans="1:6" x14ac:dyDescent="0.45">
      <c r="A2620">
        <v>2609</v>
      </c>
      <c r="B2620">
        <f t="shared" si="122"/>
        <v>676</v>
      </c>
      <c r="C2620" cm="1">
        <f t="array" ref="C2620:D2620">_xlfn.XLOOKUP(A2620,id,KickstartData!$L$2:$M$4115)</f>
        <v>676</v>
      </c>
      <c r="D2620" t="str">
        <v>successful</v>
      </c>
      <c r="E2620">
        <f t="shared" si="123"/>
        <v>676</v>
      </c>
      <c r="F2620" t="str">
        <f t="shared" si="124"/>
        <v xml:space="preserve"> </v>
      </c>
    </row>
    <row r="2621" spans="1:6" x14ac:dyDescent="0.45">
      <c r="A2621">
        <v>2610</v>
      </c>
      <c r="B2621">
        <f t="shared" si="122"/>
        <v>577</v>
      </c>
      <c r="C2621" cm="1">
        <f t="array" ref="C2621:D2621">_xlfn.XLOOKUP(A2621,id,KickstartData!$L$2:$M$4115)</f>
        <v>577</v>
      </c>
      <c r="D2621" t="str">
        <v>successful</v>
      </c>
      <c r="E2621">
        <f t="shared" si="123"/>
        <v>577</v>
      </c>
      <c r="F2621" t="str">
        <f t="shared" si="124"/>
        <v xml:space="preserve"> </v>
      </c>
    </row>
    <row r="2622" spans="1:6" x14ac:dyDescent="0.45">
      <c r="A2622">
        <v>2611</v>
      </c>
      <c r="B2622">
        <f t="shared" si="122"/>
        <v>3663</v>
      </c>
      <c r="C2622" cm="1">
        <f t="array" ref="C2622:D2622">_xlfn.XLOOKUP(A2622,id,KickstartData!$L$2:$M$4115)</f>
        <v>3663</v>
      </c>
      <c r="D2622" t="str">
        <v>successful</v>
      </c>
      <c r="E2622">
        <f t="shared" si="123"/>
        <v>3663</v>
      </c>
      <c r="F2622" t="str">
        <f t="shared" si="124"/>
        <v xml:space="preserve"> </v>
      </c>
    </row>
    <row r="2623" spans="1:6" x14ac:dyDescent="0.45">
      <c r="A2623">
        <v>2612</v>
      </c>
      <c r="B2623">
        <f t="shared" si="122"/>
        <v>294</v>
      </c>
      <c r="C2623" cm="1">
        <f t="array" ref="C2623:D2623">_xlfn.XLOOKUP(A2623,id,KickstartData!$L$2:$M$4115)</f>
        <v>294</v>
      </c>
      <c r="D2623" t="str">
        <v>successful</v>
      </c>
      <c r="E2623">
        <f t="shared" si="123"/>
        <v>294</v>
      </c>
      <c r="F2623" t="str">
        <f t="shared" si="124"/>
        <v xml:space="preserve"> </v>
      </c>
    </row>
    <row r="2624" spans="1:6" x14ac:dyDescent="0.45">
      <c r="A2624">
        <v>2613</v>
      </c>
      <c r="B2624">
        <f t="shared" si="122"/>
        <v>28</v>
      </c>
      <c r="C2624" cm="1">
        <f t="array" ref="C2624:D2624">_xlfn.XLOOKUP(A2624,id,KickstartData!$L$2:$M$4115)</f>
        <v>28</v>
      </c>
      <c r="D2624" t="str">
        <v>successful</v>
      </c>
      <c r="E2624">
        <f t="shared" si="123"/>
        <v>28</v>
      </c>
      <c r="F2624" t="str">
        <f t="shared" si="124"/>
        <v xml:space="preserve"> </v>
      </c>
    </row>
    <row r="2625" spans="1:6" x14ac:dyDescent="0.45">
      <c r="A2625">
        <v>2614</v>
      </c>
      <c r="B2625">
        <f t="shared" si="122"/>
        <v>100</v>
      </c>
      <c r="C2625" cm="1">
        <f t="array" ref="C2625:D2625">_xlfn.XLOOKUP(A2625,id,KickstartData!$L$2:$M$4115)</f>
        <v>100</v>
      </c>
      <c r="D2625" t="str">
        <v>successful</v>
      </c>
      <c r="E2625">
        <f t="shared" si="123"/>
        <v>100</v>
      </c>
      <c r="F2625" t="str">
        <f t="shared" si="124"/>
        <v xml:space="preserve"> </v>
      </c>
    </row>
    <row r="2626" spans="1:6" x14ac:dyDescent="0.45">
      <c r="A2626">
        <v>2615</v>
      </c>
      <c r="B2626">
        <f t="shared" si="122"/>
        <v>72</v>
      </c>
      <c r="C2626" cm="1">
        <f t="array" ref="C2626:D2626">_xlfn.XLOOKUP(A2626,id,KickstartData!$L$2:$M$4115)</f>
        <v>72</v>
      </c>
      <c r="D2626" t="str">
        <v>successful</v>
      </c>
      <c r="E2626">
        <f t="shared" si="123"/>
        <v>72</v>
      </c>
      <c r="F2626" t="str">
        <f t="shared" si="124"/>
        <v xml:space="preserve"> </v>
      </c>
    </row>
    <row r="2627" spans="1:6" x14ac:dyDescent="0.45">
      <c r="A2627">
        <v>2616</v>
      </c>
      <c r="B2627">
        <f t="shared" si="122"/>
        <v>238</v>
      </c>
      <c r="C2627" cm="1">
        <f t="array" ref="C2627:D2627">_xlfn.XLOOKUP(A2627,id,KickstartData!$L$2:$M$4115)</f>
        <v>238</v>
      </c>
      <c r="D2627" t="str">
        <v>successful</v>
      </c>
      <c r="E2627">
        <f t="shared" si="123"/>
        <v>238</v>
      </c>
      <c r="F2627" t="str">
        <f t="shared" si="124"/>
        <v xml:space="preserve"> </v>
      </c>
    </row>
    <row r="2628" spans="1:6" x14ac:dyDescent="0.45">
      <c r="A2628">
        <v>2617</v>
      </c>
      <c r="B2628">
        <f t="shared" si="122"/>
        <v>159</v>
      </c>
      <c r="C2628" cm="1">
        <f t="array" ref="C2628:D2628">_xlfn.XLOOKUP(A2628,id,KickstartData!$L$2:$M$4115)</f>
        <v>159</v>
      </c>
      <c r="D2628" t="str">
        <v>successful</v>
      </c>
      <c r="E2628">
        <f t="shared" si="123"/>
        <v>159</v>
      </c>
      <c r="F2628" t="str">
        <f t="shared" si="124"/>
        <v xml:space="preserve"> </v>
      </c>
    </row>
    <row r="2629" spans="1:6" x14ac:dyDescent="0.45">
      <c r="A2629">
        <v>2618</v>
      </c>
      <c r="B2629">
        <f t="shared" si="122"/>
        <v>77</v>
      </c>
      <c r="C2629" cm="1">
        <f t="array" ref="C2629:D2629">_xlfn.XLOOKUP(A2629,id,KickstartData!$L$2:$M$4115)</f>
        <v>77</v>
      </c>
      <c r="D2629" t="str">
        <v>successful</v>
      </c>
      <c r="E2629">
        <f t="shared" si="123"/>
        <v>77</v>
      </c>
      <c r="F2629" t="str">
        <f t="shared" si="124"/>
        <v xml:space="preserve"> </v>
      </c>
    </row>
    <row r="2630" spans="1:6" x14ac:dyDescent="0.45">
      <c r="A2630">
        <v>2619</v>
      </c>
      <c r="B2630">
        <f t="shared" si="122"/>
        <v>53</v>
      </c>
      <c r="C2630" cm="1">
        <f t="array" ref="C2630:D2630">_xlfn.XLOOKUP(A2630,id,KickstartData!$L$2:$M$4115)</f>
        <v>53</v>
      </c>
      <c r="D2630" t="str">
        <v>successful</v>
      </c>
      <c r="E2630">
        <f t="shared" si="123"/>
        <v>53</v>
      </c>
      <c r="F2630" t="str">
        <f t="shared" si="124"/>
        <v xml:space="preserve"> </v>
      </c>
    </row>
    <row r="2631" spans="1:6" x14ac:dyDescent="0.45">
      <c r="A2631">
        <v>2620</v>
      </c>
      <c r="B2631">
        <f t="shared" si="122"/>
        <v>1251</v>
      </c>
      <c r="C2631" cm="1">
        <f t="array" ref="C2631:D2631">_xlfn.XLOOKUP(A2631,id,KickstartData!$L$2:$M$4115)</f>
        <v>1251</v>
      </c>
      <c r="D2631" t="str">
        <v>successful</v>
      </c>
      <c r="E2631">
        <f t="shared" si="123"/>
        <v>1251</v>
      </c>
      <c r="F2631" t="str">
        <f t="shared" si="124"/>
        <v xml:space="preserve"> </v>
      </c>
    </row>
    <row r="2632" spans="1:6" x14ac:dyDescent="0.45">
      <c r="A2632">
        <v>2621</v>
      </c>
      <c r="B2632">
        <f t="shared" si="122"/>
        <v>465</v>
      </c>
      <c r="C2632" cm="1">
        <f t="array" ref="C2632:D2632">_xlfn.XLOOKUP(A2632,id,KickstartData!$L$2:$M$4115)</f>
        <v>465</v>
      </c>
      <c r="D2632" t="str">
        <v>successful</v>
      </c>
      <c r="E2632">
        <f t="shared" si="123"/>
        <v>465</v>
      </c>
      <c r="F2632" t="str">
        <f t="shared" si="124"/>
        <v xml:space="preserve"> </v>
      </c>
    </row>
    <row r="2633" spans="1:6" x14ac:dyDescent="0.45">
      <c r="A2633">
        <v>2622</v>
      </c>
      <c r="B2633">
        <f t="shared" si="122"/>
        <v>74</v>
      </c>
      <c r="C2633" cm="1">
        <f t="array" ref="C2633:D2633">_xlfn.XLOOKUP(A2633,id,KickstartData!$L$2:$M$4115)</f>
        <v>74</v>
      </c>
      <c r="D2633" t="str">
        <v>successful</v>
      </c>
      <c r="E2633">
        <f t="shared" si="123"/>
        <v>74</v>
      </c>
      <c r="F2633" t="str">
        <f t="shared" si="124"/>
        <v xml:space="preserve"> </v>
      </c>
    </row>
    <row r="2634" spans="1:6" x14ac:dyDescent="0.45">
      <c r="A2634">
        <v>2623</v>
      </c>
      <c r="B2634">
        <f t="shared" si="122"/>
        <v>62</v>
      </c>
      <c r="C2634" cm="1">
        <f t="array" ref="C2634:D2634">_xlfn.XLOOKUP(A2634,id,KickstartData!$L$2:$M$4115)</f>
        <v>62</v>
      </c>
      <c r="D2634" t="str">
        <v>successful</v>
      </c>
      <c r="E2634">
        <f t="shared" si="123"/>
        <v>62</v>
      </c>
      <c r="F2634" t="str">
        <f t="shared" si="124"/>
        <v xml:space="preserve"> </v>
      </c>
    </row>
    <row r="2635" spans="1:6" x14ac:dyDescent="0.45">
      <c r="A2635">
        <v>2624</v>
      </c>
      <c r="B2635">
        <f t="shared" si="122"/>
        <v>3468</v>
      </c>
      <c r="C2635" cm="1">
        <f t="array" ref="C2635:D2635">_xlfn.XLOOKUP(A2635,id,KickstartData!$L$2:$M$4115)</f>
        <v>3468</v>
      </c>
      <c r="D2635" t="str">
        <v>successful</v>
      </c>
      <c r="E2635">
        <f t="shared" si="123"/>
        <v>3468</v>
      </c>
      <c r="F2635" t="str">
        <f t="shared" si="124"/>
        <v xml:space="preserve"> </v>
      </c>
    </row>
    <row r="2636" spans="1:6" x14ac:dyDescent="0.45">
      <c r="A2636">
        <v>2625</v>
      </c>
      <c r="B2636">
        <f t="shared" ref="B2636:B2699" si="125">_xlfn.XLOOKUP(A2636,id,backers_count)</f>
        <v>52</v>
      </c>
      <c r="C2636" cm="1">
        <f t="array" ref="C2636:D2636">_xlfn.XLOOKUP(A2636,id,KickstartData!$L$2:$M$4115)</f>
        <v>52</v>
      </c>
      <c r="D2636" t="str">
        <v>successful</v>
      </c>
      <c r="E2636">
        <f t="shared" si="123"/>
        <v>52</v>
      </c>
      <c r="F2636" t="str">
        <f t="shared" si="124"/>
        <v xml:space="preserve"> </v>
      </c>
    </row>
    <row r="2637" spans="1:6" x14ac:dyDescent="0.45">
      <c r="A2637">
        <v>2626</v>
      </c>
      <c r="B2637">
        <f t="shared" si="125"/>
        <v>50</v>
      </c>
      <c r="C2637" cm="1">
        <f t="array" ref="C2637:D2637">_xlfn.XLOOKUP(A2637,id,KickstartData!$L$2:$M$4115)</f>
        <v>50</v>
      </c>
      <c r="D2637" t="str">
        <v>successful</v>
      </c>
      <c r="E2637">
        <f t="shared" si="123"/>
        <v>50</v>
      </c>
      <c r="F2637" t="str">
        <f t="shared" si="124"/>
        <v xml:space="preserve"> </v>
      </c>
    </row>
    <row r="2638" spans="1:6" x14ac:dyDescent="0.45">
      <c r="A2638">
        <v>2627</v>
      </c>
      <c r="B2638">
        <f t="shared" si="125"/>
        <v>45</v>
      </c>
      <c r="C2638" cm="1">
        <f t="array" ref="C2638:D2638">_xlfn.XLOOKUP(A2638,id,KickstartData!$L$2:$M$4115)</f>
        <v>45</v>
      </c>
      <c r="D2638" t="str">
        <v>successful</v>
      </c>
      <c r="E2638">
        <f t="shared" si="123"/>
        <v>45</v>
      </c>
      <c r="F2638" t="str">
        <f t="shared" si="124"/>
        <v xml:space="preserve"> </v>
      </c>
    </row>
    <row r="2639" spans="1:6" x14ac:dyDescent="0.45">
      <c r="A2639">
        <v>2628</v>
      </c>
      <c r="B2639">
        <f t="shared" si="125"/>
        <v>21</v>
      </c>
      <c r="C2639" cm="1">
        <f t="array" ref="C2639:D2639">_xlfn.XLOOKUP(A2639,id,KickstartData!$L$2:$M$4115)</f>
        <v>21</v>
      </c>
      <c r="D2639" t="str">
        <v>successful</v>
      </c>
      <c r="E2639">
        <f t="shared" si="123"/>
        <v>21</v>
      </c>
      <c r="F2639" t="str">
        <f t="shared" si="124"/>
        <v xml:space="preserve"> </v>
      </c>
    </row>
    <row r="2640" spans="1:6" x14ac:dyDescent="0.45">
      <c r="A2640">
        <v>2629</v>
      </c>
      <c r="B2640">
        <f t="shared" si="125"/>
        <v>100</v>
      </c>
      <c r="C2640" cm="1">
        <f t="array" ref="C2640:D2640">_xlfn.XLOOKUP(A2640,id,KickstartData!$L$2:$M$4115)</f>
        <v>100</v>
      </c>
      <c r="D2640" t="str">
        <v>successful</v>
      </c>
      <c r="E2640">
        <f t="shared" ref="E2640:E2703" si="126">IF(D2640="successful",C2640," ")</f>
        <v>100</v>
      </c>
      <c r="F2640" t="str">
        <f t="shared" ref="F2640:F2703" si="127">IF(D2640&lt;&gt;"successful",C2640," ")</f>
        <v xml:space="preserve"> </v>
      </c>
    </row>
    <row r="2641" spans="1:6" x14ac:dyDescent="0.45">
      <c r="A2641">
        <v>2630</v>
      </c>
      <c r="B2641">
        <f t="shared" si="125"/>
        <v>81</v>
      </c>
      <c r="C2641" cm="1">
        <f t="array" ref="C2641:D2641">_xlfn.XLOOKUP(A2641,id,KickstartData!$L$2:$M$4115)</f>
        <v>81</v>
      </c>
      <c r="D2641" t="str">
        <v>successful</v>
      </c>
      <c r="E2641">
        <f t="shared" si="126"/>
        <v>81</v>
      </c>
      <c r="F2641" t="str">
        <f t="shared" si="127"/>
        <v xml:space="preserve"> </v>
      </c>
    </row>
    <row r="2642" spans="1:6" x14ac:dyDescent="0.45">
      <c r="A2642">
        <v>2631</v>
      </c>
      <c r="B2642">
        <f t="shared" si="125"/>
        <v>286</v>
      </c>
      <c r="C2642" cm="1">
        <f t="array" ref="C2642:D2642">_xlfn.XLOOKUP(A2642,id,KickstartData!$L$2:$M$4115)</f>
        <v>286</v>
      </c>
      <c r="D2642" t="str">
        <v>successful</v>
      </c>
      <c r="E2642">
        <f t="shared" si="126"/>
        <v>286</v>
      </c>
      <c r="F2642" t="str">
        <f t="shared" si="127"/>
        <v xml:space="preserve"> </v>
      </c>
    </row>
    <row r="2643" spans="1:6" x14ac:dyDescent="0.45">
      <c r="A2643">
        <v>2632</v>
      </c>
      <c r="B2643">
        <f t="shared" si="125"/>
        <v>42</v>
      </c>
      <c r="C2643" cm="1">
        <f t="array" ref="C2643:D2643">_xlfn.XLOOKUP(A2643,id,KickstartData!$L$2:$M$4115)</f>
        <v>42</v>
      </c>
      <c r="D2643" t="str">
        <v>successful</v>
      </c>
      <c r="E2643">
        <f t="shared" si="126"/>
        <v>42</v>
      </c>
      <c r="F2643" t="str">
        <f t="shared" si="127"/>
        <v xml:space="preserve"> </v>
      </c>
    </row>
    <row r="2644" spans="1:6" x14ac:dyDescent="0.45">
      <c r="A2644">
        <v>2633</v>
      </c>
      <c r="B2644">
        <f t="shared" si="125"/>
        <v>199</v>
      </c>
      <c r="C2644" cm="1">
        <f t="array" ref="C2644:D2644">_xlfn.XLOOKUP(A2644,id,KickstartData!$L$2:$M$4115)</f>
        <v>199</v>
      </c>
      <c r="D2644" t="str">
        <v>successful</v>
      </c>
      <c r="E2644">
        <f t="shared" si="126"/>
        <v>199</v>
      </c>
      <c r="F2644" t="str">
        <f t="shared" si="127"/>
        <v xml:space="preserve"> </v>
      </c>
    </row>
    <row r="2645" spans="1:6" x14ac:dyDescent="0.45">
      <c r="A2645">
        <v>2634</v>
      </c>
      <c r="B2645">
        <f t="shared" si="125"/>
        <v>25</v>
      </c>
      <c r="C2645" cm="1">
        <f t="array" ref="C2645:D2645">_xlfn.XLOOKUP(A2645,id,KickstartData!$L$2:$M$4115)</f>
        <v>25</v>
      </c>
      <c r="D2645" t="str">
        <v>successful</v>
      </c>
      <c r="E2645">
        <f t="shared" si="126"/>
        <v>25</v>
      </c>
      <c r="F2645" t="str">
        <f t="shared" si="127"/>
        <v xml:space="preserve"> </v>
      </c>
    </row>
    <row r="2646" spans="1:6" x14ac:dyDescent="0.45">
      <c r="A2646">
        <v>2635</v>
      </c>
      <c r="B2646">
        <f t="shared" si="125"/>
        <v>84</v>
      </c>
      <c r="C2646" cm="1">
        <f t="array" ref="C2646:D2646">_xlfn.XLOOKUP(A2646,id,KickstartData!$L$2:$M$4115)</f>
        <v>84</v>
      </c>
      <c r="D2646" t="str">
        <v>successful</v>
      </c>
      <c r="E2646">
        <f t="shared" si="126"/>
        <v>84</v>
      </c>
      <c r="F2646" t="str">
        <f t="shared" si="127"/>
        <v xml:space="preserve"> </v>
      </c>
    </row>
    <row r="2647" spans="1:6" x14ac:dyDescent="0.45">
      <c r="A2647">
        <v>2636</v>
      </c>
      <c r="B2647">
        <f t="shared" si="125"/>
        <v>50</v>
      </c>
      <c r="C2647" cm="1">
        <f t="array" ref="C2647:D2647">_xlfn.XLOOKUP(A2647,id,KickstartData!$L$2:$M$4115)</f>
        <v>50</v>
      </c>
      <c r="D2647" t="str">
        <v>successful</v>
      </c>
      <c r="E2647">
        <f t="shared" si="126"/>
        <v>50</v>
      </c>
      <c r="F2647" t="str">
        <f t="shared" si="127"/>
        <v xml:space="preserve"> </v>
      </c>
    </row>
    <row r="2648" spans="1:6" x14ac:dyDescent="0.45">
      <c r="A2648">
        <v>2637</v>
      </c>
      <c r="B2648">
        <f t="shared" si="125"/>
        <v>26</v>
      </c>
      <c r="C2648" cm="1">
        <f t="array" ref="C2648:D2648">_xlfn.XLOOKUP(A2648,id,KickstartData!$L$2:$M$4115)</f>
        <v>26</v>
      </c>
      <c r="D2648" t="str">
        <v>successful</v>
      </c>
      <c r="E2648">
        <f t="shared" si="126"/>
        <v>26</v>
      </c>
      <c r="F2648" t="str">
        <f t="shared" si="127"/>
        <v xml:space="preserve"> </v>
      </c>
    </row>
    <row r="2649" spans="1:6" x14ac:dyDescent="0.45">
      <c r="A2649">
        <v>2638</v>
      </c>
      <c r="B2649">
        <f t="shared" si="125"/>
        <v>14</v>
      </c>
      <c r="C2649" cm="1">
        <f t="array" ref="C2649:D2649">_xlfn.XLOOKUP(A2649,id,KickstartData!$L$2:$M$4115)</f>
        <v>14</v>
      </c>
      <c r="D2649" t="str">
        <v>successful</v>
      </c>
      <c r="E2649">
        <f t="shared" si="126"/>
        <v>14</v>
      </c>
      <c r="F2649" t="str">
        <f t="shared" si="127"/>
        <v xml:space="preserve"> </v>
      </c>
    </row>
    <row r="2650" spans="1:6" x14ac:dyDescent="0.45">
      <c r="A2650">
        <v>2639</v>
      </c>
      <c r="B2650">
        <f t="shared" si="125"/>
        <v>49</v>
      </c>
      <c r="C2650" cm="1">
        <f t="array" ref="C2650:D2650">_xlfn.XLOOKUP(A2650,id,KickstartData!$L$2:$M$4115)</f>
        <v>49</v>
      </c>
      <c r="D2650" t="str">
        <v>successful</v>
      </c>
      <c r="E2650">
        <f t="shared" si="126"/>
        <v>49</v>
      </c>
      <c r="F2650" t="str">
        <f t="shared" si="127"/>
        <v xml:space="preserve"> </v>
      </c>
    </row>
    <row r="2651" spans="1:6" x14ac:dyDescent="0.45">
      <c r="A2651">
        <v>2640</v>
      </c>
      <c r="B2651">
        <f t="shared" si="125"/>
        <v>69</v>
      </c>
      <c r="C2651" cm="1">
        <f t="array" ref="C2651:D2651">_xlfn.XLOOKUP(A2651,id,KickstartData!$L$2:$M$4115)</f>
        <v>69</v>
      </c>
      <c r="D2651" t="str">
        <v>successful</v>
      </c>
      <c r="E2651">
        <f t="shared" si="126"/>
        <v>69</v>
      </c>
      <c r="F2651" t="str">
        <f t="shared" si="127"/>
        <v xml:space="preserve"> </v>
      </c>
    </row>
    <row r="2652" spans="1:6" x14ac:dyDescent="0.45">
      <c r="A2652">
        <v>2641</v>
      </c>
      <c r="B2652">
        <f t="shared" si="125"/>
        <v>1</v>
      </c>
      <c r="C2652" cm="1">
        <f t="array" ref="C2652:D2652">_xlfn.XLOOKUP(A2652,id,KickstartData!$L$2:$M$4115)</f>
        <v>1</v>
      </c>
      <c r="D2652" t="str">
        <v>failed</v>
      </c>
      <c r="E2652" t="str">
        <f t="shared" si="126"/>
        <v xml:space="preserve"> </v>
      </c>
      <c r="F2652">
        <f t="shared" si="127"/>
        <v>1</v>
      </c>
    </row>
    <row r="2653" spans="1:6" x14ac:dyDescent="0.45">
      <c r="A2653">
        <v>2642</v>
      </c>
      <c r="B2653">
        <f t="shared" si="125"/>
        <v>0</v>
      </c>
      <c r="C2653" cm="1">
        <f t="array" ref="C2653:D2653">_xlfn.XLOOKUP(A2653,id,KickstartData!$L$2:$M$4115)</f>
        <v>0</v>
      </c>
      <c r="D2653" t="str">
        <v>failed</v>
      </c>
      <c r="E2653" t="str">
        <f t="shared" si="126"/>
        <v xml:space="preserve"> </v>
      </c>
      <c r="F2653">
        <f t="shared" si="127"/>
        <v>0</v>
      </c>
    </row>
    <row r="2654" spans="1:6" x14ac:dyDescent="0.45">
      <c r="A2654">
        <v>2643</v>
      </c>
      <c r="B2654">
        <f t="shared" si="125"/>
        <v>1501</v>
      </c>
      <c r="C2654" cm="1">
        <f t="array" ref="C2654:D2654">_xlfn.XLOOKUP(A2654,id,KickstartData!$L$2:$M$4115)</f>
        <v>1501</v>
      </c>
      <c r="D2654" t="str">
        <v>canceled</v>
      </c>
      <c r="E2654" t="str">
        <f t="shared" si="126"/>
        <v xml:space="preserve"> </v>
      </c>
      <c r="F2654">
        <f t="shared" si="127"/>
        <v>1501</v>
      </c>
    </row>
    <row r="2655" spans="1:6" x14ac:dyDescent="0.45">
      <c r="A2655">
        <v>2644</v>
      </c>
      <c r="B2655">
        <f t="shared" si="125"/>
        <v>52</v>
      </c>
      <c r="C2655" cm="1">
        <f t="array" ref="C2655:D2655">_xlfn.XLOOKUP(A2655,id,KickstartData!$L$2:$M$4115)</f>
        <v>52</v>
      </c>
      <c r="D2655" t="str">
        <v>canceled</v>
      </c>
      <c r="E2655" t="str">
        <f t="shared" si="126"/>
        <v xml:space="preserve"> </v>
      </c>
      <c r="F2655">
        <f t="shared" si="127"/>
        <v>52</v>
      </c>
    </row>
    <row r="2656" spans="1:6" x14ac:dyDescent="0.45">
      <c r="A2656">
        <v>2645</v>
      </c>
      <c r="B2656">
        <f t="shared" si="125"/>
        <v>23</v>
      </c>
      <c r="C2656" cm="1">
        <f t="array" ref="C2656:D2656">_xlfn.XLOOKUP(A2656,id,KickstartData!$L$2:$M$4115)</f>
        <v>23</v>
      </c>
      <c r="D2656" t="str">
        <v>canceled</v>
      </c>
      <c r="E2656" t="str">
        <f t="shared" si="126"/>
        <v xml:space="preserve"> </v>
      </c>
      <c r="F2656">
        <f t="shared" si="127"/>
        <v>23</v>
      </c>
    </row>
    <row r="2657" spans="1:6" x14ac:dyDescent="0.45">
      <c r="A2657">
        <v>2646</v>
      </c>
      <c r="B2657">
        <f t="shared" si="125"/>
        <v>535</v>
      </c>
      <c r="C2657" cm="1">
        <f t="array" ref="C2657:D2657">_xlfn.XLOOKUP(A2657,id,KickstartData!$L$2:$M$4115)</f>
        <v>535</v>
      </c>
      <c r="D2657" t="str">
        <v>canceled</v>
      </c>
      <c r="E2657" t="str">
        <f t="shared" si="126"/>
        <v xml:space="preserve"> </v>
      </c>
      <c r="F2657">
        <f t="shared" si="127"/>
        <v>535</v>
      </c>
    </row>
    <row r="2658" spans="1:6" x14ac:dyDescent="0.45">
      <c r="A2658">
        <v>2647</v>
      </c>
      <c r="B2658">
        <f t="shared" si="125"/>
        <v>3</v>
      </c>
      <c r="C2658" cm="1">
        <f t="array" ref="C2658:D2658">_xlfn.XLOOKUP(A2658,id,KickstartData!$L$2:$M$4115)</f>
        <v>3</v>
      </c>
      <c r="D2658" t="str">
        <v>canceled</v>
      </c>
      <c r="E2658" t="str">
        <f t="shared" si="126"/>
        <v xml:space="preserve"> </v>
      </c>
      <c r="F2658">
        <f t="shared" si="127"/>
        <v>3</v>
      </c>
    </row>
    <row r="2659" spans="1:6" x14ac:dyDescent="0.45">
      <c r="A2659">
        <v>2648</v>
      </c>
      <c r="B2659">
        <f t="shared" si="125"/>
        <v>6</v>
      </c>
      <c r="C2659" cm="1">
        <f t="array" ref="C2659:D2659">_xlfn.XLOOKUP(A2659,id,KickstartData!$L$2:$M$4115)</f>
        <v>6</v>
      </c>
      <c r="D2659" t="str">
        <v>canceled</v>
      </c>
      <c r="E2659" t="str">
        <f t="shared" si="126"/>
        <v xml:space="preserve"> </v>
      </c>
      <c r="F2659">
        <f t="shared" si="127"/>
        <v>6</v>
      </c>
    </row>
    <row r="2660" spans="1:6" x14ac:dyDescent="0.45">
      <c r="A2660">
        <v>2649</v>
      </c>
      <c r="B2660">
        <f t="shared" si="125"/>
        <v>3</v>
      </c>
      <c r="C2660" cm="1">
        <f t="array" ref="C2660:D2660">_xlfn.XLOOKUP(A2660,id,KickstartData!$L$2:$M$4115)</f>
        <v>3</v>
      </c>
      <c r="D2660" t="str">
        <v>canceled</v>
      </c>
      <c r="E2660" t="str">
        <f t="shared" si="126"/>
        <v xml:space="preserve"> </v>
      </c>
      <c r="F2660">
        <f t="shared" si="127"/>
        <v>3</v>
      </c>
    </row>
    <row r="2661" spans="1:6" x14ac:dyDescent="0.45">
      <c r="A2661">
        <v>2650</v>
      </c>
      <c r="B2661">
        <f t="shared" si="125"/>
        <v>5</v>
      </c>
      <c r="C2661" cm="1">
        <f t="array" ref="C2661:D2661">_xlfn.XLOOKUP(A2661,id,KickstartData!$L$2:$M$4115)</f>
        <v>5</v>
      </c>
      <c r="D2661" t="str">
        <v>canceled</v>
      </c>
      <c r="E2661" t="str">
        <f t="shared" si="126"/>
        <v xml:space="preserve"> </v>
      </c>
      <c r="F2661">
        <f t="shared" si="127"/>
        <v>5</v>
      </c>
    </row>
    <row r="2662" spans="1:6" x14ac:dyDescent="0.45">
      <c r="A2662">
        <v>2651</v>
      </c>
      <c r="B2662">
        <f t="shared" si="125"/>
        <v>17</v>
      </c>
      <c r="C2662" cm="1">
        <f t="array" ref="C2662:D2662">_xlfn.XLOOKUP(A2662,id,KickstartData!$L$2:$M$4115)</f>
        <v>17</v>
      </c>
      <c r="D2662" t="str">
        <v>canceled</v>
      </c>
      <c r="E2662" t="str">
        <f t="shared" si="126"/>
        <v xml:space="preserve"> </v>
      </c>
      <c r="F2662">
        <f t="shared" si="127"/>
        <v>17</v>
      </c>
    </row>
    <row r="2663" spans="1:6" x14ac:dyDescent="0.45">
      <c r="A2663">
        <v>2652</v>
      </c>
      <c r="B2663">
        <f t="shared" si="125"/>
        <v>11</v>
      </c>
      <c r="C2663" cm="1">
        <f t="array" ref="C2663:D2663">_xlfn.XLOOKUP(A2663,id,KickstartData!$L$2:$M$4115)</f>
        <v>11</v>
      </c>
      <c r="D2663" t="str">
        <v>canceled</v>
      </c>
      <c r="E2663" t="str">
        <f t="shared" si="126"/>
        <v xml:space="preserve"> </v>
      </c>
      <c r="F2663">
        <f t="shared" si="127"/>
        <v>11</v>
      </c>
    </row>
    <row r="2664" spans="1:6" x14ac:dyDescent="0.45">
      <c r="A2664">
        <v>2653</v>
      </c>
      <c r="B2664">
        <f t="shared" si="125"/>
        <v>70</v>
      </c>
      <c r="C2664" cm="1">
        <f t="array" ref="C2664:D2664">_xlfn.XLOOKUP(A2664,id,KickstartData!$L$2:$M$4115)</f>
        <v>70</v>
      </c>
      <c r="D2664" t="str">
        <v>canceled</v>
      </c>
      <c r="E2664" t="str">
        <f t="shared" si="126"/>
        <v xml:space="preserve"> </v>
      </c>
      <c r="F2664">
        <f t="shared" si="127"/>
        <v>70</v>
      </c>
    </row>
    <row r="2665" spans="1:6" x14ac:dyDescent="0.45">
      <c r="A2665">
        <v>2654</v>
      </c>
      <c r="B2665">
        <f t="shared" si="125"/>
        <v>6</v>
      </c>
      <c r="C2665" cm="1">
        <f t="array" ref="C2665:D2665">_xlfn.XLOOKUP(A2665,id,KickstartData!$L$2:$M$4115)</f>
        <v>6</v>
      </c>
      <c r="D2665" t="str">
        <v>canceled</v>
      </c>
      <c r="E2665" t="str">
        <f t="shared" si="126"/>
        <v xml:space="preserve"> </v>
      </c>
      <c r="F2665">
        <f t="shared" si="127"/>
        <v>6</v>
      </c>
    </row>
    <row r="2666" spans="1:6" x14ac:dyDescent="0.45">
      <c r="A2666">
        <v>2655</v>
      </c>
      <c r="B2666">
        <f t="shared" si="125"/>
        <v>43</v>
      </c>
      <c r="C2666" cm="1">
        <f t="array" ref="C2666:D2666">_xlfn.XLOOKUP(A2666,id,KickstartData!$L$2:$M$4115)</f>
        <v>43</v>
      </c>
      <c r="D2666" t="str">
        <v>canceled</v>
      </c>
      <c r="E2666" t="str">
        <f t="shared" si="126"/>
        <v xml:space="preserve"> </v>
      </c>
      <c r="F2666">
        <f t="shared" si="127"/>
        <v>43</v>
      </c>
    </row>
    <row r="2667" spans="1:6" x14ac:dyDescent="0.45">
      <c r="A2667">
        <v>2656</v>
      </c>
      <c r="B2667">
        <f t="shared" si="125"/>
        <v>152</v>
      </c>
      <c r="C2667" cm="1">
        <f t="array" ref="C2667:D2667">_xlfn.XLOOKUP(A2667,id,KickstartData!$L$2:$M$4115)</f>
        <v>152</v>
      </c>
      <c r="D2667" t="str">
        <v>canceled</v>
      </c>
      <c r="E2667" t="str">
        <f t="shared" si="126"/>
        <v xml:space="preserve"> </v>
      </c>
      <c r="F2667">
        <f t="shared" si="127"/>
        <v>152</v>
      </c>
    </row>
    <row r="2668" spans="1:6" x14ac:dyDescent="0.45">
      <c r="A2668">
        <v>2657</v>
      </c>
      <c r="B2668">
        <f t="shared" si="125"/>
        <v>59</v>
      </c>
      <c r="C2668" cm="1">
        <f t="array" ref="C2668:D2668">_xlfn.XLOOKUP(A2668,id,KickstartData!$L$2:$M$4115)</f>
        <v>59</v>
      </c>
      <c r="D2668" t="str">
        <v>canceled</v>
      </c>
      <c r="E2668" t="str">
        <f t="shared" si="126"/>
        <v xml:space="preserve"> </v>
      </c>
      <c r="F2668">
        <f t="shared" si="127"/>
        <v>59</v>
      </c>
    </row>
    <row r="2669" spans="1:6" x14ac:dyDescent="0.45">
      <c r="A2669">
        <v>2658</v>
      </c>
      <c r="B2669">
        <f t="shared" si="125"/>
        <v>4</v>
      </c>
      <c r="C2669" cm="1">
        <f t="array" ref="C2669:D2669">_xlfn.XLOOKUP(A2669,id,KickstartData!$L$2:$M$4115)</f>
        <v>4</v>
      </c>
      <c r="D2669" t="str">
        <v>canceled</v>
      </c>
      <c r="E2669" t="str">
        <f t="shared" si="126"/>
        <v xml:space="preserve"> </v>
      </c>
      <c r="F2669">
        <f t="shared" si="127"/>
        <v>4</v>
      </c>
    </row>
    <row r="2670" spans="1:6" x14ac:dyDescent="0.45">
      <c r="A2670">
        <v>2659</v>
      </c>
      <c r="B2670">
        <f t="shared" si="125"/>
        <v>10</v>
      </c>
      <c r="C2670" cm="1">
        <f t="array" ref="C2670:D2670">_xlfn.XLOOKUP(A2670,id,KickstartData!$L$2:$M$4115)</f>
        <v>10</v>
      </c>
      <c r="D2670" t="str">
        <v>canceled</v>
      </c>
      <c r="E2670" t="str">
        <f t="shared" si="126"/>
        <v xml:space="preserve"> </v>
      </c>
      <c r="F2670">
        <f t="shared" si="127"/>
        <v>10</v>
      </c>
    </row>
    <row r="2671" spans="1:6" x14ac:dyDescent="0.45">
      <c r="A2671">
        <v>2660</v>
      </c>
      <c r="B2671">
        <f t="shared" si="125"/>
        <v>5</v>
      </c>
      <c r="C2671" cm="1">
        <f t="array" ref="C2671:D2671">_xlfn.XLOOKUP(A2671,id,KickstartData!$L$2:$M$4115)</f>
        <v>5</v>
      </c>
      <c r="D2671" t="str">
        <v>canceled</v>
      </c>
      <c r="E2671" t="str">
        <f t="shared" si="126"/>
        <v xml:space="preserve"> </v>
      </c>
      <c r="F2671">
        <f t="shared" si="127"/>
        <v>5</v>
      </c>
    </row>
    <row r="2672" spans="1:6" x14ac:dyDescent="0.45">
      <c r="A2672">
        <v>2661</v>
      </c>
      <c r="B2672">
        <f t="shared" si="125"/>
        <v>60</v>
      </c>
      <c r="C2672" cm="1">
        <f t="array" ref="C2672:D2672">_xlfn.XLOOKUP(A2672,id,KickstartData!$L$2:$M$4115)</f>
        <v>60</v>
      </c>
      <c r="D2672" t="str">
        <v>successful</v>
      </c>
      <c r="E2672">
        <f t="shared" si="126"/>
        <v>60</v>
      </c>
      <c r="F2672" t="str">
        <f t="shared" si="127"/>
        <v xml:space="preserve"> </v>
      </c>
    </row>
    <row r="2673" spans="1:6" x14ac:dyDescent="0.45">
      <c r="A2673">
        <v>2662</v>
      </c>
      <c r="B2673">
        <f t="shared" si="125"/>
        <v>80</v>
      </c>
      <c r="C2673" cm="1">
        <f t="array" ref="C2673:D2673">_xlfn.XLOOKUP(A2673,id,KickstartData!$L$2:$M$4115)</f>
        <v>80</v>
      </c>
      <c r="D2673" t="str">
        <v>successful</v>
      </c>
      <c r="E2673">
        <f t="shared" si="126"/>
        <v>80</v>
      </c>
      <c r="F2673" t="str">
        <f t="shared" si="127"/>
        <v xml:space="preserve"> </v>
      </c>
    </row>
    <row r="2674" spans="1:6" x14ac:dyDescent="0.45">
      <c r="A2674">
        <v>2663</v>
      </c>
      <c r="B2674">
        <f t="shared" si="125"/>
        <v>56</v>
      </c>
      <c r="C2674" cm="1">
        <f t="array" ref="C2674:D2674">_xlfn.XLOOKUP(A2674,id,KickstartData!$L$2:$M$4115)</f>
        <v>56</v>
      </c>
      <c r="D2674" t="str">
        <v>successful</v>
      </c>
      <c r="E2674">
        <f t="shared" si="126"/>
        <v>56</v>
      </c>
      <c r="F2674" t="str">
        <f t="shared" si="127"/>
        <v xml:space="preserve"> </v>
      </c>
    </row>
    <row r="2675" spans="1:6" x14ac:dyDescent="0.45">
      <c r="A2675">
        <v>2664</v>
      </c>
      <c r="B2675">
        <f t="shared" si="125"/>
        <v>104</v>
      </c>
      <c r="C2675" cm="1">
        <f t="array" ref="C2675:D2675">_xlfn.XLOOKUP(A2675,id,KickstartData!$L$2:$M$4115)</f>
        <v>104</v>
      </c>
      <c r="D2675" t="str">
        <v>successful</v>
      </c>
      <c r="E2675">
        <f t="shared" si="126"/>
        <v>104</v>
      </c>
      <c r="F2675" t="str">
        <f t="shared" si="127"/>
        <v xml:space="preserve"> </v>
      </c>
    </row>
    <row r="2676" spans="1:6" x14ac:dyDescent="0.45">
      <c r="A2676">
        <v>2665</v>
      </c>
      <c r="B2676">
        <f t="shared" si="125"/>
        <v>46</v>
      </c>
      <c r="C2676" cm="1">
        <f t="array" ref="C2676:D2676">_xlfn.XLOOKUP(A2676,id,KickstartData!$L$2:$M$4115)</f>
        <v>46</v>
      </c>
      <c r="D2676" t="str">
        <v>successful</v>
      </c>
      <c r="E2676">
        <f t="shared" si="126"/>
        <v>46</v>
      </c>
      <c r="F2676" t="str">
        <f t="shared" si="127"/>
        <v xml:space="preserve"> </v>
      </c>
    </row>
    <row r="2677" spans="1:6" x14ac:dyDescent="0.45">
      <c r="A2677">
        <v>2666</v>
      </c>
      <c r="B2677">
        <f t="shared" si="125"/>
        <v>206</v>
      </c>
      <c r="C2677" cm="1">
        <f t="array" ref="C2677:D2677">_xlfn.XLOOKUP(A2677,id,KickstartData!$L$2:$M$4115)</f>
        <v>206</v>
      </c>
      <c r="D2677" t="str">
        <v>successful</v>
      </c>
      <c r="E2677">
        <f t="shared" si="126"/>
        <v>206</v>
      </c>
      <c r="F2677" t="str">
        <f t="shared" si="127"/>
        <v xml:space="preserve"> </v>
      </c>
    </row>
    <row r="2678" spans="1:6" x14ac:dyDescent="0.45">
      <c r="A2678">
        <v>2667</v>
      </c>
      <c r="B2678">
        <f t="shared" si="125"/>
        <v>18</v>
      </c>
      <c r="C2678" cm="1">
        <f t="array" ref="C2678:D2678">_xlfn.XLOOKUP(A2678,id,KickstartData!$L$2:$M$4115)</f>
        <v>18</v>
      </c>
      <c r="D2678" t="str">
        <v>successful</v>
      </c>
      <c r="E2678">
        <f t="shared" si="126"/>
        <v>18</v>
      </c>
      <c r="F2678" t="str">
        <f t="shared" si="127"/>
        <v xml:space="preserve"> </v>
      </c>
    </row>
    <row r="2679" spans="1:6" x14ac:dyDescent="0.45">
      <c r="A2679">
        <v>2668</v>
      </c>
      <c r="B2679">
        <f t="shared" si="125"/>
        <v>28</v>
      </c>
      <c r="C2679" cm="1">
        <f t="array" ref="C2679:D2679">_xlfn.XLOOKUP(A2679,id,KickstartData!$L$2:$M$4115)</f>
        <v>28</v>
      </c>
      <c r="D2679" t="str">
        <v>successful</v>
      </c>
      <c r="E2679">
        <f t="shared" si="126"/>
        <v>28</v>
      </c>
      <c r="F2679" t="str">
        <f t="shared" si="127"/>
        <v xml:space="preserve"> </v>
      </c>
    </row>
    <row r="2680" spans="1:6" x14ac:dyDescent="0.45">
      <c r="A2680">
        <v>2669</v>
      </c>
      <c r="B2680">
        <f t="shared" si="125"/>
        <v>11</v>
      </c>
      <c r="C2680" cm="1">
        <f t="array" ref="C2680:D2680">_xlfn.XLOOKUP(A2680,id,KickstartData!$L$2:$M$4115)</f>
        <v>11</v>
      </c>
      <c r="D2680" t="str">
        <v>successful</v>
      </c>
      <c r="E2680">
        <f t="shared" si="126"/>
        <v>11</v>
      </c>
      <c r="F2680" t="str">
        <f t="shared" si="127"/>
        <v xml:space="preserve"> </v>
      </c>
    </row>
    <row r="2681" spans="1:6" x14ac:dyDescent="0.45">
      <c r="A2681">
        <v>2670</v>
      </c>
      <c r="B2681">
        <f t="shared" si="125"/>
        <v>60</v>
      </c>
      <c r="C2681" cm="1">
        <f t="array" ref="C2681:D2681">_xlfn.XLOOKUP(A2681,id,KickstartData!$L$2:$M$4115)</f>
        <v>60</v>
      </c>
      <c r="D2681" t="str">
        <v>failed</v>
      </c>
      <c r="E2681" t="str">
        <f t="shared" si="126"/>
        <v xml:space="preserve"> </v>
      </c>
      <c r="F2681">
        <f t="shared" si="127"/>
        <v>60</v>
      </c>
    </row>
    <row r="2682" spans="1:6" x14ac:dyDescent="0.45">
      <c r="A2682">
        <v>2671</v>
      </c>
      <c r="B2682">
        <f t="shared" si="125"/>
        <v>84</v>
      </c>
      <c r="C2682" cm="1">
        <f t="array" ref="C2682:D2682">_xlfn.XLOOKUP(A2682,id,KickstartData!$L$2:$M$4115)</f>
        <v>84</v>
      </c>
      <c r="D2682" t="str">
        <v>failed</v>
      </c>
      <c r="E2682" t="str">
        <f t="shared" si="126"/>
        <v xml:space="preserve"> </v>
      </c>
      <c r="F2682">
        <f t="shared" si="127"/>
        <v>84</v>
      </c>
    </row>
    <row r="2683" spans="1:6" x14ac:dyDescent="0.45">
      <c r="A2683">
        <v>2672</v>
      </c>
      <c r="B2683">
        <f t="shared" si="125"/>
        <v>47</v>
      </c>
      <c r="C2683" cm="1">
        <f t="array" ref="C2683:D2683">_xlfn.XLOOKUP(A2683,id,KickstartData!$L$2:$M$4115)</f>
        <v>47</v>
      </c>
      <c r="D2683" t="str">
        <v>failed</v>
      </c>
      <c r="E2683" t="str">
        <f t="shared" si="126"/>
        <v xml:space="preserve"> </v>
      </c>
      <c r="F2683">
        <f t="shared" si="127"/>
        <v>47</v>
      </c>
    </row>
    <row r="2684" spans="1:6" x14ac:dyDescent="0.45">
      <c r="A2684">
        <v>2673</v>
      </c>
      <c r="B2684">
        <f t="shared" si="125"/>
        <v>66</v>
      </c>
      <c r="C2684" cm="1">
        <f t="array" ref="C2684:D2684">_xlfn.XLOOKUP(A2684,id,KickstartData!$L$2:$M$4115)</f>
        <v>66</v>
      </c>
      <c r="D2684" t="str">
        <v>failed</v>
      </c>
      <c r="E2684" t="str">
        <f t="shared" si="126"/>
        <v xml:space="preserve"> </v>
      </c>
      <c r="F2684">
        <f t="shared" si="127"/>
        <v>66</v>
      </c>
    </row>
    <row r="2685" spans="1:6" x14ac:dyDescent="0.45">
      <c r="A2685">
        <v>2674</v>
      </c>
      <c r="B2685">
        <f t="shared" si="125"/>
        <v>171</v>
      </c>
      <c r="C2685" cm="1">
        <f t="array" ref="C2685:D2685">_xlfn.XLOOKUP(A2685,id,KickstartData!$L$2:$M$4115)</f>
        <v>171</v>
      </c>
      <c r="D2685" t="str">
        <v>failed</v>
      </c>
      <c r="E2685" t="str">
        <f t="shared" si="126"/>
        <v xml:space="preserve"> </v>
      </c>
      <c r="F2685">
        <f t="shared" si="127"/>
        <v>171</v>
      </c>
    </row>
    <row r="2686" spans="1:6" x14ac:dyDescent="0.45">
      <c r="A2686">
        <v>2675</v>
      </c>
      <c r="B2686">
        <f t="shared" si="125"/>
        <v>29</v>
      </c>
      <c r="C2686" cm="1">
        <f t="array" ref="C2686:D2686">_xlfn.XLOOKUP(A2686,id,KickstartData!$L$2:$M$4115)</f>
        <v>29</v>
      </c>
      <c r="D2686" t="str">
        <v>failed</v>
      </c>
      <c r="E2686" t="str">
        <f t="shared" si="126"/>
        <v xml:space="preserve"> </v>
      </c>
      <c r="F2686">
        <f t="shared" si="127"/>
        <v>29</v>
      </c>
    </row>
    <row r="2687" spans="1:6" x14ac:dyDescent="0.45">
      <c r="A2687">
        <v>2676</v>
      </c>
      <c r="B2687">
        <f t="shared" si="125"/>
        <v>9</v>
      </c>
      <c r="C2687" cm="1">
        <f t="array" ref="C2687:D2687">_xlfn.XLOOKUP(A2687,id,KickstartData!$L$2:$M$4115)</f>
        <v>9</v>
      </c>
      <c r="D2687" t="str">
        <v>failed</v>
      </c>
      <c r="E2687" t="str">
        <f t="shared" si="126"/>
        <v xml:space="preserve"> </v>
      </c>
      <c r="F2687">
        <f t="shared" si="127"/>
        <v>9</v>
      </c>
    </row>
    <row r="2688" spans="1:6" x14ac:dyDescent="0.45">
      <c r="A2688">
        <v>2677</v>
      </c>
      <c r="B2688">
        <f t="shared" si="125"/>
        <v>27</v>
      </c>
      <c r="C2688" cm="1">
        <f t="array" ref="C2688:D2688">_xlfn.XLOOKUP(A2688,id,KickstartData!$L$2:$M$4115)</f>
        <v>27</v>
      </c>
      <c r="D2688" t="str">
        <v>failed</v>
      </c>
      <c r="E2688" t="str">
        <f t="shared" si="126"/>
        <v xml:space="preserve"> </v>
      </c>
      <c r="F2688">
        <f t="shared" si="127"/>
        <v>27</v>
      </c>
    </row>
    <row r="2689" spans="1:6" x14ac:dyDescent="0.45">
      <c r="A2689">
        <v>2678</v>
      </c>
      <c r="B2689">
        <f t="shared" si="125"/>
        <v>2</v>
      </c>
      <c r="C2689" cm="1">
        <f t="array" ref="C2689:D2689">_xlfn.XLOOKUP(A2689,id,KickstartData!$L$2:$M$4115)</f>
        <v>2</v>
      </c>
      <c r="D2689" t="str">
        <v>failed</v>
      </c>
      <c r="E2689" t="str">
        <f t="shared" si="126"/>
        <v xml:space="preserve"> </v>
      </c>
      <c r="F2689">
        <f t="shared" si="127"/>
        <v>2</v>
      </c>
    </row>
    <row r="2690" spans="1:6" x14ac:dyDescent="0.45">
      <c r="A2690">
        <v>2679</v>
      </c>
      <c r="B2690">
        <f t="shared" si="125"/>
        <v>3</v>
      </c>
      <c r="C2690" cm="1">
        <f t="array" ref="C2690:D2690">_xlfn.XLOOKUP(A2690,id,KickstartData!$L$2:$M$4115)</f>
        <v>3</v>
      </c>
      <c r="D2690" t="str">
        <v>failed</v>
      </c>
      <c r="E2690" t="str">
        <f t="shared" si="126"/>
        <v xml:space="preserve"> </v>
      </c>
      <c r="F2690">
        <f t="shared" si="127"/>
        <v>3</v>
      </c>
    </row>
    <row r="2691" spans="1:6" x14ac:dyDescent="0.45">
      <c r="A2691">
        <v>2680</v>
      </c>
      <c r="B2691">
        <f t="shared" si="125"/>
        <v>4</v>
      </c>
      <c r="C2691" cm="1">
        <f t="array" ref="C2691:D2691">_xlfn.XLOOKUP(A2691,id,KickstartData!$L$2:$M$4115)</f>
        <v>4</v>
      </c>
      <c r="D2691" t="str">
        <v>failed</v>
      </c>
      <c r="E2691" t="str">
        <f t="shared" si="126"/>
        <v xml:space="preserve"> </v>
      </c>
      <c r="F2691">
        <f t="shared" si="127"/>
        <v>4</v>
      </c>
    </row>
    <row r="2692" spans="1:6" x14ac:dyDescent="0.45">
      <c r="A2692">
        <v>2681</v>
      </c>
      <c r="B2692">
        <f t="shared" si="125"/>
        <v>2</v>
      </c>
      <c r="C2692" cm="1">
        <f t="array" ref="C2692:D2692">_xlfn.XLOOKUP(A2692,id,KickstartData!$L$2:$M$4115)</f>
        <v>2</v>
      </c>
      <c r="D2692" t="str">
        <v>failed</v>
      </c>
      <c r="E2692" t="str">
        <f t="shared" si="126"/>
        <v xml:space="preserve"> </v>
      </c>
      <c r="F2692">
        <f t="shared" si="127"/>
        <v>2</v>
      </c>
    </row>
    <row r="2693" spans="1:6" x14ac:dyDescent="0.45">
      <c r="A2693">
        <v>2682</v>
      </c>
      <c r="B2693">
        <f t="shared" si="125"/>
        <v>20</v>
      </c>
      <c r="C2693" cm="1">
        <f t="array" ref="C2693:D2693">_xlfn.XLOOKUP(A2693,id,KickstartData!$L$2:$M$4115)</f>
        <v>20</v>
      </c>
      <c r="D2693" t="str">
        <v>failed</v>
      </c>
      <c r="E2693" t="str">
        <f t="shared" si="126"/>
        <v xml:space="preserve"> </v>
      </c>
      <c r="F2693">
        <f t="shared" si="127"/>
        <v>20</v>
      </c>
    </row>
    <row r="2694" spans="1:6" x14ac:dyDescent="0.45">
      <c r="A2694">
        <v>2683</v>
      </c>
      <c r="B2694">
        <f t="shared" si="125"/>
        <v>3</v>
      </c>
      <c r="C2694" cm="1">
        <f t="array" ref="C2694:D2694">_xlfn.XLOOKUP(A2694,id,KickstartData!$L$2:$M$4115)</f>
        <v>3</v>
      </c>
      <c r="D2694" t="str">
        <v>failed</v>
      </c>
      <c r="E2694" t="str">
        <f t="shared" si="126"/>
        <v xml:space="preserve"> </v>
      </c>
      <c r="F2694">
        <f t="shared" si="127"/>
        <v>3</v>
      </c>
    </row>
    <row r="2695" spans="1:6" x14ac:dyDescent="0.45">
      <c r="A2695">
        <v>2684</v>
      </c>
      <c r="B2695">
        <f t="shared" si="125"/>
        <v>4</v>
      </c>
      <c r="C2695" cm="1">
        <f t="array" ref="C2695:D2695">_xlfn.XLOOKUP(A2695,id,KickstartData!$L$2:$M$4115)</f>
        <v>4</v>
      </c>
      <c r="D2695" t="str">
        <v>failed</v>
      </c>
      <c r="E2695" t="str">
        <f t="shared" si="126"/>
        <v xml:space="preserve"> </v>
      </c>
      <c r="F2695">
        <f t="shared" si="127"/>
        <v>4</v>
      </c>
    </row>
    <row r="2696" spans="1:6" x14ac:dyDescent="0.45">
      <c r="A2696">
        <v>2685</v>
      </c>
      <c r="B2696">
        <f t="shared" si="125"/>
        <v>1</v>
      </c>
      <c r="C2696" cm="1">
        <f t="array" ref="C2696:D2696">_xlfn.XLOOKUP(A2696,id,KickstartData!$L$2:$M$4115)</f>
        <v>1</v>
      </c>
      <c r="D2696" t="str">
        <v>failed</v>
      </c>
      <c r="E2696" t="str">
        <f t="shared" si="126"/>
        <v xml:space="preserve"> </v>
      </c>
      <c r="F2696">
        <f t="shared" si="127"/>
        <v>1</v>
      </c>
    </row>
    <row r="2697" spans="1:6" x14ac:dyDescent="0.45">
      <c r="A2697">
        <v>2686</v>
      </c>
      <c r="B2697">
        <f t="shared" si="125"/>
        <v>0</v>
      </c>
      <c r="C2697" cm="1">
        <f t="array" ref="C2697:D2697">_xlfn.XLOOKUP(A2697,id,KickstartData!$L$2:$M$4115)</f>
        <v>0</v>
      </c>
      <c r="D2697" t="str">
        <v>failed</v>
      </c>
      <c r="E2697" t="str">
        <f t="shared" si="126"/>
        <v xml:space="preserve"> </v>
      </c>
      <c r="F2697">
        <f t="shared" si="127"/>
        <v>0</v>
      </c>
    </row>
    <row r="2698" spans="1:6" x14ac:dyDescent="0.45">
      <c r="A2698">
        <v>2687</v>
      </c>
      <c r="B2698">
        <f t="shared" si="125"/>
        <v>0</v>
      </c>
      <c r="C2698" cm="1">
        <f t="array" ref="C2698:D2698">_xlfn.XLOOKUP(A2698,id,KickstartData!$L$2:$M$4115)</f>
        <v>0</v>
      </c>
      <c r="D2698" t="str">
        <v>failed</v>
      </c>
      <c r="E2698" t="str">
        <f t="shared" si="126"/>
        <v xml:space="preserve"> </v>
      </c>
      <c r="F2698">
        <f t="shared" si="127"/>
        <v>0</v>
      </c>
    </row>
    <row r="2699" spans="1:6" x14ac:dyDescent="0.45">
      <c r="A2699">
        <v>2688</v>
      </c>
      <c r="B2699">
        <f t="shared" si="125"/>
        <v>14</v>
      </c>
      <c r="C2699" cm="1">
        <f t="array" ref="C2699:D2699">_xlfn.XLOOKUP(A2699,id,KickstartData!$L$2:$M$4115)</f>
        <v>14</v>
      </c>
      <c r="D2699" t="str">
        <v>failed</v>
      </c>
      <c r="E2699" t="str">
        <f t="shared" si="126"/>
        <v xml:space="preserve"> </v>
      </c>
      <c r="F2699">
        <f t="shared" si="127"/>
        <v>14</v>
      </c>
    </row>
    <row r="2700" spans="1:6" x14ac:dyDescent="0.45">
      <c r="A2700">
        <v>2689</v>
      </c>
      <c r="B2700">
        <f t="shared" ref="B2700:B2763" si="128">_xlfn.XLOOKUP(A2700,id,backers_count)</f>
        <v>1</v>
      </c>
      <c r="C2700" cm="1">
        <f t="array" ref="C2700:D2700">_xlfn.XLOOKUP(A2700,id,KickstartData!$L$2:$M$4115)</f>
        <v>1</v>
      </c>
      <c r="D2700" t="str">
        <v>failed</v>
      </c>
      <c r="E2700" t="str">
        <f t="shared" si="126"/>
        <v xml:space="preserve"> </v>
      </c>
      <c r="F2700">
        <f t="shared" si="127"/>
        <v>1</v>
      </c>
    </row>
    <row r="2701" spans="1:6" x14ac:dyDescent="0.45">
      <c r="A2701">
        <v>2690</v>
      </c>
      <c r="B2701">
        <f t="shared" si="128"/>
        <v>118</v>
      </c>
      <c r="C2701" cm="1">
        <f t="array" ref="C2701:D2701">_xlfn.XLOOKUP(A2701,id,KickstartData!$L$2:$M$4115)</f>
        <v>118</v>
      </c>
      <c r="D2701" t="str">
        <v>failed</v>
      </c>
      <c r="E2701" t="str">
        <f t="shared" si="126"/>
        <v xml:space="preserve"> </v>
      </c>
      <c r="F2701">
        <f t="shared" si="127"/>
        <v>118</v>
      </c>
    </row>
    <row r="2702" spans="1:6" x14ac:dyDescent="0.45">
      <c r="A2702">
        <v>2691</v>
      </c>
      <c r="B2702">
        <f t="shared" si="128"/>
        <v>2</v>
      </c>
      <c r="C2702" cm="1">
        <f t="array" ref="C2702:D2702">_xlfn.XLOOKUP(A2702,id,KickstartData!$L$2:$M$4115)</f>
        <v>2</v>
      </c>
      <c r="D2702" t="str">
        <v>failed</v>
      </c>
      <c r="E2702" t="str">
        <f t="shared" si="126"/>
        <v xml:space="preserve"> </v>
      </c>
      <c r="F2702">
        <f t="shared" si="127"/>
        <v>2</v>
      </c>
    </row>
    <row r="2703" spans="1:6" x14ac:dyDescent="0.45">
      <c r="A2703">
        <v>2692</v>
      </c>
      <c r="B2703">
        <f t="shared" si="128"/>
        <v>1</v>
      </c>
      <c r="C2703" cm="1">
        <f t="array" ref="C2703:D2703">_xlfn.XLOOKUP(A2703,id,KickstartData!$L$2:$M$4115)</f>
        <v>1</v>
      </c>
      <c r="D2703" t="str">
        <v>failed</v>
      </c>
      <c r="E2703" t="str">
        <f t="shared" si="126"/>
        <v xml:space="preserve"> </v>
      </c>
      <c r="F2703">
        <f t="shared" si="127"/>
        <v>1</v>
      </c>
    </row>
    <row r="2704" spans="1:6" x14ac:dyDescent="0.45">
      <c r="A2704">
        <v>2693</v>
      </c>
      <c r="B2704">
        <f t="shared" si="128"/>
        <v>3</v>
      </c>
      <c r="C2704" cm="1">
        <f t="array" ref="C2704:D2704">_xlfn.XLOOKUP(A2704,id,KickstartData!$L$2:$M$4115)</f>
        <v>3</v>
      </c>
      <c r="D2704" t="str">
        <v>failed</v>
      </c>
      <c r="E2704" t="str">
        <f t="shared" ref="E2704:E2706" si="129">IF(D2704="successful",C2704," ")</f>
        <v xml:space="preserve"> </v>
      </c>
      <c r="F2704">
        <f t="shared" ref="F2704:F2706" si="130">IF(D2704&lt;&gt;"successful",C2704," ")</f>
        <v>3</v>
      </c>
    </row>
    <row r="2705" spans="1:6" x14ac:dyDescent="0.45">
      <c r="A2705">
        <v>2694</v>
      </c>
      <c r="B2705">
        <f t="shared" si="128"/>
        <v>1</v>
      </c>
      <c r="C2705" cm="1">
        <f t="array" ref="C2705:D2705">_xlfn.XLOOKUP(A2705,id,KickstartData!$L$2:$M$4115)</f>
        <v>1</v>
      </c>
      <c r="D2705" t="str">
        <v>failed</v>
      </c>
      <c r="E2705" t="str">
        <f t="shared" si="129"/>
        <v xml:space="preserve"> </v>
      </c>
      <c r="F2705">
        <f t="shared" si="130"/>
        <v>1</v>
      </c>
    </row>
    <row r="2706" spans="1:6" x14ac:dyDescent="0.45">
      <c r="A2706">
        <v>2695</v>
      </c>
      <c r="B2706">
        <f t="shared" si="128"/>
        <v>3</v>
      </c>
      <c r="C2706" cm="1">
        <f t="array" ref="C2706:D2706">_xlfn.XLOOKUP(A2706,id,KickstartData!$L$2:$M$4115)</f>
        <v>3</v>
      </c>
      <c r="D2706" t="str">
        <v>failed</v>
      </c>
      <c r="E2706" t="str">
        <f t="shared" si="129"/>
        <v xml:space="preserve"> </v>
      </c>
      <c r="F2706">
        <f t="shared" si="130"/>
        <v>3</v>
      </c>
    </row>
    <row r="2707" spans="1:6" x14ac:dyDescent="0.45">
      <c r="A2707">
        <v>2696</v>
      </c>
      <c r="B2707">
        <f t="shared" si="128"/>
        <v>38</v>
      </c>
      <c r="C2707" cm="1">
        <f t="array" ref="C2707:D2707">_xlfn.XLOOKUP(A2707,id,KickstartData!$L$2:$M$4115)</f>
        <v>38</v>
      </c>
      <c r="D2707" t="str">
        <v>failed</v>
      </c>
      <c r="E2707" t="str">
        <f t="shared" ref="E2707:E2770" si="131">IF(D2707="successful",C2707," ")</f>
        <v xml:space="preserve"> </v>
      </c>
      <c r="F2707">
        <f t="shared" ref="F2707:F2770" si="132">IF(D2707&lt;&gt;"successful",C2707," ")</f>
        <v>38</v>
      </c>
    </row>
    <row r="2708" spans="1:6" x14ac:dyDescent="0.45">
      <c r="A2708">
        <v>2697</v>
      </c>
      <c r="B2708">
        <f t="shared" si="128"/>
        <v>52</v>
      </c>
      <c r="C2708" cm="1">
        <f t="array" ref="C2708:D2708">_xlfn.XLOOKUP(A2708,id,KickstartData!$L$2:$M$4115)</f>
        <v>52</v>
      </c>
      <c r="D2708" t="str">
        <v>failed</v>
      </c>
      <c r="E2708" t="str">
        <f t="shared" si="131"/>
        <v xml:space="preserve"> </v>
      </c>
      <c r="F2708">
        <f t="shared" si="132"/>
        <v>52</v>
      </c>
    </row>
    <row r="2709" spans="1:6" x14ac:dyDescent="0.45">
      <c r="A2709">
        <v>2698</v>
      </c>
      <c r="B2709">
        <f t="shared" si="128"/>
        <v>2</v>
      </c>
      <c r="C2709" cm="1">
        <f t="array" ref="C2709:D2709">_xlfn.XLOOKUP(A2709,id,KickstartData!$L$2:$M$4115)</f>
        <v>2</v>
      </c>
      <c r="D2709" t="str">
        <v>failed</v>
      </c>
      <c r="E2709" t="str">
        <f t="shared" si="131"/>
        <v xml:space="preserve"> </v>
      </c>
      <c r="F2709">
        <f t="shared" si="132"/>
        <v>2</v>
      </c>
    </row>
    <row r="2710" spans="1:6" x14ac:dyDescent="0.45">
      <c r="A2710">
        <v>2699</v>
      </c>
      <c r="B2710">
        <f t="shared" si="128"/>
        <v>0</v>
      </c>
      <c r="C2710" cm="1">
        <f t="array" ref="C2710:D2710">_xlfn.XLOOKUP(A2710,id,KickstartData!$L$2:$M$4115)</f>
        <v>0</v>
      </c>
      <c r="D2710" t="str">
        <v>failed</v>
      </c>
      <c r="E2710" t="str">
        <f t="shared" si="131"/>
        <v xml:space="preserve"> </v>
      </c>
      <c r="F2710">
        <f t="shared" si="132"/>
        <v>0</v>
      </c>
    </row>
    <row r="2711" spans="1:6" x14ac:dyDescent="0.45">
      <c r="A2711">
        <v>2700</v>
      </c>
      <c r="B2711">
        <f t="shared" si="128"/>
        <v>4</v>
      </c>
      <c r="C2711" cm="1">
        <f t="array" ref="C2711:D2711">_xlfn.XLOOKUP(A2711,id,KickstartData!$L$2:$M$4115)</f>
        <v>4</v>
      </c>
      <c r="D2711" t="str">
        <v>failed</v>
      </c>
      <c r="E2711" t="str">
        <f t="shared" si="131"/>
        <v xml:space="preserve"> </v>
      </c>
      <c r="F2711">
        <f t="shared" si="132"/>
        <v>4</v>
      </c>
    </row>
    <row r="2712" spans="1:6" x14ac:dyDescent="0.45">
      <c r="A2712">
        <v>2701</v>
      </c>
      <c r="B2712">
        <f t="shared" si="128"/>
        <v>46</v>
      </c>
      <c r="C2712" cm="1">
        <f t="array" ref="C2712:D2712">_xlfn.XLOOKUP(A2712,id,KickstartData!$L$2:$M$4115)</f>
        <v>46</v>
      </c>
      <c r="D2712" t="str">
        <v>live</v>
      </c>
      <c r="E2712" t="str">
        <f t="shared" si="131"/>
        <v xml:space="preserve"> </v>
      </c>
      <c r="F2712">
        <f t="shared" si="132"/>
        <v>46</v>
      </c>
    </row>
    <row r="2713" spans="1:6" x14ac:dyDescent="0.45">
      <c r="A2713">
        <v>2702</v>
      </c>
      <c r="B2713">
        <f t="shared" si="128"/>
        <v>26</v>
      </c>
      <c r="C2713" cm="1">
        <f t="array" ref="C2713:D2713">_xlfn.XLOOKUP(A2713,id,KickstartData!$L$2:$M$4115)</f>
        <v>26</v>
      </c>
      <c r="D2713" t="str">
        <v>live</v>
      </c>
      <c r="E2713" t="str">
        <f t="shared" si="131"/>
        <v xml:space="preserve"> </v>
      </c>
      <c r="F2713">
        <f t="shared" si="132"/>
        <v>26</v>
      </c>
    </row>
    <row r="2714" spans="1:6" x14ac:dyDescent="0.45">
      <c r="A2714">
        <v>2703</v>
      </c>
      <c r="B2714">
        <f t="shared" si="128"/>
        <v>45</v>
      </c>
      <c r="C2714" cm="1">
        <f t="array" ref="C2714:D2714">_xlfn.XLOOKUP(A2714,id,KickstartData!$L$2:$M$4115)</f>
        <v>45</v>
      </c>
      <c r="D2714" t="str">
        <v>live</v>
      </c>
      <c r="E2714" t="str">
        <f t="shared" si="131"/>
        <v xml:space="preserve"> </v>
      </c>
      <c r="F2714">
        <f t="shared" si="132"/>
        <v>45</v>
      </c>
    </row>
    <row r="2715" spans="1:6" x14ac:dyDescent="0.45">
      <c r="A2715">
        <v>2704</v>
      </c>
      <c r="B2715">
        <f t="shared" si="128"/>
        <v>7</v>
      </c>
      <c r="C2715" cm="1">
        <f t="array" ref="C2715:D2715">_xlfn.XLOOKUP(A2715,id,KickstartData!$L$2:$M$4115)</f>
        <v>7</v>
      </c>
      <c r="D2715" t="str">
        <v>live</v>
      </c>
      <c r="E2715" t="str">
        <f t="shared" si="131"/>
        <v xml:space="preserve"> </v>
      </c>
      <c r="F2715">
        <f t="shared" si="132"/>
        <v>7</v>
      </c>
    </row>
    <row r="2716" spans="1:6" x14ac:dyDescent="0.45">
      <c r="A2716">
        <v>2705</v>
      </c>
      <c r="B2716">
        <f t="shared" si="128"/>
        <v>8</v>
      </c>
      <c r="C2716" cm="1">
        <f t="array" ref="C2716:D2716">_xlfn.XLOOKUP(A2716,id,KickstartData!$L$2:$M$4115)</f>
        <v>8</v>
      </c>
      <c r="D2716" t="str">
        <v>live</v>
      </c>
      <c r="E2716" t="str">
        <f t="shared" si="131"/>
        <v xml:space="preserve"> </v>
      </c>
      <c r="F2716">
        <f t="shared" si="132"/>
        <v>8</v>
      </c>
    </row>
    <row r="2717" spans="1:6" x14ac:dyDescent="0.45">
      <c r="A2717">
        <v>2706</v>
      </c>
      <c r="B2717">
        <f t="shared" si="128"/>
        <v>263</v>
      </c>
      <c r="C2717" cm="1">
        <f t="array" ref="C2717:D2717">_xlfn.XLOOKUP(A2717,id,KickstartData!$L$2:$M$4115)</f>
        <v>263</v>
      </c>
      <c r="D2717" t="str">
        <v>successful</v>
      </c>
      <c r="E2717">
        <f t="shared" si="131"/>
        <v>263</v>
      </c>
      <c r="F2717" t="str">
        <f t="shared" si="132"/>
        <v xml:space="preserve"> </v>
      </c>
    </row>
    <row r="2718" spans="1:6" x14ac:dyDescent="0.45">
      <c r="A2718">
        <v>2707</v>
      </c>
      <c r="B2718">
        <f t="shared" si="128"/>
        <v>394</v>
      </c>
      <c r="C2718" cm="1">
        <f t="array" ref="C2718:D2718">_xlfn.XLOOKUP(A2718,id,KickstartData!$L$2:$M$4115)</f>
        <v>394</v>
      </c>
      <c r="D2718" t="str">
        <v>successful</v>
      </c>
      <c r="E2718">
        <f t="shared" si="131"/>
        <v>394</v>
      </c>
      <c r="F2718" t="str">
        <f t="shared" si="132"/>
        <v xml:space="preserve"> </v>
      </c>
    </row>
    <row r="2719" spans="1:6" x14ac:dyDescent="0.45">
      <c r="A2719">
        <v>2708</v>
      </c>
      <c r="B2719">
        <f t="shared" si="128"/>
        <v>1049</v>
      </c>
      <c r="C2719" cm="1">
        <f t="array" ref="C2719:D2719">_xlfn.XLOOKUP(A2719,id,KickstartData!$L$2:$M$4115)</f>
        <v>1049</v>
      </c>
      <c r="D2719" t="str">
        <v>successful</v>
      </c>
      <c r="E2719">
        <f t="shared" si="131"/>
        <v>1049</v>
      </c>
      <c r="F2719" t="str">
        <f t="shared" si="132"/>
        <v xml:space="preserve"> </v>
      </c>
    </row>
    <row r="2720" spans="1:6" x14ac:dyDescent="0.45">
      <c r="A2720">
        <v>2709</v>
      </c>
      <c r="B2720">
        <f t="shared" si="128"/>
        <v>308</v>
      </c>
      <c r="C2720" cm="1">
        <f t="array" ref="C2720:D2720">_xlfn.XLOOKUP(A2720,id,KickstartData!$L$2:$M$4115)</f>
        <v>308</v>
      </c>
      <c r="D2720" t="str">
        <v>successful</v>
      </c>
      <c r="E2720">
        <f t="shared" si="131"/>
        <v>308</v>
      </c>
      <c r="F2720" t="str">
        <f t="shared" si="132"/>
        <v xml:space="preserve"> </v>
      </c>
    </row>
    <row r="2721" spans="1:6" x14ac:dyDescent="0.45">
      <c r="A2721">
        <v>2710</v>
      </c>
      <c r="B2721">
        <f t="shared" si="128"/>
        <v>1088</v>
      </c>
      <c r="C2721" cm="1">
        <f t="array" ref="C2721:D2721">_xlfn.XLOOKUP(A2721,id,KickstartData!$L$2:$M$4115)</f>
        <v>1088</v>
      </c>
      <c r="D2721" t="str">
        <v>successful</v>
      </c>
      <c r="E2721">
        <f t="shared" si="131"/>
        <v>1088</v>
      </c>
      <c r="F2721" t="str">
        <f t="shared" si="132"/>
        <v xml:space="preserve"> </v>
      </c>
    </row>
    <row r="2722" spans="1:6" x14ac:dyDescent="0.45">
      <c r="A2722">
        <v>2711</v>
      </c>
      <c r="B2722">
        <f t="shared" si="128"/>
        <v>73</v>
      </c>
      <c r="C2722" cm="1">
        <f t="array" ref="C2722:D2722">_xlfn.XLOOKUP(A2722,id,KickstartData!$L$2:$M$4115)</f>
        <v>73</v>
      </c>
      <c r="D2722" t="str">
        <v>successful</v>
      </c>
      <c r="E2722">
        <f t="shared" si="131"/>
        <v>73</v>
      </c>
      <c r="F2722" t="str">
        <f t="shared" si="132"/>
        <v xml:space="preserve"> </v>
      </c>
    </row>
    <row r="2723" spans="1:6" x14ac:dyDescent="0.45">
      <c r="A2723">
        <v>2712</v>
      </c>
      <c r="B2723">
        <f t="shared" si="128"/>
        <v>143</v>
      </c>
      <c r="C2723" cm="1">
        <f t="array" ref="C2723:D2723">_xlfn.XLOOKUP(A2723,id,KickstartData!$L$2:$M$4115)</f>
        <v>143</v>
      </c>
      <c r="D2723" t="str">
        <v>successful</v>
      </c>
      <c r="E2723">
        <f t="shared" si="131"/>
        <v>143</v>
      </c>
      <c r="F2723" t="str">
        <f t="shared" si="132"/>
        <v xml:space="preserve"> </v>
      </c>
    </row>
    <row r="2724" spans="1:6" x14ac:dyDescent="0.45">
      <c r="A2724">
        <v>2713</v>
      </c>
      <c r="B2724">
        <f t="shared" si="128"/>
        <v>1420</v>
      </c>
      <c r="C2724" cm="1">
        <f t="array" ref="C2724:D2724">_xlfn.XLOOKUP(A2724,id,KickstartData!$L$2:$M$4115)</f>
        <v>1420</v>
      </c>
      <c r="D2724" t="str">
        <v>successful</v>
      </c>
      <c r="E2724">
        <f t="shared" si="131"/>
        <v>1420</v>
      </c>
      <c r="F2724" t="str">
        <f t="shared" si="132"/>
        <v xml:space="preserve"> </v>
      </c>
    </row>
    <row r="2725" spans="1:6" x14ac:dyDescent="0.45">
      <c r="A2725">
        <v>2714</v>
      </c>
      <c r="B2725">
        <f t="shared" si="128"/>
        <v>305</v>
      </c>
      <c r="C2725" cm="1">
        <f t="array" ref="C2725:D2725">_xlfn.XLOOKUP(A2725,id,KickstartData!$L$2:$M$4115)</f>
        <v>305</v>
      </c>
      <c r="D2725" t="str">
        <v>successful</v>
      </c>
      <c r="E2725">
        <f t="shared" si="131"/>
        <v>305</v>
      </c>
      <c r="F2725" t="str">
        <f t="shared" si="132"/>
        <v xml:space="preserve"> </v>
      </c>
    </row>
    <row r="2726" spans="1:6" x14ac:dyDescent="0.45">
      <c r="A2726">
        <v>2715</v>
      </c>
      <c r="B2726">
        <f t="shared" si="128"/>
        <v>551</v>
      </c>
      <c r="C2726" cm="1">
        <f t="array" ref="C2726:D2726">_xlfn.XLOOKUP(A2726,id,KickstartData!$L$2:$M$4115)</f>
        <v>551</v>
      </c>
      <c r="D2726" t="str">
        <v>successful</v>
      </c>
      <c r="E2726">
        <f t="shared" si="131"/>
        <v>551</v>
      </c>
      <c r="F2726" t="str">
        <f t="shared" si="132"/>
        <v xml:space="preserve"> </v>
      </c>
    </row>
    <row r="2727" spans="1:6" x14ac:dyDescent="0.45">
      <c r="A2727">
        <v>2716</v>
      </c>
      <c r="B2727">
        <f t="shared" si="128"/>
        <v>187</v>
      </c>
      <c r="C2727" cm="1">
        <f t="array" ref="C2727:D2727">_xlfn.XLOOKUP(A2727,id,KickstartData!$L$2:$M$4115)</f>
        <v>187</v>
      </c>
      <c r="D2727" t="str">
        <v>successful</v>
      </c>
      <c r="E2727">
        <f t="shared" si="131"/>
        <v>187</v>
      </c>
      <c r="F2727" t="str">
        <f t="shared" si="132"/>
        <v xml:space="preserve"> </v>
      </c>
    </row>
    <row r="2728" spans="1:6" x14ac:dyDescent="0.45">
      <c r="A2728">
        <v>2717</v>
      </c>
      <c r="B2728">
        <f t="shared" si="128"/>
        <v>325</v>
      </c>
      <c r="C2728" cm="1">
        <f t="array" ref="C2728:D2728">_xlfn.XLOOKUP(A2728,id,KickstartData!$L$2:$M$4115)</f>
        <v>325</v>
      </c>
      <c r="D2728" t="str">
        <v>successful</v>
      </c>
      <c r="E2728">
        <f t="shared" si="131"/>
        <v>325</v>
      </c>
      <c r="F2728" t="str">
        <f t="shared" si="132"/>
        <v xml:space="preserve"> </v>
      </c>
    </row>
    <row r="2729" spans="1:6" x14ac:dyDescent="0.45">
      <c r="A2729">
        <v>2718</v>
      </c>
      <c r="B2729">
        <f t="shared" si="128"/>
        <v>148</v>
      </c>
      <c r="C2729" cm="1">
        <f t="array" ref="C2729:D2729">_xlfn.XLOOKUP(A2729,id,KickstartData!$L$2:$M$4115)</f>
        <v>148</v>
      </c>
      <c r="D2729" t="str">
        <v>successful</v>
      </c>
      <c r="E2729">
        <f t="shared" si="131"/>
        <v>148</v>
      </c>
      <c r="F2729" t="str">
        <f t="shared" si="132"/>
        <v xml:space="preserve"> </v>
      </c>
    </row>
    <row r="2730" spans="1:6" x14ac:dyDescent="0.45">
      <c r="A2730">
        <v>2719</v>
      </c>
      <c r="B2730">
        <f t="shared" si="128"/>
        <v>69</v>
      </c>
      <c r="C2730" cm="1">
        <f t="array" ref="C2730:D2730">_xlfn.XLOOKUP(A2730,id,KickstartData!$L$2:$M$4115)</f>
        <v>69</v>
      </c>
      <c r="D2730" t="str">
        <v>successful</v>
      </c>
      <c r="E2730">
        <f t="shared" si="131"/>
        <v>69</v>
      </c>
      <c r="F2730" t="str">
        <f t="shared" si="132"/>
        <v xml:space="preserve"> </v>
      </c>
    </row>
    <row r="2731" spans="1:6" x14ac:dyDescent="0.45">
      <c r="A2731">
        <v>2720</v>
      </c>
      <c r="B2731">
        <f t="shared" si="128"/>
        <v>173</v>
      </c>
      <c r="C2731" cm="1">
        <f t="array" ref="C2731:D2731">_xlfn.XLOOKUP(A2731,id,KickstartData!$L$2:$M$4115)</f>
        <v>173</v>
      </c>
      <c r="D2731" t="str">
        <v>successful</v>
      </c>
      <c r="E2731">
        <f t="shared" si="131"/>
        <v>173</v>
      </c>
      <c r="F2731" t="str">
        <f t="shared" si="132"/>
        <v xml:space="preserve"> </v>
      </c>
    </row>
    <row r="2732" spans="1:6" x14ac:dyDescent="0.45">
      <c r="A2732">
        <v>2721</v>
      </c>
      <c r="B2732">
        <f t="shared" si="128"/>
        <v>269</v>
      </c>
      <c r="C2732" cm="1">
        <f t="array" ref="C2732:D2732">_xlfn.XLOOKUP(A2732,id,KickstartData!$L$2:$M$4115)</f>
        <v>269</v>
      </c>
      <c r="D2732" t="str">
        <v>successful</v>
      </c>
      <c r="E2732">
        <f t="shared" si="131"/>
        <v>269</v>
      </c>
      <c r="F2732" t="str">
        <f t="shared" si="132"/>
        <v xml:space="preserve"> </v>
      </c>
    </row>
    <row r="2733" spans="1:6" x14ac:dyDescent="0.45">
      <c r="A2733">
        <v>2722</v>
      </c>
      <c r="B2733">
        <f t="shared" si="128"/>
        <v>185</v>
      </c>
      <c r="C2733" cm="1">
        <f t="array" ref="C2733:D2733">_xlfn.XLOOKUP(A2733,id,KickstartData!$L$2:$M$4115)</f>
        <v>185</v>
      </c>
      <c r="D2733" t="str">
        <v>successful</v>
      </c>
      <c r="E2733">
        <f t="shared" si="131"/>
        <v>185</v>
      </c>
      <c r="F2733" t="str">
        <f t="shared" si="132"/>
        <v xml:space="preserve"> </v>
      </c>
    </row>
    <row r="2734" spans="1:6" x14ac:dyDescent="0.45">
      <c r="A2734">
        <v>2723</v>
      </c>
      <c r="B2734">
        <f t="shared" si="128"/>
        <v>176</v>
      </c>
      <c r="C2734" cm="1">
        <f t="array" ref="C2734:D2734">_xlfn.XLOOKUP(A2734,id,KickstartData!$L$2:$M$4115)</f>
        <v>176</v>
      </c>
      <c r="D2734" t="str">
        <v>successful</v>
      </c>
      <c r="E2734">
        <f t="shared" si="131"/>
        <v>176</v>
      </c>
      <c r="F2734" t="str">
        <f t="shared" si="132"/>
        <v xml:space="preserve"> </v>
      </c>
    </row>
    <row r="2735" spans="1:6" x14ac:dyDescent="0.45">
      <c r="A2735">
        <v>2724</v>
      </c>
      <c r="B2735">
        <f t="shared" si="128"/>
        <v>1019</v>
      </c>
      <c r="C2735" cm="1">
        <f t="array" ref="C2735:D2735">_xlfn.XLOOKUP(A2735,id,KickstartData!$L$2:$M$4115)</f>
        <v>1019</v>
      </c>
      <c r="D2735" t="str">
        <v>successful</v>
      </c>
      <c r="E2735">
        <f t="shared" si="131"/>
        <v>1019</v>
      </c>
      <c r="F2735" t="str">
        <f t="shared" si="132"/>
        <v xml:space="preserve"> </v>
      </c>
    </row>
    <row r="2736" spans="1:6" x14ac:dyDescent="0.45">
      <c r="A2736">
        <v>2725</v>
      </c>
      <c r="B2736">
        <f t="shared" si="128"/>
        <v>113</v>
      </c>
      <c r="C2736" cm="1">
        <f t="array" ref="C2736:D2736">_xlfn.XLOOKUP(A2736,id,KickstartData!$L$2:$M$4115)</f>
        <v>113</v>
      </c>
      <c r="D2736" t="str">
        <v>successful</v>
      </c>
      <c r="E2736">
        <f t="shared" si="131"/>
        <v>113</v>
      </c>
      <c r="F2736" t="str">
        <f t="shared" si="132"/>
        <v xml:space="preserve"> </v>
      </c>
    </row>
    <row r="2737" spans="1:6" x14ac:dyDescent="0.45">
      <c r="A2737">
        <v>2726</v>
      </c>
      <c r="B2737">
        <f t="shared" si="128"/>
        <v>404</v>
      </c>
      <c r="C2737" cm="1">
        <f t="array" ref="C2737:D2737">_xlfn.XLOOKUP(A2737,id,KickstartData!$L$2:$M$4115)</f>
        <v>404</v>
      </c>
      <c r="D2737" t="str">
        <v>successful</v>
      </c>
      <c r="E2737">
        <f t="shared" si="131"/>
        <v>404</v>
      </c>
      <c r="F2737" t="str">
        <f t="shared" si="132"/>
        <v xml:space="preserve"> </v>
      </c>
    </row>
    <row r="2738" spans="1:6" x14ac:dyDescent="0.45">
      <c r="A2738">
        <v>2727</v>
      </c>
      <c r="B2738">
        <f t="shared" si="128"/>
        <v>707</v>
      </c>
      <c r="C2738" cm="1">
        <f t="array" ref="C2738:D2738">_xlfn.XLOOKUP(A2738,id,KickstartData!$L$2:$M$4115)</f>
        <v>707</v>
      </c>
      <c r="D2738" t="str">
        <v>successful</v>
      </c>
      <c r="E2738">
        <f t="shared" si="131"/>
        <v>707</v>
      </c>
      <c r="F2738" t="str">
        <f t="shared" si="132"/>
        <v xml:space="preserve"> </v>
      </c>
    </row>
    <row r="2739" spans="1:6" x14ac:dyDescent="0.45">
      <c r="A2739">
        <v>2728</v>
      </c>
      <c r="B2739">
        <f t="shared" si="128"/>
        <v>392</v>
      </c>
      <c r="C2739" cm="1">
        <f t="array" ref="C2739:D2739">_xlfn.XLOOKUP(A2739,id,KickstartData!$L$2:$M$4115)</f>
        <v>392</v>
      </c>
      <c r="D2739" t="str">
        <v>successful</v>
      </c>
      <c r="E2739">
        <f t="shared" si="131"/>
        <v>392</v>
      </c>
      <c r="F2739" t="str">
        <f t="shared" si="132"/>
        <v xml:space="preserve"> </v>
      </c>
    </row>
    <row r="2740" spans="1:6" x14ac:dyDescent="0.45">
      <c r="A2740">
        <v>2729</v>
      </c>
      <c r="B2740">
        <f t="shared" si="128"/>
        <v>23</v>
      </c>
      <c r="C2740" cm="1">
        <f t="array" ref="C2740:D2740">_xlfn.XLOOKUP(A2740,id,KickstartData!$L$2:$M$4115)</f>
        <v>23</v>
      </c>
      <c r="D2740" t="str">
        <v>successful</v>
      </c>
      <c r="E2740">
        <f t="shared" si="131"/>
        <v>23</v>
      </c>
      <c r="F2740" t="str">
        <f t="shared" si="132"/>
        <v xml:space="preserve"> </v>
      </c>
    </row>
    <row r="2741" spans="1:6" x14ac:dyDescent="0.45">
      <c r="A2741">
        <v>2730</v>
      </c>
      <c r="B2741">
        <f t="shared" si="128"/>
        <v>682</v>
      </c>
      <c r="C2741" cm="1">
        <f t="array" ref="C2741:D2741">_xlfn.XLOOKUP(A2741,id,KickstartData!$L$2:$M$4115)</f>
        <v>682</v>
      </c>
      <c r="D2741" t="str">
        <v>successful</v>
      </c>
      <c r="E2741">
        <f t="shared" si="131"/>
        <v>682</v>
      </c>
      <c r="F2741" t="str">
        <f t="shared" si="132"/>
        <v xml:space="preserve"> </v>
      </c>
    </row>
    <row r="2742" spans="1:6" x14ac:dyDescent="0.45">
      <c r="A2742">
        <v>2731</v>
      </c>
      <c r="B2742">
        <f t="shared" si="128"/>
        <v>37</v>
      </c>
      <c r="C2742" cm="1">
        <f t="array" ref="C2742:D2742">_xlfn.XLOOKUP(A2742,id,KickstartData!$L$2:$M$4115)</f>
        <v>37</v>
      </c>
      <c r="D2742" t="str">
        <v>successful</v>
      </c>
      <c r="E2742">
        <f t="shared" si="131"/>
        <v>37</v>
      </c>
      <c r="F2742" t="str">
        <f t="shared" si="132"/>
        <v xml:space="preserve"> </v>
      </c>
    </row>
    <row r="2743" spans="1:6" x14ac:dyDescent="0.45">
      <c r="A2743">
        <v>2732</v>
      </c>
      <c r="B2743">
        <f t="shared" si="128"/>
        <v>146</v>
      </c>
      <c r="C2743" cm="1">
        <f t="array" ref="C2743:D2743">_xlfn.XLOOKUP(A2743,id,KickstartData!$L$2:$M$4115)</f>
        <v>146</v>
      </c>
      <c r="D2743" t="str">
        <v>successful</v>
      </c>
      <c r="E2743">
        <f t="shared" si="131"/>
        <v>146</v>
      </c>
      <c r="F2743" t="str">
        <f t="shared" si="132"/>
        <v xml:space="preserve"> </v>
      </c>
    </row>
    <row r="2744" spans="1:6" x14ac:dyDescent="0.45">
      <c r="A2744">
        <v>2733</v>
      </c>
      <c r="B2744">
        <f t="shared" si="128"/>
        <v>119</v>
      </c>
      <c r="C2744" cm="1">
        <f t="array" ref="C2744:D2744">_xlfn.XLOOKUP(A2744,id,KickstartData!$L$2:$M$4115)</f>
        <v>119</v>
      </c>
      <c r="D2744" t="str">
        <v>successful</v>
      </c>
      <c r="E2744">
        <f t="shared" si="131"/>
        <v>119</v>
      </c>
      <c r="F2744" t="str">
        <f t="shared" si="132"/>
        <v xml:space="preserve"> </v>
      </c>
    </row>
    <row r="2745" spans="1:6" x14ac:dyDescent="0.45">
      <c r="A2745">
        <v>2734</v>
      </c>
      <c r="B2745">
        <f t="shared" si="128"/>
        <v>163</v>
      </c>
      <c r="C2745" cm="1">
        <f t="array" ref="C2745:D2745">_xlfn.XLOOKUP(A2745,id,KickstartData!$L$2:$M$4115)</f>
        <v>163</v>
      </c>
      <c r="D2745" t="str">
        <v>successful</v>
      </c>
      <c r="E2745">
        <f t="shared" si="131"/>
        <v>163</v>
      </c>
      <c r="F2745" t="str">
        <f t="shared" si="132"/>
        <v xml:space="preserve"> </v>
      </c>
    </row>
    <row r="2746" spans="1:6" x14ac:dyDescent="0.45">
      <c r="A2746">
        <v>2735</v>
      </c>
      <c r="B2746">
        <f t="shared" si="128"/>
        <v>339</v>
      </c>
      <c r="C2746" cm="1">
        <f t="array" ref="C2746:D2746">_xlfn.XLOOKUP(A2746,id,KickstartData!$L$2:$M$4115)</f>
        <v>339</v>
      </c>
      <c r="D2746" t="str">
        <v>successful</v>
      </c>
      <c r="E2746">
        <f t="shared" si="131"/>
        <v>339</v>
      </c>
      <c r="F2746" t="str">
        <f t="shared" si="132"/>
        <v xml:space="preserve"> </v>
      </c>
    </row>
    <row r="2747" spans="1:6" x14ac:dyDescent="0.45">
      <c r="A2747">
        <v>2736</v>
      </c>
      <c r="B2747">
        <f t="shared" si="128"/>
        <v>58</v>
      </c>
      <c r="C2747" cm="1">
        <f t="array" ref="C2747:D2747">_xlfn.XLOOKUP(A2747,id,KickstartData!$L$2:$M$4115)</f>
        <v>58</v>
      </c>
      <c r="D2747" t="str">
        <v>successful</v>
      </c>
      <c r="E2747">
        <f t="shared" si="131"/>
        <v>58</v>
      </c>
      <c r="F2747" t="str">
        <f t="shared" si="132"/>
        <v xml:space="preserve"> </v>
      </c>
    </row>
    <row r="2748" spans="1:6" x14ac:dyDescent="0.45">
      <c r="A2748">
        <v>2737</v>
      </c>
      <c r="B2748">
        <f t="shared" si="128"/>
        <v>456</v>
      </c>
      <c r="C2748" cm="1">
        <f t="array" ref="C2748:D2748">_xlfn.XLOOKUP(A2748,id,KickstartData!$L$2:$M$4115)</f>
        <v>456</v>
      </c>
      <c r="D2748" t="str">
        <v>successful</v>
      </c>
      <c r="E2748">
        <f t="shared" si="131"/>
        <v>456</v>
      </c>
      <c r="F2748" t="str">
        <f t="shared" si="132"/>
        <v xml:space="preserve"> </v>
      </c>
    </row>
    <row r="2749" spans="1:6" x14ac:dyDescent="0.45">
      <c r="A2749">
        <v>2738</v>
      </c>
      <c r="B2749">
        <f t="shared" si="128"/>
        <v>15</v>
      </c>
      <c r="C2749" cm="1">
        <f t="array" ref="C2749:D2749">_xlfn.XLOOKUP(A2749,id,KickstartData!$L$2:$M$4115)</f>
        <v>15</v>
      </c>
      <c r="D2749" t="str">
        <v>successful</v>
      </c>
      <c r="E2749">
        <f t="shared" si="131"/>
        <v>15</v>
      </c>
      <c r="F2749" t="str">
        <f t="shared" si="132"/>
        <v xml:space="preserve"> </v>
      </c>
    </row>
    <row r="2750" spans="1:6" x14ac:dyDescent="0.45">
      <c r="A2750">
        <v>2739</v>
      </c>
      <c r="B2750">
        <f t="shared" si="128"/>
        <v>191</v>
      </c>
      <c r="C2750" cm="1">
        <f t="array" ref="C2750:D2750">_xlfn.XLOOKUP(A2750,id,KickstartData!$L$2:$M$4115)</f>
        <v>191</v>
      </c>
      <c r="D2750" t="str">
        <v>successful</v>
      </c>
      <c r="E2750">
        <f t="shared" si="131"/>
        <v>191</v>
      </c>
      <c r="F2750" t="str">
        <f t="shared" si="132"/>
        <v xml:space="preserve"> </v>
      </c>
    </row>
    <row r="2751" spans="1:6" x14ac:dyDescent="0.45">
      <c r="A2751">
        <v>2740</v>
      </c>
      <c r="B2751">
        <f t="shared" si="128"/>
        <v>17</v>
      </c>
      <c r="C2751" cm="1">
        <f t="array" ref="C2751:D2751">_xlfn.XLOOKUP(A2751,id,KickstartData!$L$2:$M$4115)</f>
        <v>17</v>
      </c>
      <c r="D2751" t="str">
        <v>successful</v>
      </c>
      <c r="E2751">
        <f t="shared" si="131"/>
        <v>17</v>
      </c>
      <c r="F2751" t="str">
        <f t="shared" si="132"/>
        <v xml:space="preserve"> </v>
      </c>
    </row>
    <row r="2752" spans="1:6" x14ac:dyDescent="0.45">
      <c r="A2752">
        <v>2741</v>
      </c>
      <c r="B2752">
        <f t="shared" si="128"/>
        <v>4</v>
      </c>
      <c r="C2752" cm="1">
        <f t="array" ref="C2752:D2752">_xlfn.XLOOKUP(A2752,id,KickstartData!$L$2:$M$4115)</f>
        <v>4</v>
      </c>
      <c r="D2752" t="str">
        <v>failed</v>
      </c>
      <c r="E2752" t="str">
        <f t="shared" si="131"/>
        <v xml:space="preserve"> </v>
      </c>
      <c r="F2752">
        <f t="shared" si="132"/>
        <v>4</v>
      </c>
    </row>
    <row r="2753" spans="1:6" x14ac:dyDescent="0.45">
      <c r="A2753">
        <v>2742</v>
      </c>
      <c r="B2753">
        <f t="shared" si="128"/>
        <v>18</v>
      </c>
      <c r="C2753" cm="1">
        <f t="array" ref="C2753:D2753">_xlfn.XLOOKUP(A2753,id,KickstartData!$L$2:$M$4115)</f>
        <v>18</v>
      </c>
      <c r="D2753" t="str">
        <v>failed</v>
      </c>
      <c r="E2753" t="str">
        <f t="shared" si="131"/>
        <v xml:space="preserve"> </v>
      </c>
      <c r="F2753">
        <f t="shared" si="132"/>
        <v>18</v>
      </c>
    </row>
    <row r="2754" spans="1:6" x14ac:dyDescent="0.45">
      <c r="A2754">
        <v>2743</v>
      </c>
      <c r="B2754">
        <f t="shared" si="128"/>
        <v>0</v>
      </c>
      <c r="C2754" cm="1">
        <f t="array" ref="C2754:D2754">_xlfn.XLOOKUP(A2754,id,KickstartData!$L$2:$M$4115)</f>
        <v>0</v>
      </c>
      <c r="D2754" t="str">
        <v>failed</v>
      </c>
      <c r="E2754" t="str">
        <f t="shared" si="131"/>
        <v xml:space="preserve"> </v>
      </c>
      <c r="F2754">
        <f t="shared" si="132"/>
        <v>0</v>
      </c>
    </row>
    <row r="2755" spans="1:6" x14ac:dyDescent="0.45">
      <c r="A2755">
        <v>2744</v>
      </c>
      <c r="B2755">
        <f t="shared" si="128"/>
        <v>22</v>
      </c>
      <c r="C2755" cm="1">
        <f t="array" ref="C2755:D2755">_xlfn.XLOOKUP(A2755,id,KickstartData!$L$2:$M$4115)</f>
        <v>22</v>
      </c>
      <c r="D2755" t="str">
        <v>failed</v>
      </c>
      <c r="E2755" t="str">
        <f t="shared" si="131"/>
        <v xml:space="preserve"> </v>
      </c>
      <c r="F2755">
        <f t="shared" si="132"/>
        <v>22</v>
      </c>
    </row>
    <row r="2756" spans="1:6" x14ac:dyDescent="0.45">
      <c r="A2756">
        <v>2745</v>
      </c>
      <c r="B2756">
        <f t="shared" si="128"/>
        <v>49</v>
      </c>
      <c r="C2756" cm="1">
        <f t="array" ref="C2756:D2756">_xlfn.XLOOKUP(A2756,id,KickstartData!$L$2:$M$4115)</f>
        <v>49</v>
      </c>
      <c r="D2756" t="str">
        <v>failed</v>
      </c>
      <c r="E2756" t="str">
        <f t="shared" si="131"/>
        <v xml:space="preserve"> </v>
      </c>
      <c r="F2756">
        <f t="shared" si="132"/>
        <v>49</v>
      </c>
    </row>
    <row r="2757" spans="1:6" x14ac:dyDescent="0.45">
      <c r="A2757">
        <v>2746</v>
      </c>
      <c r="B2757">
        <f t="shared" si="128"/>
        <v>19</v>
      </c>
      <c r="C2757" cm="1">
        <f t="array" ref="C2757:D2757">_xlfn.XLOOKUP(A2757,id,KickstartData!$L$2:$M$4115)</f>
        <v>19</v>
      </c>
      <c r="D2757" t="str">
        <v>failed</v>
      </c>
      <c r="E2757" t="str">
        <f t="shared" si="131"/>
        <v xml:space="preserve"> </v>
      </c>
      <c r="F2757">
        <f t="shared" si="132"/>
        <v>19</v>
      </c>
    </row>
    <row r="2758" spans="1:6" x14ac:dyDescent="0.45">
      <c r="A2758">
        <v>2747</v>
      </c>
      <c r="B2758">
        <f t="shared" si="128"/>
        <v>4</v>
      </c>
      <c r="C2758" cm="1">
        <f t="array" ref="C2758:D2758">_xlfn.XLOOKUP(A2758,id,KickstartData!$L$2:$M$4115)</f>
        <v>4</v>
      </c>
      <c r="D2758" t="str">
        <v>failed</v>
      </c>
      <c r="E2758" t="str">
        <f t="shared" si="131"/>
        <v xml:space="preserve"> </v>
      </c>
      <c r="F2758">
        <f t="shared" si="132"/>
        <v>4</v>
      </c>
    </row>
    <row r="2759" spans="1:6" x14ac:dyDescent="0.45">
      <c r="A2759">
        <v>2748</v>
      </c>
      <c r="B2759">
        <f t="shared" si="128"/>
        <v>4</v>
      </c>
      <c r="C2759" cm="1">
        <f t="array" ref="C2759:D2759">_xlfn.XLOOKUP(A2759,id,KickstartData!$L$2:$M$4115)</f>
        <v>4</v>
      </c>
      <c r="D2759" t="str">
        <v>failed</v>
      </c>
      <c r="E2759" t="str">
        <f t="shared" si="131"/>
        <v xml:space="preserve"> </v>
      </c>
      <c r="F2759">
        <f t="shared" si="132"/>
        <v>4</v>
      </c>
    </row>
    <row r="2760" spans="1:6" x14ac:dyDescent="0.45">
      <c r="A2760">
        <v>2749</v>
      </c>
      <c r="B2760">
        <f t="shared" si="128"/>
        <v>2</v>
      </c>
      <c r="C2760" cm="1">
        <f t="array" ref="C2760:D2760">_xlfn.XLOOKUP(A2760,id,KickstartData!$L$2:$M$4115)</f>
        <v>2</v>
      </c>
      <c r="D2760" t="str">
        <v>failed</v>
      </c>
      <c r="E2760" t="str">
        <f t="shared" si="131"/>
        <v xml:space="preserve"> </v>
      </c>
      <c r="F2760">
        <f t="shared" si="132"/>
        <v>2</v>
      </c>
    </row>
    <row r="2761" spans="1:6" x14ac:dyDescent="0.45">
      <c r="A2761">
        <v>2750</v>
      </c>
      <c r="B2761">
        <f t="shared" si="128"/>
        <v>0</v>
      </c>
      <c r="C2761" cm="1">
        <f t="array" ref="C2761:D2761">_xlfn.XLOOKUP(A2761,id,KickstartData!$L$2:$M$4115)</f>
        <v>0</v>
      </c>
      <c r="D2761" t="str">
        <v>failed</v>
      </c>
      <c r="E2761" t="str">
        <f t="shared" si="131"/>
        <v xml:space="preserve"> </v>
      </c>
      <c r="F2761">
        <f t="shared" si="132"/>
        <v>0</v>
      </c>
    </row>
    <row r="2762" spans="1:6" x14ac:dyDescent="0.45">
      <c r="A2762">
        <v>2751</v>
      </c>
      <c r="B2762">
        <f t="shared" si="128"/>
        <v>0</v>
      </c>
      <c r="C2762" cm="1">
        <f t="array" ref="C2762:D2762">_xlfn.XLOOKUP(A2762,id,KickstartData!$L$2:$M$4115)</f>
        <v>0</v>
      </c>
      <c r="D2762" t="str">
        <v>failed</v>
      </c>
      <c r="E2762" t="str">
        <f t="shared" si="131"/>
        <v xml:space="preserve"> </v>
      </c>
      <c r="F2762">
        <f t="shared" si="132"/>
        <v>0</v>
      </c>
    </row>
    <row r="2763" spans="1:6" x14ac:dyDescent="0.45">
      <c r="A2763">
        <v>2752</v>
      </c>
      <c r="B2763">
        <f t="shared" si="128"/>
        <v>14</v>
      </c>
      <c r="C2763" cm="1">
        <f t="array" ref="C2763:D2763">_xlfn.XLOOKUP(A2763,id,KickstartData!$L$2:$M$4115)</f>
        <v>14</v>
      </c>
      <c r="D2763" t="str">
        <v>failed</v>
      </c>
      <c r="E2763" t="str">
        <f t="shared" si="131"/>
        <v xml:space="preserve"> </v>
      </c>
      <c r="F2763">
        <f t="shared" si="132"/>
        <v>14</v>
      </c>
    </row>
    <row r="2764" spans="1:6" x14ac:dyDescent="0.45">
      <c r="A2764">
        <v>2753</v>
      </c>
      <c r="B2764">
        <f t="shared" ref="B2764:B2827" si="133">_xlfn.XLOOKUP(A2764,id,backers_count)</f>
        <v>8</v>
      </c>
      <c r="C2764" cm="1">
        <f t="array" ref="C2764:D2764">_xlfn.XLOOKUP(A2764,id,KickstartData!$L$2:$M$4115)</f>
        <v>8</v>
      </c>
      <c r="D2764" t="str">
        <v>failed</v>
      </c>
      <c r="E2764" t="str">
        <f t="shared" si="131"/>
        <v xml:space="preserve"> </v>
      </c>
      <c r="F2764">
        <f t="shared" si="132"/>
        <v>8</v>
      </c>
    </row>
    <row r="2765" spans="1:6" x14ac:dyDescent="0.45">
      <c r="A2765">
        <v>2754</v>
      </c>
      <c r="B2765">
        <f t="shared" si="133"/>
        <v>0</v>
      </c>
      <c r="C2765" cm="1">
        <f t="array" ref="C2765:D2765">_xlfn.XLOOKUP(A2765,id,KickstartData!$L$2:$M$4115)</f>
        <v>0</v>
      </c>
      <c r="D2765" t="str">
        <v>failed</v>
      </c>
      <c r="E2765" t="str">
        <f t="shared" si="131"/>
        <v xml:space="preserve"> </v>
      </c>
      <c r="F2765">
        <f t="shared" si="132"/>
        <v>0</v>
      </c>
    </row>
    <row r="2766" spans="1:6" x14ac:dyDescent="0.45">
      <c r="A2766">
        <v>2755</v>
      </c>
      <c r="B2766">
        <f t="shared" si="133"/>
        <v>15</v>
      </c>
      <c r="C2766" cm="1">
        <f t="array" ref="C2766:D2766">_xlfn.XLOOKUP(A2766,id,KickstartData!$L$2:$M$4115)</f>
        <v>15</v>
      </c>
      <c r="D2766" t="str">
        <v>failed</v>
      </c>
      <c r="E2766" t="str">
        <f t="shared" si="131"/>
        <v xml:space="preserve"> </v>
      </c>
      <c r="F2766">
        <f t="shared" si="132"/>
        <v>15</v>
      </c>
    </row>
    <row r="2767" spans="1:6" x14ac:dyDescent="0.45">
      <c r="A2767">
        <v>2756</v>
      </c>
      <c r="B2767">
        <f t="shared" si="133"/>
        <v>33</v>
      </c>
      <c r="C2767" cm="1">
        <f t="array" ref="C2767:D2767">_xlfn.XLOOKUP(A2767,id,KickstartData!$L$2:$M$4115)</f>
        <v>33</v>
      </c>
      <c r="D2767" t="str">
        <v>failed</v>
      </c>
      <c r="E2767" t="str">
        <f t="shared" si="131"/>
        <v xml:space="preserve"> </v>
      </c>
      <c r="F2767">
        <f t="shared" si="132"/>
        <v>33</v>
      </c>
    </row>
    <row r="2768" spans="1:6" x14ac:dyDescent="0.45">
      <c r="A2768">
        <v>2757</v>
      </c>
      <c r="B2768">
        <f t="shared" si="133"/>
        <v>2</v>
      </c>
      <c r="C2768" cm="1">
        <f t="array" ref="C2768:D2768">_xlfn.XLOOKUP(A2768,id,KickstartData!$L$2:$M$4115)</f>
        <v>2</v>
      </c>
      <c r="D2768" t="str">
        <v>failed</v>
      </c>
      <c r="E2768" t="str">
        <f t="shared" si="131"/>
        <v xml:space="preserve"> </v>
      </c>
      <c r="F2768">
        <f t="shared" si="132"/>
        <v>2</v>
      </c>
    </row>
    <row r="2769" spans="1:6" x14ac:dyDescent="0.45">
      <c r="A2769">
        <v>2758</v>
      </c>
      <c r="B2769">
        <f t="shared" si="133"/>
        <v>6</v>
      </c>
      <c r="C2769" cm="1">
        <f t="array" ref="C2769:D2769">_xlfn.XLOOKUP(A2769,id,KickstartData!$L$2:$M$4115)</f>
        <v>6</v>
      </c>
      <c r="D2769" t="str">
        <v>failed</v>
      </c>
      <c r="E2769" t="str">
        <f t="shared" si="131"/>
        <v xml:space="preserve"> </v>
      </c>
      <c r="F2769">
        <f t="shared" si="132"/>
        <v>6</v>
      </c>
    </row>
    <row r="2770" spans="1:6" x14ac:dyDescent="0.45">
      <c r="A2770">
        <v>2759</v>
      </c>
      <c r="B2770">
        <f t="shared" si="133"/>
        <v>2</v>
      </c>
      <c r="C2770" cm="1">
        <f t="array" ref="C2770:D2770">_xlfn.XLOOKUP(A2770,id,KickstartData!$L$2:$M$4115)</f>
        <v>2</v>
      </c>
      <c r="D2770" t="str">
        <v>failed</v>
      </c>
      <c r="E2770" t="str">
        <f t="shared" si="131"/>
        <v xml:space="preserve"> </v>
      </c>
      <c r="F2770">
        <f t="shared" si="132"/>
        <v>2</v>
      </c>
    </row>
    <row r="2771" spans="1:6" x14ac:dyDescent="0.45">
      <c r="A2771">
        <v>2760</v>
      </c>
      <c r="B2771">
        <f t="shared" si="133"/>
        <v>0</v>
      </c>
      <c r="C2771" cm="1">
        <f t="array" ref="C2771:D2771">_xlfn.XLOOKUP(A2771,id,KickstartData!$L$2:$M$4115)</f>
        <v>0</v>
      </c>
      <c r="D2771" t="str">
        <v>failed</v>
      </c>
      <c r="E2771" t="str">
        <f t="shared" ref="E2771:E2834" si="134">IF(D2771="successful",C2771," ")</f>
        <v xml:space="preserve"> </v>
      </c>
      <c r="F2771">
        <f t="shared" ref="F2771:F2834" si="135">IF(D2771&lt;&gt;"successful",C2771," ")</f>
        <v>0</v>
      </c>
    </row>
    <row r="2772" spans="1:6" x14ac:dyDescent="0.45">
      <c r="A2772">
        <v>2761</v>
      </c>
      <c r="B2772">
        <f t="shared" si="133"/>
        <v>4</v>
      </c>
      <c r="C2772" cm="1">
        <f t="array" ref="C2772:D2772">_xlfn.XLOOKUP(A2772,id,KickstartData!$L$2:$M$4115)</f>
        <v>4</v>
      </c>
      <c r="D2772" t="str">
        <v>failed</v>
      </c>
      <c r="E2772" t="str">
        <f t="shared" si="134"/>
        <v xml:space="preserve"> </v>
      </c>
      <c r="F2772">
        <f t="shared" si="135"/>
        <v>4</v>
      </c>
    </row>
    <row r="2773" spans="1:6" x14ac:dyDescent="0.45">
      <c r="A2773">
        <v>2762</v>
      </c>
      <c r="B2773">
        <f t="shared" si="133"/>
        <v>1</v>
      </c>
      <c r="C2773" cm="1">
        <f t="array" ref="C2773:D2773">_xlfn.XLOOKUP(A2773,id,KickstartData!$L$2:$M$4115)</f>
        <v>1</v>
      </c>
      <c r="D2773" t="str">
        <v>failed</v>
      </c>
      <c r="E2773" t="str">
        <f t="shared" si="134"/>
        <v xml:space="preserve"> </v>
      </c>
      <c r="F2773">
        <f t="shared" si="135"/>
        <v>1</v>
      </c>
    </row>
    <row r="2774" spans="1:6" x14ac:dyDescent="0.45">
      <c r="A2774">
        <v>2763</v>
      </c>
      <c r="B2774">
        <f t="shared" si="133"/>
        <v>3</v>
      </c>
      <c r="C2774" cm="1">
        <f t="array" ref="C2774:D2774">_xlfn.XLOOKUP(A2774,id,KickstartData!$L$2:$M$4115)</f>
        <v>3</v>
      </c>
      <c r="D2774" t="str">
        <v>failed</v>
      </c>
      <c r="E2774" t="str">
        <f t="shared" si="134"/>
        <v xml:space="preserve"> </v>
      </c>
      <c r="F2774">
        <f t="shared" si="135"/>
        <v>3</v>
      </c>
    </row>
    <row r="2775" spans="1:6" x14ac:dyDescent="0.45">
      <c r="A2775">
        <v>2764</v>
      </c>
      <c r="B2775">
        <f t="shared" si="133"/>
        <v>4</v>
      </c>
      <c r="C2775" cm="1">
        <f t="array" ref="C2775:D2775">_xlfn.XLOOKUP(A2775,id,KickstartData!$L$2:$M$4115)</f>
        <v>4</v>
      </c>
      <c r="D2775" t="str">
        <v>failed</v>
      </c>
      <c r="E2775" t="str">
        <f t="shared" si="134"/>
        <v xml:space="preserve"> </v>
      </c>
      <c r="F2775">
        <f t="shared" si="135"/>
        <v>4</v>
      </c>
    </row>
    <row r="2776" spans="1:6" x14ac:dyDescent="0.45">
      <c r="A2776">
        <v>2765</v>
      </c>
      <c r="B2776">
        <f t="shared" si="133"/>
        <v>0</v>
      </c>
      <c r="C2776" cm="1">
        <f t="array" ref="C2776:D2776">_xlfn.XLOOKUP(A2776,id,KickstartData!$L$2:$M$4115)</f>
        <v>0</v>
      </c>
      <c r="D2776" t="str">
        <v>failed</v>
      </c>
      <c r="E2776" t="str">
        <f t="shared" si="134"/>
        <v xml:space="preserve"> </v>
      </c>
      <c r="F2776">
        <f t="shared" si="135"/>
        <v>0</v>
      </c>
    </row>
    <row r="2777" spans="1:6" x14ac:dyDescent="0.45">
      <c r="A2777">
        <v>2766</v>
      </c>
      <c r="B2777">
        <f t="shared" si="133"/>
        <v>4</v>
      </c>
      <c r="C2777" cm="1">
        <f t="array" ref="C2777:D2777">_xlfn.XLOOKUP(A2777,id,KickstartData!$L$2:$M$4115)</f>
        <v>4</v>
      </c>
      <c r="D2777" t="str">
        <v>failed</v>
      </c>
      <c r="E2777" t="str">
        <f t="shared" si="134"/>
        <v xml:space="preserve"> </v>
      </c>
      <c r="F2777">
        <f t="shared" si="135"/>
        <v>4</v>
      </c>
    </row>
    <row r="2778" spans="1:6" x14ac:dyDescent="0.45">
      <c r="A2778">
        <v>2767</v>
      </c>
      <c r="B2778">
        <f t="shared" si="133"/>
        <v>3</v>
      </c>
      <c r="C2778" cm="1">
        <f t="array" ref="C2778:D2778">_xlfn.XLOOKUP(A2778,id,KickstartData!$L$2:$M$4115)</f>
        <v>3</v>
      </c>
      <c r="D2778" t="str">
        <v>failed</v>
      </c>
      <c r="E2778" t="str">
        <f t="shared" si="134"/>
        <v xml:space="preserve"> </v>
      </c>
      <c r="F2778">
        <f t="shared" si="135"/>
        <v>3</v>
      </c>
    </row>
    <row r="2779" spans="1:6" x14ac:dyDescent="0.45">
      <c r="A2779">
        <v>2768</v>
      </c>
      <c r="B2779">
        <f t="shared" si="133"/>
        <v>34</v>
      </c>
      <c r="C2779" cm="1">
        <f t="array" ref="C2779:D2779">_xlfn.XLOOKUP(A2779,id,KickstartData!$L$2:$M$4115)</f>
        <v>34</v>
      </c>
      <c r="D2779" t="str">
        <v>failed</v>
      </c>
      <c r="E2779" t="str">
        <f t="shared" si="134"/>
        <v xml:space="preserve"> </v>
      </c>
      <c r="F2779">
        <f t="shared" si="135"/>
        <v>34</v>
      </c>
    </row>
    <row r="2780" spans="1:6" x14ac:dyDescent="0.45">
      <c r="A2780">
        <v>2769</v>
      </c>
      <c r="B2780">
        <f t="shared" si="133"/>
        <v>2</v>
      </c>
      <c r="C2780" cm="1">
        <f t="array" ref="C2780:D2780">_xlfn.XLOOKUP(A2780,id,KickstartData!$L$2:$M$4115)</f>
        <v>2</v>
      </c>
      <c r="D2780" t="str">
        <v>failed</v>
      </c>
      <c r="E2780" t="str">
        <f t="shared" si="134"/>
        <v xml:space="preserve"> </v>
      </c>
      <c r="F2780">
        <f t="shared" si="135"/>
        <v>2</v>
      </c>
    </row>
    <row r="2781" spans="1:6" x14ac:dyDescent="0.45">
      <c r="A2781">
        <v>2770</v>
      </c>
      <c r="B2781">
        <f t="shared" si="133"/>
        <v>33</v>
      </c>
      <c r="C2781" cm="1">
        <f t="array" ref="C2781:D2781">_xlfn.XLOOKUP(A2781,id,KickstartData!$L$2:$M$4115)</f>
        <v>33</v>
      </c>
      <c r="D2781" t="str">
        <v>failed</v>
      </c>
      <c r="E2781" t="str">
        <f t="shared" si="134"/>
        <v xml:space="preserve"> </v>
      </c>
      <c r="F2781">
        <f t="shared" si="135"/>
        <v>33</v>
      </c>
    </row>
    <row r="2782" spans="1:6" x14ac:dyDescent="0.45">
      <c r="A2782">
        <v>2771</v>
      </c>
      <c r="B2782">
        <f t="shared" si="133"/>
        <v>0</v>
      </c>
      <c r="C2782" cm="1">
        <f t="array" ref="C2782:D2782">_xlfn.XLOOKUP(A2782,id,KickstartData!$L$2:$M$4115)</f>
        <v>0</v>
      </c>
      <c r="D2782" t="str">
        <v>failed</v>
      </c>
      <c r="E2782" t="str">
        <f t="shared" si="134"/>
        <v xml:space="preserve"> </v>
      </c>
      <c r="F2782">
        <f t="shared" si="135"/>
        <v>0</v>
      </c>
    </row>
    <row r="2783" spans="1:6" x14ac:dyDescent="0.45">
      <c r="A2783">
        <v>2772</v>
      </c>
      <c r="B2783">
        <f t="shared" si="133"/>
        <v>0</v>
      </c>
      <c r="C2783" cm="1">
        <f t="array" ref="C2783:D2783">_xlfn.XLOOKUP(A2783,id,KickstartData!$L$2:$M$4115)</f>
        <v>0</v>
      </c>
      <c r="D2783" t="str">
        <v>failed</v>
      </c>
      <c r="E2783" t="str">
        <f t="shared" si="134"/>
        <v xml:space="preserve"> </v>
      </c>
      <c r="F2783">
        <f t="shared" si="135"/>
        <v>0</v>
      </c>
    </row>
    <row r="2784" spans="1:6" x14ac:dyDescent="0.45">
      <c r="A2784">
        <v>2773</v>
      </c>
      <c r="B2784">
        <f t="shared" si="133"/>
        <v>1</v>
      </c>
      <c r="C2784" cm="1">
        <f t="array" ref="C2784:D2784">_xlfn.XLOOKUP(A2784,id,KickstartData!$L$2:$M$4115)</f>
        <v>1</v>
      </c>
      <c r="D2784" t="str">
        <v>failed</v>
      </c>
      <c r="E2784" t="str">
        <f t="shared" si="134"/>
        <v xml:space="preserve"> </v>
      </c>
      <c r="F2784">
        <f t="shared" si="135"/>
        <v>1</v>
      </c>
    </row>
    <row r="2785" spans="1:6" x14ac:dyDescent="0.45">
      <c r="A2785">
        <v>2774</v>
      </c>
      <c r="B2785">
        <f t="shared" si="133"/>
        <v>13</v>
      </c>
      <c r="C2785" cm="1">
        <f t="array" ref="C2785:D2785">_xlfn.XLOOKUP(A2785,id,KickstartData!$L$2:$M$4115)</f>
        <v>13</v>
      </c>
      <c r="D2785" t="str">
        <v>failed</v>
      </c>
      <c r="E2785" t="str">
        <f t="shared" si="134"/>
        <v xml:space="preserve"> </v>
      </c>
      <c r="F2785">
        <f t="shared" si="135"/>
        <v>13</v>
      </c>
    </row>
    <row r="2786" spans="1:6" x14ac:dyDescent="0.45">
      <c r="A2786">
        <v>2775</v>
      </c>
      <c r="B2786">
        <f t="shared" si="133"/>
        <v>2</v>
      </c>
      <c r="C2786" cm="1">
        <f t="array" ref="C2786:D2786">_xlfn.XLOOKUP(A2786,id,KickstartData!$L$2:$M$4115)</f>
        <v>2</v>
      </c>
      <c r="D2786" t="str">
        <v>failed</v>
      </c>
      <c r="E2786" t="str">
        <f t="shared" si="134"/>
        <v xml:space="preserve"> </v>
      </c>
      <c r="F2786">
        <f t="shared" si="135"/>
        <v>2</v>
      </c>
    </row>
    <row r="2787" spans="1:6" x14ac:dyDescent="0.45">
      <c r="A2787">
        <v>2776</v>
      </c>
      <c r="B2787">
        <f t="shared" si="133"/>
        <v>36</v>
      </c>
      <c r="C2787" cm="1">
        <f t="array" ref="C2787:D2787">_xlfn.XLOOKUP(A2787,id,KickstartData!$L$2:$M$4115)</f>
        <v>36</v>
      </c>
      <c r="D2787" t="str">
        <v>failed</v>
      </c>
      <c r="E2787" t="str">
        <f t="shared" si="134"/>
        <v xml:space="preserve"> </v>
      </c>
      <c r="F2787">
        <f t="shared" si="135"/>
        <v>36</v>
      </c>
    </row>
    <row r="2788" spans="1:6" x14ac:dyDescent="0.45">
      <c r="A2788">
        <v>2777</v>
      </c>
      <c r="B2788">
        <f t="shared" si="133"/>
        <v>1</v>
      </c>
      <c r="C2788" cm="1">
        <f t="array" ref="C2788:D2788">_xlfn.XLOOKUP(A2788,id,KickstartData!$L$2:$M$4115)</f>
        <v>1</v>
      </c>
      <c r="D2788" t="str">
        <v>failed</v>
      </c>
      <c r="E2788" t="str">
        <f t="shared" si="134"/>
        <v xml:space="preserve"> </v>
      </c>
      <c r="F2788">
        <f t="shared" si="135"/>
        <v>1</v>
      </c>
    </row>
    <row r="2789" spans="1:6" x14ac:dyDescent="0.45">
      <c r="A2789">
        <v>2778</v>
      </c>
      <c r="B2789">
        <f t="shared" si="133"/>
        <v>15</v>
      </c>
      <c r="C2789" cm="1">
        <f t="array" ref="C2789:D2789">_xlfn.XLOOKUP(A2789,id,KickstartData!$L$2:$M$4115)</f>
        <v>15</v>
      </c>
      <c r="D2789" t="str">
        <v>failed</v>
      </c>
      <c r="E2789" t="str">
        <f t="shared" si="134"/>
        <v xml:space="preserve"> </v>
      </c>
      <c r="F2789">
        <f t="shared" si="135"/>
        <v>15</v>
      </c>
    </row>
    <row r="2790" spans="1:6" x14ac:dyDescent="0.45">
      <c r="A2790">
        <v>2779</v>
      </c>
      <c r="B2790">
        <f t="shared" si="133"/>
        <v>1</v>
      </c>
      <c r="C2790" cm="1">
        <f t="array" ref="C2790:D2790">_xlfn.XLOOKUP(A2790,id,KickstartData!$L$2:$M$4115)</f>
        <v>1</v>
      </c>
      <c r="D2790" t="str">
        <v>failed</v>
      </c>
      <c r="E2790" t="str">
        <f t="shared" si="134"/>
        <v xml:space="preserve"> </v>
      </c>
      <c r="F2790">
        <f t="shared" si="135"/>
        <v>1</v>
      </c>
    </row>
    <row r="2791" spans="1:6" x14ac:dyDescent="0.45">
      <c r="A2791">
        <v>2780</v>
      </c>
      <c r="B2791">
        <f t="shared" si="133"/>
        <v>0</v>
      </c>
      <c r="C2791" cm="1">
        <f t="array" ref="C2791:D2791">_xlfn.XLOOKUP(A2791,id,KickstartData!$L$2:$M$4115)</f>
        <v>0</v>
      </c>
      <c r="D2791" t="str">
        <v>failed</v>
      </c>
      <c r="E2791" t="str">
        <f t="shared" si="134"/>
        <v xml:space="preserve"> </v>
      </c>
      <c r="F2791">
        <f t="shared" si="135"/>
        <v>0</v>
      </c>
    </row>
    <row r="2792" spans="1:6" x14ac:dyDescent="0.45">
      <c r="A2792">
        <v>2781</v>
      </c>
      <c r="B2792">
        <f t="shared" si="133"/>
        <v>28</v>
      </c>
      <c r="C2792" cm="1">
        <f t="array" ref="C2792:D2792">_xlfn.XLOOKUP(A2792,id,KickstartData!$L$2:$M$4115)</f>
        <v>28</v>
      </c>
      <c r="D2792" t="str">
        <v>successful</v>
      </c>
      <c r="E2792">
        <f t="shared" si="134"/>
        <v>28</v>
      </c>
      <c r="F2792" t="str">
        <f t="shared" si="135"/>
        <v xml:space="preserve"> </v>
      </c>
    </row>
    <row r="2793" spans="1:6" x14ac:dyDescent="0.45">
      <c r="A2793">
        <v>2782</v>
      </c>
      <c r="B2793">
        <f t="shared" si="133"/>
        <v>18</v>
      </c>
      <c r="C2793" cm="1">
        <f t="array" ref="C2793:D2793">_xlfn.XLOOKUP(A2793,id,KickstartData!$L$2:$M$4115)</f>
        <v>18</v>
      </c>
      <c r="D2793" t="str">
        <v>successful</v>
      </c>
      <c r="E2793">
        <f t="shared" si="134"/>
        <v>18</v>
      </c>
      <c r="F2793" t="str">
        <f t="shared" si="135"/>
        <v xml:space="preserve"> </v>
      </c>
    </row>
    <row r="2794" spans="1:6" x14ac:dyDescent="0.45">
      <c r="A2794">
        <v>2783</v>
      </c>
      <c r="B2794">
        <f t="shared" si="133"/>
        <v>61</v>
      </c>
      <c r="C2794" cm="1">
        <f t="array" ref="C2794:D2794">_xlfn.XLOOKUP(A2794,id,KickstartData!$L$2:$M$4115)</f>
        <v>61</v>
      </c>
      <c r="D2794" t="str">
        <v>successful</v>
      </c>
      <c r="E2794">
        <f t="shared" si="134"/>
        <v>61</v>
      </c>
      <c r="F2794" t="str">
        <f t="shared" si="135"/>
        <v xml:space="preserve"> </v>
      </c>
    </row>
    <row r="2795" spans="1:6" x14ac:dyDescent="0.45">
      <c r="A2795">
        <v>2784</v>
      </c>
      <c r="B2795">
        <f t="shared" si="133"/>
        <v>108</v>
      </c>
      <c r="C2795" cm="1">
        <f t="array" ref="C2795:D2795">_xlfn.XLOOKUP(A2795,id,KickstartData!$L$2:$M$4115)</f>
        <v>108</v>
      </c>
      <c r="D2795" t="str">
        <v>successful</v>
      </c>
      <c r="E2795">
        <f t="shared" si="134"/>
        <v>108</v>
      </c>
      <c r="F2795" t="str">
        <f t="shared" si="135"/>
        <v xml:space="preserve"> </v>
      </c>
    </row>
    <row r="2796" spans="1:6" x14ac:dyDescent="0.45">
      <c r="A2796">
        <v>2785</v>
      </c>
      <c r="B2796">
        <f t="shared" si="133"/>
        <v>142</v>
      </c>
      <c r="C2796" cm="1">
        <f t="array" ref="C2796:D2796">_xlfn.XLOOKUP(A2796,id,KickstartData!$L$2:$M$4115)</f>
        <v>142</v>
      </c>
      <c r="D2796" t="str">
        <v>successful</v>
      </c>
      <c r="E2796">
        <f t="shared" si="134"/>
        <v>142</v>
      </c>
      <c r="F2796" t="str">
        <f t="shared" si="135"/>
        <v xml:space="preserve"> </v>
      </c>
    </row>
    <row r="2797" spans="1:6" x14ac:dyDescent="0.45">
      <c r="A2797">
        <v>2786</v>
      </c>
      <c r="B2797">
        <f t="shared" si="133"/>
        <v>74</v>
      </c>
      <c r="C2797" cm="1">
        <f t="array" ref="C2797:D2797">_xlfn.XLOOKUP(A2797,id,KickstartData!$L$2:$M$4115)</f>
        <v>74</v>
      </c>
      <c r="D2797" t="str">
        <v>successful</v>
      </c>
      <c r="E2797">
        <f t="shared" si="134"/>
        <v>74</v>
      </c>
      <c r="F2797" t="str">
        <f t="shared" si="135"/>
        <v xml:space="preserve"> </v>
      </c>
    </row>
    <row r="2798" spans="1:6" x14ac:dyDescent="0.45">
      <c r="A2798">
        <v>2787</v>
      </c>
      <c r="B2798">
        <f t="shared" si="133"/>
        <v>38</v>
      </c>
      <c r="C2798" cm="1">
        <f t="array" ref="C2798:D2798">_xlfn.XLOOKUP(A2798,id,KickstartData!$L$2:$M$4115)</f>
        <v>38</v>
      </c>
      <c r="D2798" t="str">
        <v>successful</v>
      </c>
      <c r="E2798">
        <f t="shared" si="134"/>
        <v>38</v>
      </c>
      <c r="F2798" t="str">
        <f t="shared" si="135"/>
        <v xml:space="preserve"> </v>
      </c>
    </row>
    <row r="2799" spans="1:6" x14ac:dyDescent="0.45">
      <c r="A2799">
        <v>2788</v>
      </c>
      <c r="B2799">
        <f t="shared" si="133"/>
        <v>20</v>
      </c>
      <c r="C2799" cm="1">
        <f t="array" ref="C2799:D2799">_xlfn.XLOOKUP(A2799,id,KickstartData!$L$2:$M$4115)</f>
        <v>20</v>
      </c>
      <c r="D2799" t="str">
        <v>successful</v>
      </c>
      <c r="E2799">
        <f t="shared" si="134"/>
        <v>20</v>
      </c>
      <c r="F2799" t="str">
        <f t="shared" si="135"/>
        <v xml:space="preserve"> </v>
      </c>
    </row>
    <row r="2800" spans="1:6" x14ac:dyDescent="0.45">
      <c r="A2800">
        <v>2789</v>
      </c>
      <c r="B2800">
        <f t="shared" si="133"/>
        <v>24</v>
      </c>
      <c r="C2800" cm="1">
        <f t="array" ref="C2800:D2800">_xlfn.XLOOKUP(A2800,id,KickstartData!$L$2:$M$4115)</f>
        <v>24</v>
      </c>
      <c r="D2800" t="str">
        <v>successful</v>
      </c>
      <c r="E2800">
        <f t="shared" si="134"/>
        <v>24</v>
      </c>
      <c r="F2800" t="str">
        <f t="shared" si="135"/>
        <v xml:space="preserve"> </v>
      </c>
    </row>
    <row r="2801" spans="1:6" x14ac:dyDescent="0.45">
      <c r="A2801">
        <v>2790</v>
      </c>
      <c r="B2801">
        <f t="shared" si="133"/>
        <v>66</v>
      </c>
      <c r="C2801" cm="1">
        <f t="array" ref="C2801:D2801">_xlfn.XLOOKUP(A2801,id,KickstartData!$L$2:$M$4115)</f>
        <v>66</v>
      </c>
      <c r="D2801" t="str">
        <v>successful</v>
      </c>
      <c r="E2801">
        <f t="shared" si="134"/>
        <v>66</v>
      </c>
      <c r="F2801" t="str">
        <f t="shared" si="135"/>
        <v xml:space="preserve"> </v>
      </c>
    </row>
    <row r="2802" spans="1:6" x14ac:dyDescent="0.45">
      <c r="A2802">
        <v>2791</v>
      </c>
      <c r="B2802">
        <f t="shared" si="133"/>
        <v>28</v>
      </c>
      <c r="C2802" cm="1">
        <f t="array" ref="C2802:D2802">_xlfn.XLOOKUP(A2802,id,KickstartData!$L$2:$M$4115)</f>
        <v>28</v>
      </c>
      <c r="D2802" t="str">
        <v>successful</v>
      </c>
      <c r="E2802">
        <f t="shared" si="134"/>
        <v>28</v>
      </c>
      <c r="F2802" t="str">
        <f t="shared" si="135"/>
        <v xml:space="preserve"> </v>
      </c>
    </row>
    <row r="2803" spans="1:6" x14ac:dyDescent="0.45">
      <c r="A2803">
        <v>2792</v>
      </c>
      <c r="B2803">
        <f t="shared" si="133"/>
        <v>24</v>
      </c>
      <c r="C2803" cm="1">
        <f t="array" ref="C2803:D2803">_xlfn.XLOOKUP(A2803,id,KickstartData!$L$2:$M$4115)</f>
        <v>24</v>
      </c>
      <c r="D2803" t="str">
        <v>successful</v>
      </c>
      <c r="E2803">
        <f t="shared" si="134"/>
        <v>24</v>
      </c>
      <c r="F2803" t="str">
        <f t="shared" si="135"/>
        <v xml:space="preserve"> </v>
      </c>
    </row>
    <row r="2804" spans="1:6" x14ac:dyDescent="0.45">
      <c r="A2804">
        <v>2793</v>
      </c>
      <c r="B2804">
        <f t="shared" si="133"/>
        <v>73</v>
      </c>
      <c r="C2804" cm="1">
        <f t="array" ref="C2804:D2804">_xlfn.XLOOKUP(A2804,id,KickstartData!$L$2:$M$4115)</f>
        <v>73</v>
      </c>
      <c r="D2804" t="str">
        <v>successful</v>
      </c>
      <c r="E2804">
        <f t="shared" si="134"/>
        <v>73</v>
      </c>
      <c r="F2804" t="str">
        <f t="shared" si="135"/>
        <v xml:space="preserve"> </v>
      </c>
    </row>
    <row r="2805" spans="1:6" x14ac:dyDescent="0.45">
      <c r="A2805">
        <v>2794</v>
      </c>
      <c r="B2805">
        <f t="shared" si="133"/>
        <v>3</v>
      </c>
      <c r="C2805" cm="1">
        <f t="array" ref="C2805:D2805">_xlfn.XLOOKUP(A2805,id,KickstartData!$L$2:$M$4115)</f>
        <v>3</v>
      </c>
      <c r="D2805" t="str">
        <v>successful</v>
      </c>
      <c r="E2805">
        <f t="shared" si="134"/>
        <v>3</v>
      </c>
      <c r="F2805" t="str">
        <f t="shared" si="135"/>
        <v xml:space="preserve"> </v>
      </c>
    </row>
    <row r="2806" spans="1:6" x14ac:dyDescent="0.45">
      <c r="A2806">
        <v>2795</v>
      </c>
      <c r="B2806">
        <f t="shared" si="133"/>
        <v>20</v>
      </c>
      <c r="C2806" cm="1">
        <f t="array" ref="C2806:D2806">_xlfn.XLOOKUP(A2806,id,KickstartData!$L$2:$M$4115)</f>
        <v>20</v>
      </c>
      <c r="D2806" t="str">
        <v>successful</v>
      </c>
      <c r="E2806">
        <f t="shared" si="134"/>
        <v>20</v>
      </c>
      <c r="F2806" t="str">
        <f t="shared" si="135"/>
        <v xml:space="preserve"> </v>
      </c>
    </row>
    <row r="2807" spans="1:6" x14ac:dyDescent="0.45">
      <c r="A2807">
        <v>2796</v>
      </c>
      <c r="B2807">
        <f t="shared" si="133"/>
        <v>21</v>
      </c>
      <c r="C2807" cm="1">
        <f t="array" ref="C2807:D2807">_xlfn.XLOOKUP(A2807,id,KickstartData!$L$2:$M$4115)</f>
        <v>21</v>
      </c>
      <c r="D2807" t="str">
        <v>successful</v>
      </c>
      <c r="E2807">
        <f t="shared" si="134"/>
        <v>21</v>
      </c>
      <c r="F2807" t="str">
        <f t="shared" si="135"/>
        <v xml:space="preserve"> </v>
      </c>
    </row>
    <row r="2808" spans="1:6" x14ac:dyDescent="0.45">
      <c r="A2808">
        <v>2797</v>
      </c>
      <c r="B2808">
        <f t="shared" si="133"/>
        <v>94</v>
      </c>
      <c r="C2808" cm="1">
        <f t="array" ref="C2808:D2808">_xlfn.XLOOKUP(A2808,id,KickstartData!$L$2:$M$4115)</f>
        <v>94</v>
      </c>
      <c r="D2808" t="str">
        <v>successful</v>
      </c>
      <c r="E2808">
        <f t="shared" si="134"/>
        <v>94</v>
      </c>
      <c r="F2808" t="str">
        <f t="shared" si="135"/>
        <v xml:space="preserve"> </v>
      </c>
    </row>
    <row r="2809" spans="1:6" x14ac:dyDescent="0.45">
      <c r="A2809">
        <v>2798</v>
      </c>
      <c r="B2809">
        <f t="shared" si="133"/>
        <v>139</v>
      </c>
      <c r="C2809" cm="1">
        <f t="array" ref="C2809:D2809">_xlfn.XLOOKUP(A2809,id,KickstartData!$L$2:$M$4115)</f>
        <v>139</v>
      </c>
      <c r="D2809" t="str">
        <v>successful</v>
      </c>
      <c r="E2809">
        <f t="shared" si="134"/>
        <v>139</v>
      </c>
      <c r="F2809" t="str">
        <f t="shared" si="135"/>
        <v xml:space="preserve"> </v>
      </c>
    </row>
    <row r="2810" spans="1:6" x14ac:dyDescent="0.45">
      <c r="A2810">
        <v>2799</v>
      </c>
      <c r="B2810">
        <f t="shared" si="133"/>
        <v>130</v>
      </c>
      <c r="C2810" cm="1">
        <f t="array" ref="C2810:D2810">_xlfn.XLOOKUP(A2810,id,KickstartData!$L$2:$M$4115)</f>
        <v>130</v>
      </c>
      <c r="D2810" t="str">
        <v>successful</v>
      </c>
      <c r="E2810">
        <f t="shared" si="134"/>
        <v>130</v>
      </c>
      <c r="F2810" t="str">
        <f t="shared" si="135"/>
        <v xml:space="preserve"> </v>
      </c>
    </row>
    <row r="2811" spans="1:6" x14ac:dyDescent="0.45">
      <c r="A2811">
        <v>2800</v>
      </c>
      <c r="B2811">
        <f t="shared" si="133"/>
        <v>31</v>
      </c>
      <c r="C2811" cm="1">
        <f t="array" ref="C2811:D2811">_xlfn.XLOOKUP(A2811,id,KickstartData!$L$2:$M$4115)</f>
        <v>31</v>
      </c>
      <c r="D2811" t="str">
        <v>successful</v>
      </c>
      <c r="E2811">
        <f t="shared" si="134"/>
        <v>31</v>
      </c>
      <c r="F2811" t="str">
        <f t="shared" si="135"/>
        <v xml:space="preserve"> </v>
      </c>
    </row>
    <row r="2812" spans="1:6" x14ac:dyDescent="0.45">
      <c r="A2812">
        <v>2801</v>
      </c>
      <c r="B2812">
        <f t="shared" si="133"/>
        <v>13</v>
      </c>
      <c r="C2812" cm="1">
        <f t="array" ref="C2812:D2812">_xlfn.XLOOKUP(A2812,id,KickstartData!$L$2:$M$4115)</f>
        <v>13</v>
      </c>
      <c r="D2812" t="str">
        <v>successful</v>
      </c>
      <c r="E2812">
        <f t="shared" si="134"/>
        <v>13</v>
      </c>
      <c r="F2812" t="str">
        <f t="shared" si="135"/>
        <v xml:space="preserve"> </v>
      </c>
    </row>
    <row r="2813" spans="1:6" x14ac:dyDescent="0.45">
      <c r="A2813">
        <v>2802</v>
      </c>
      <c r="B2813">
        <f t="shared" si="133"/>
        <v>90</v>
      </c>
      <c r="C2813" cm="1">
        <f t="array" ref="C2813:D2813">_xlfn.XLOOKUP(A2813,id,KickstartData!$L$2:$M$4115)</f>
        <v>90</v>
      </c>
      <c r="D2813" t="str">
        <v>successful</v>
      </c>
      <c r="E2813">
        <f t="shared" si="134"/>
        <v>90</v>
      </c>
      <c r="F2813" t="str">
        <f t="shared" si="135"/>
        <v xml:space="preserve"> </v>
      </c>
    </row>
    <row r="2814" spans="1:6" x14ac:dyDescent="0.45">
      <c r="A2814">
        <v>2803</v>
      </c>
      <c r="B2814">
        <f t="shared" si="133"/>
        <v>141</v>
      </c>
      <c r="C2814" cm="1">
        <f t="array" ref="C2814:D2814">_xlfn.XLOOKUP(A2814,id,KickstartData!$L$2:$M$4115)</f>
        <v>141</v>
      </c>
      <c r="D2814" t="str">
        <v>successful</v>
      </c>
      <c r="E2814">
        <f t="shared" si="134"/>
        <v>141</v>
      </c>
      <c r="F2814" t="str">
        <f t="shared" si="135"/>
        <v xml:space="preserve"> </v>
      </c>
    </row>
    <row r="2815" spans="1:6" x14ac:dyDescent="0.45">
      <c r="A2815">
        <v>2804</v>
      </c>
      <c r="B2815">
        <f t="shared" si="133"/>
        <v>23</v>
      </c>
      <c r="C2815" cm="1">
        <f t="array" ref="C2815:D2815">_xlfn.XLOOKUP(A2815,id,KickstartData!$L$2:$M$4115)</f>
        <v>23</v>
      </c>
      <c r="D2815" t="str">
        <v>successful</v>
      </c>
      <c r="E2815">
        <f t="shared" si="134"/>
        <v>23</v>
      </c>
      <c r="F2815" t="str">
        <f t="shared" si="135"/>
        <v xml:space="preserve"> </v>
      </c>
    </row>
    <row r="2816" spans="1:6" x14ac:dyDescent="0.45">
      <c r="A2816">
        <v>2805</v>
      </c>
      <c r="B2816">
        <f t="shared" si="133"/>
        <v>18</v>
      </c>
      <c r="C2816" cm="1">
        <f t="array" ref="C2816:D2816">_xlfn.XLOOKUP(A2816,id,KickstartData!$L$2:$M$4115)</f>
        <v>18</v>
      </c>
      <c r="D2816" t="str">
        <v>successful</v>
      </c>
      <c r="E2816">
        <f t="shared" si="134"/>
        <v>18</v>
      </c>
      <c r="F2816" t="str">
        <f t="shared" si="135"/>
        <v xml:space="preserve"> </v>
      </c>
    </row>
    <row r="2817" spans="1:6" x14ac:dyDescent="0.45">
      <c r="A2817">
        <v>2806</v>
      </c>
      <c r="B2817">
        <f t="shared" si="133"/>
        <v>76</v>
      </c>
      <c r="C2817" cm="1">
        <f t="array" ref="C2817:D2817">_xlfn.XLOOKUP(A2817,id,KickstartData!$L$2:$M$4115)</f>
        <v>76</v>
      </c>
      <c r="D2817" t="str">
        <v>successful</v>
      </c>
      <c r="E2817">
        <f t="shared" si="134"/>
        <v>76</v>
      </c>
      <c r="F2817" t="str">
        <f t="shared" si="135"/>
        <v xml:space="preserve"> </v>
      </c>
    </row>
    <row r="2818" spans="1:6" x14ac:dyDescent="0.45">
      <c r="A2818">
        <v>2807</v>
      </c>
      <c r="B2818">
        <f t="shared" si="133"/>
        <v>93</v>
      </c>
      <c r="C2818" cm="1">
        <f t="array" ref="C2818:D2818">_xlfn.XLOOKUP(A2818,id,KickstartData!$L$2:$M$4115)</f>
        <v>93</v>
      </c>
      <c r="D2818" t="str">
        <v>successful</v>
      </c>
      <c r="E2818">
        <f t="shared" si="134"/>
        <v>93</v>
      </c>
      <c r="F2818" t="str">
        <f t="shared" si="135"/>
        <v xml:space="preserve"> </v>
      </c>
    </row>
    <row r="2819" spans="1:6" x14ac:dyDescent="0.45">
      <c r="A2819">
        <v>2808</v>
      </c>
      <c r="B2819">
        <f t="shared" si="133"/>
        <v>69</v>
      </c>
      <c r="C2819" cm="1">
        <f t="array" ref="C2819:D2819">_xlfn.XLOOKUP(A2819,id,KickstartData!$L$2:$M$4115)</f>
        <v>69</v>
      </c>
      <c r="D2819" t="str">
        <v>successful</v>
      </c>
      <c r="E2819">
        <f t="shared" si="134"/>
        <v>69</v>
      </c>
      <c r="F2819" t="str">
        <f t="shared" si="135"/>
        <v xml:space="preserve"> </v>
      </c>
    </row>
    <row r="2820" spans="1:6" x14ac:dyDescent="0.45">
      <c r="A2820">
        <v>2809</v>
      </c>
      <c r="B2820">
        <f t="shared" si="133"/>
        <v>21</v>
      </c>
      <c r="C2820" cm="1">
        <f t="array" ref="C2820:D2820">_xlfn.XLOOKUP(A2820,id,KickstartData!$L$2:$M$4115)</f>
        <v>21</v>
      </c>
      <c r="D2820" t="str">
        <v>successful</v>
      </c>
      <c r="E2820">
        <f t="shared" si="134"/>
        <v>21</v>
      </c>
      <c r="F2820" t="str">
        <f t="shared" si="135"/>
        <v xml:space="preserve"> </v>
      </c>
    </row>
    <row r="2821" spans="1:6" x14ac:dyDescent="0.45">
      <c r="A2821">
        <v>2810</v>
      </c>
      <c r="B2821">
        <f t="shared" si="133"/>
        <v>57</v>
      </c>
      <c r="C2821" cm="1">
        <f t="array" ref="C2821:D2821">_xlfn.XLOOKUP(A2821,id,KickstartData!$L$2:$M$4115)</f>
        <v>57</v>
      </c>
      <c r="D2821" t="str">
        <v>successful</v>
      </c>
      <c r="E2821">
        <f t="shared" si="134"/>
        <v>57</v>
      </c>
      <c r="F2821" t="str">
        <f t="shared" si="135"/>
        <v xml:space="preserve"> </v>
      </c>
    </row>
    <row r="2822" spans="1:6" x14ac:dyDescent="0.45">
      <c r="A2822">
        <v>2811</v>
      </c>
      <c r="B2822">
        <f t="shared" si="133"/>
        <v>108</v>
      </c>
      <c r="C2822" cm="1">
        <f t="array" ref="C2822:D2822">_xlfn.XLOOKUP(A2822,id,KickstartData!$L$2:$M$4115)</f>
        <v>108</v>
      </c>
      <c r="D2822" t="str">
        <v>successful</v>
      </c>
      <c r="E2822">
        <f t="shared" si="134"/>
        <v>108</v>
      </c>
      <c r="F2822" t="str">
        <f t="shared" si="135"/>
        <v xml:space="preserve"> </v>
      </c>
    </row>
    <row r="2823" spans="1:6" x14ac:dyDescent="0.45">
      <c r="A2823">
        <v>2812</v>
      </c>
      <c r="B2823">
        <f t="shared" si="133"/>
        <v>83</v>
      </c>
      <c r="C2823" cm="1">
        <f t="array" ref="C2823:D2823">_xlfn.XLOOKUP(A2823,id,KickstartData!$L$2:$M$4115)</f>
        <v>83</v>
      </c>
      <c r="D2823" t="str">
        <v>successful</v>
      </c>
      <c r="E2823">
        <f t="shared" si="134"/>
        <v>83</v>
      </c>
      <c r="F2823" t="str">
        <f t="shared" si="135"/>
        <v xml:space="preserve"> </v>
      </c>
    </row>
    <row r="2824" spans="1:6" x14ac:dyDescent="0.45">
      <c r="A2824">
        <v>2813</v>
      </c>
      <c r="B2824">
        <f t="shared" si="133"/>
        <v>96</v>
      </c>
      <c r="C2824" cm="1">
        <f t="array" ref="C2824:D2824">_xlfn.XLOOKUP(A2824,id,KickstartData!$L$2:$M$4115)</f>
        <v>96</v>
      </c>
      <c r="D2824" t="str">
        <v>successful</v>
      </c>
      <c r="E2824">
        <f t="shared" si="134"/>
        <v>96</v>
      </c>
      <c r="F2824" t="str">
        <f t="shared" si="135"/>
        <v xml:space="preserve"> </v>
      </c>
    </row>
    <row r="2825" spans="1:6" x14ac:dyDescent="0.45">
      <c r="A2825">
        <v>2814</v>
      </c>
      <c r="B2825">
        <f t="shared" si="133"/>
        <v>64</v>
      </c>
      <c r="C2825" cm="1">
        <f t="array" ref="C2825:D2825">_xlfn.XLOOKUP(A2825,id,KickstartData!$L$2:$M$4115)</f>
        <v>64</v>
      </c>
      <c r="D2825" t="str">
        <v>successful</v>
      </c>
      <c r="E2825">
        <f t="shared" si="134"/>
        <v>64</v>
      </c>
      <c r="F2825" t="str">
        <f t="shared" si="135"/>
        <v xml:space="preserve"> </v>
      </c>
    </row>
    <row r="2826" spans="1:6" x14ac:dyDescent="0.45">
      <c r="A2826">
        <v>2815</v>
      </c>
      <c r="B2826">
        <f t="shared" si="133"/>
        <v>14</v>
      </c>
      <c r="C2826" cm="1">
        <f t="array" ref="C2826:D2826">_xlfn.XLOOKUP(A2826,id,KickstartData!$L$2:$M$4115)</f>
        <v>14</v>
      </c>
      <c r="D2826" t="str">
        <v>successful</v>
      </c>
      <c r="E2826">
        <f t="shared" si="134"/>
        <v>14</v>
      </c>
      <c r="F2826" t="str">
        <f t="shared" si="135"/>
        <v xml:space="preserve"> </v>
      </c>
    </row>
    <row r="2827" spans="1:6" x14ac:dyDescent="0.45">
      <c r="A2827">
        <v>2816</v>
      </c>
      <c r="B2827">
        <f t="shared" si="133"/>
        <v>169</v>
      </c>
      <c r="C2827" cm="1">
        <f t="array" ref="C2827:D2827">_xlfn.XLOOKUP(A2827,id,KickstartData!$L$2:$M$4115)</f>
        <v>169</v>
      </c>
      <c r="D2827" t="str">
        <v>successful</v>
      </c>
      <c r="E2827">
        <f t="shared" si="134"/>
        <v>169</v>
      </c>
      <c r="F2827" t="str">
        <f t="shared" si="135"/>
        <v xml:space="preserve"> </v>
      </c>
    </row>
    <row r="2828" spans="1:6" x14ac:dyDescent="0.45">
      <c r="A2828">
        <v>2817</v>
      </c>
      <c r="B2828">
        <f t="shared" ref="B2828:B2891" si="136">_xlfn.XLOOKUP(A2828,id,backers_count)</f>
        <v>33</v>
      </c>
      <c r="C2828" cm="1">
        <f t="array" ref="C2828:D2828">_xlfn.XLOOKUP(A2828,id,KickstartData!$L$2:$M$4115)</f>
        <v>33</v>
      </c>
      <c r="D2828" t="str">
        <v>successful</v>
      </c>
      <c r="E2828">
        <f t="shared" si="134"/>
        <v>33</v>
      </c>
      <c r="F2828" t="str">
        <f t="shared" si="135"/>
        <v xml:space="preserve"> </v>
      </c>
    </row>
    <row r="2829" spans="1:6" x14ac:dyDescent="0.45">
      <c r="A2829">
        <v>2818</v>
      </c>
      <c r="B2829">
        <f t="shared" si="136"/>
        <v>102</v>
      </c>
      <c r="C2829" cm="1">
        <f t="array" ref="C2829:D2829">_xlfn.XLOOKUP(A2829,id,KickstartData!$L$2:$M$4115)</f>
        <v>102</v>
      </c>
      <c r="D2829" t="str">
        <v>successful</v>
      </c>
      <c r="E2829">
        <f t="shared" si="134"/>
        <v>102</v>
      </c>
      <c r="F2829" t="str">
        <f t="shared" si="135"/>
        <v xml:space="preserve"> </v>
      </c>
    </row>
    <row r="2830" spans="1:6" x14ac:dyDescent="0.45">
      <c r="A2830">
        <v>2819</v>
      </c>
      <c r="B2830">
        <f t="shared" si="136"/>
        <v>104</v>
      </c>
      <c r="C2830" cm="1">
        <f t="array" ref="C2830:D2830">_xlfn.XLOOKUP(A2830,id,KickstartData!$L$2:$M$4115)</f>
        <v>104</v>
      </c>
      <c r="D2830" t="str">
        <v>successful</v>
      </c>
      <c r="E2830">
        <f t="shared" si="134"/>
        <v>104</v>
      </c>
      <c r="F2830" t="str">
        <f t="shared" si="135"/>
        <v xml:space="preserve"> </v>
      </c>
    </row>
    <row r="2831" spans="1:6" x14ac:dyDescent="0.45">
      <c r="A2831">
        <v>2820</v>
      </c>
      <c r="B2831">
        <f t="shared" si="136"/>
        <v>20</v>
      </c>
      <c r="C2831" cm="1">
        <f t="array" ref="C2831:D2831">_xlfn.XLOOKUP(A2831,id,KickstartData!$L$2:$M$4115)</f>
        <v>20</v>
      </c>
      <c r="D2831" t="str">
        <v>successful</v>
      </c>
      <c r="E2831">
        <f t="shared" si="134"/>
        <v>20</v>
      </c>
      <c r="F2831" t="str">
        <f t="shared" si="135"/>
        <v xml:space="preserve"> </v>
      </c>
    </row>
    <row r="2832" spans="1:6" x14ac:dyDescent="0.45">
      <c r="A2832">
        <v>2821</v>
      </c>
      <c r="B2832">
        <f t="shared" si="136"/>
        <v>35</v>
      </c>
      <c r="C2832" cm="1">
        <f t="array" ref="C2832:D2832">_xlfn.XLOOKUP(A2832,id,KickstartData!$L$2:$M$4115)</f>
        <v>35</v>
      </c>
      <c r="D2832" t="str">
        <v>successful</v>
      </c>
      <c r="E2832">
        <f t="shared" si="134"/>
        <v>35</v>
      </c>
      <c r="F2832" t="str">
        <f t="shared" si="135"/>
        <v xml:space="preserve"> </v>
      </c>
    </row>
    <row r="2833" spans="1:6" x14ac:dyDescent="0.45">
      <c r="A2833">
        <v>2822</v>
      </c>
      <c r="B2833">
        <f t="shared" si="136"/>
        <v>94</v>
      </c>
      <c r="C2833" cm="1">
        <f t="array" ref="C2833:D2833">_xlfn.XLOOKUP(A2833,id,KickstartData!$L$2:$M$4115)</f>
        <v>94</v>
      </c>
      <c r="D2833" t="str">
        <v>successful</v>
      </c>
      <c r="E2833">
        <f t="shared" si="134"/>
        <v>94</v>
      </c>
      <c r="F2833" t="str">
        <f t="shared" si="135"/>
        <v xml:space="preserve"> </v>
      </c>
    </row>
    <row r="2834" spans="1:6" x14ac:dyDescent="0.45">
      <c r="A2834">
        <v>2823</v>
      </c>
      <c r="B2834">
        <f t="shared" si="136"/>
        <v>14</v>
      </c>
      <c r="C2834" cm="1">
        <f t="array" ref="C2834:D2834">_xlfn.XLOOKUP(A2834,id,KickstartData!$L$2:$M$4115)</f>
        <v>14</v>
      </c>
      <c r="D2834" t="str">
        <v>successful</v>
      </c>
      <c r="E2834">
        <f t="shared" si="134"/>
        <v>14</v>
      </c>
      <c r="F2834" t="str">
        <f t="shared" si="135"/>
        <v xml:space="preserve"> </v>
      </c>
    </row>
    <row r="2835" spans="1:6" x14ac:dyDescent="0.45">
      <c r="A2835">
        <v>2824</v>
      </c>
      <c r="B2835">
        <f t="shared" si="136"/>
        <v>15</v>
      </c>
      <c r="C2835" cm="1">
        <f t="array" ref="C2835:D2835">_xlfn.XLOOKUP(A2835,id,KickstartData!$L$2:$M$4115)</f>
        <v>15</v>
      </c>
      <c r="D2835" t="str">
        <v>successful</v>
      </c>
      <c r="E2835">
        <f t="shared" ref="E2835:E2898" si="137">IF(D2835="successful",C2835," ")</f>
        <v>15</v>
      </c>
      <c r="F2835" t="str">
        <f t="shared" ref="F2835:F2898" si="138">IF(D2835&lt;&gt;"successful",C2835," ")</f>
        <v xml:space="preserve"> </v>
      </c>
    </row>
    <row r="2836" spans="1:6" x14ac:dyDescent="0.45">
      <c r="A2836">
        <v>2825</v>
      </c>
      <c r="B2836">
        <f t="shared" si="136"/>
        <v>51</v>
      </c>
      <c r="C2836" cm="1">
        <f t="array" ref="C2836:D2836">_xlfn.XLOOKUP(A2836,id,KickstartData!$L$2:$M$4115)</f>
        <v>51</v>
      </c>
      <c r="D2836" t="str">
        <v>successful</v>
      </c>
      <c r="E2836">
        <f t="shared" si="137"/>
        <v>51</v>
      </c>
      <c r="F2836" t="str">
        <f t="shared" si="138"/>
        <v xml:space="preserve"> </v>
      </c>
    </row>
    <row r="2837" spans="1:6" x14ac:dyDescent="0.45">
      <c r="A2837">
        <v>2826</v>
      </c>
      <c r="B2837">
        <f t="shared" si="136"/>
        <v>19</v>
      </c>
      <c r="C2837" cm="1">
        <f t="array" ref="C2837:D2837">_xlfn.XLOOKUP(A2837,id,KickstartData!$L$2:$M$4115)</f>
        <v>19</v>
      </c>
      <c r="D2837" t="str">
        <v>successful</v>
      </c>
      <c r="E2837">
        <f t="shared" si="137"/>
        <v>19</v>
      </c>
      <c r="F2837" t="str">
        <f t="shared" si="138"/>
        <v xml:space="preserve"> </v>
      </c>
    </row>
    <row r="2838" spans="1:6" x14ac:dyDescent="0.45">
      <c r="A2838">
        <v>2827</v>
      </c>
      <c r="B2838">
        <f t="shared" si="136"/>
        <v>23</v>
      </c>
      <c r="C2838" cm="1">
        <f t="array" ref="C2838:D2838">_xlfn.XLOOKUP(A2838,id,KickstartData!$L$2:$M$4115)</f>
        <v>23</v>
      </c>
      <c r="D2838" t="str">
        <v>successful</v>
      </c>
      <c r="E2838">
        <f t="shared" si="137"/>
        <v>23</v>
      </c>
      <c r="F2838" t="str">
        <f t="shared" si="138"/>
        <v xml:space="preserve"> </v>
      </c>
    </row>
    <row r="2839" spans="1:6" x14ac:dyDescent="0.45">
      <c r="A2839">
        <v>2828</v>
      </c>
      <c r="B2839">
        <f t="shared" si="136"/>
        <v>97</v>
      </c>
      <c r="C2839" cm="1">
        <f t="array" ref="C2839:D2839">_xlfn.XLOOKUP(A2839,id,KickstartData!$L$2:$M$4115)</f>
        <v>97</v>
      </c>
      <c r="D2839" t="str">
        <v>successful</v>
      </c>
      <c r="E2839">
        <f t="shared" si="137"/>
        <v>97</v>
      </c>
      <c r="F2839" t="str">
        <f t="shared" si="138"/>
        <v xml:space="preserve"> </v>
      </c>
    </row>
    <row r="2840" spans="1:6" x14ac:dyDescent="0.45">
      <c r="A2840">
        <v>2829</v>
      </c>
      <c r="B2840">
        <f t="shared" si="136"/>
        <v>76</v>
      </c>
      <c r="C2840" cm="1">
        <f t="array" ref="C2840:D2840">_xlfn.XLOOKUP(A2840,id,KickstartData!$L$2:$M$4115)</f>
        <v>76</v>
      </c>
      <c r="D2840" t="str">
        <v>successful</v>
      </c>
      <c r="E2840">
        <f t="shared" si="137"/>
        <v>76</v>
      </c>
      <c r="F2840" t="str">
        <f t="shared" si="138"/>
        <v xml:space="preserve"> </v>
      </c>
    </row>
    <row r="2841" spans="1:6" x14ac:dyDescent="0.45">
      <c r="A2841">
        <v>2830</v>
      </c>
      <c r="B2841">
        <f t="shared" si="136"/>
        <v>11</v>
      </c>
      <c r="C2841" cm="1">
        <f t="array" ref="C2841:D2841">_xlfn.XLOOKUP(A2841,id,KickstartData!$L$2:$M$4115)</f>
        <v>11</v>
      </c>
      <c r="D2841" t="str">
        <v>successful</v>
      </c>
      <c r="E2841">
        <f t="shared" si="137"/>
        <v>11</v>
      </c>
      <c r="F2841" t="str">
        <f t="shared" si="138"/>
        <v xml:space="preserve"> </v>
      </c>
    </row>
    <row r="2842" spans="1:6" x14ac:dyDescent="0.45">
      <c r="A2842">
        <v>2831</v>
      </c>
      <c r="B2842">
        <f t="shared" si="136"/>
        <v>52</v>
      </c>
      <c r="C2842" cm="1">
        <f t="array" ref="C2842:D2842">_xlfn.XLOOKUP(A2842,id,KickstartData!$L$2:$M$4115)</f>
        <v>52</v>
      </c>
      <c r="D2842" t="str">
        <v>successful</v>
      </c>
      <c r="E2842">
        <f t="shared" si="137"/>
        <v>52</v>
      </c>
      <c r="F2842" t="str">
        <f t="shared" si="138"/>
        <v xml:space="preserve"> </v>
      </c>
    </row>
    <row r="2843" spans="1:6" x14ac:dyDescent="0.45">
      <c r="A2843">
        <v>2832</v>
      </c>
      <c r="B2843">
        <f t="shared" si="136"/>
        <v>95</v>
      </c>
      <c r="C2843" cm="1">
        <f t="array" ref="C2843:D2843">_xlfn.XLOOKUP(A2843,id,KickstartData!$L$2:$M$4115)</f>
        <v>95</v>
      </c>
      <c r="D2843" t="str">
        <v>successful</v>
      </c>
      <c r="E2843">
        <f t="shared" si="137"/>
        <v>95</v>
      </c>
      <c r="F2843" t="str">
        <f t="shared" si="138"/>
        <v xml:space="preserve"> </v>
      </c>
    </row>
    <row r="2844" spans="1:6" x14ac:dyDescent="0.45">
      <c r="A2844">
        <v>2833</v>
      </c>
      <c r="B2844">
        <f t="shared" si="136"/>
        <v>35</v>
      </c>
      <c r="C2844" cm="1">
        <f t="array" ref="C2844:D2844">_xlfn.XLOOKUP(A2844,id,KickstartData!$L$2:$M$4115)</f>
        <v>35</v>
      </c>
      <c r="D2844" t="str">
        <v>successful</v>
      </c>
      <c r="E2844">
        <f t="shared" si="137"/>
        <v>35</v>
      </c>
      <c r="F2844" t="str">
        <f t="shared" si="138"/>
        <v xml:space="preserve"> </v>
      </c>
    </row>
    <row r="2845" spans="1:6" x14ac:dyDescent="0.45">
      <c r="A2845">
        <v>2834</v>
      </c>
      <c r="B2845">
        <f t="shared" si="136"/>
        <v>21</v>
      </c>
      <c r="C2845" cm="1">
        <f t="array" ref="C2845:D2845">_xlfn.XLOOKUP(A2845,id,KickstartData!$L$2:$M$4115)</f>
        <v>21</v>
      </c>
      <c r="D2845" t="str">
        <v>successful</v>
      </c>
      <c r="E2845">
        <f t="shared" si="137"/>
        <v>21</v>
      </c>
      <c r="F2845" t="str">
        <f t="shared" si="138"/>
        <v xml:space="preserve"> </v>
      </c>
    </row>
    <row r="2846" spans="1:6" x14ac:dyDescent="0.45">
      <c r="A2846">
        <v>2835</v>
      </c>
      <c r="B2846">
        <f t="shared" si="136"/>
        <v>93</v>
      </c>
      <c r="C2846" cm="1">
        <f t="array" ref="C2846:D2846">_xlfn.XLOOKUP(A2846,id,KickstartData!$L$2:$M$4115)</f>
        <v>93</v>
      </c>
      <c r="D2846" t="str">
        <v>successful</v>
      </c>
      <c r="E2846">
        <f t="shared" si="137"/>
        <v>93</v>
      </c>
      <c r="F2846" t="str">
        <f t="shared" si="138"/>
        <v xml:space="preserve"> </v>
      </c>
    </row>
    <row r="2847" spans="1:6" x14ac:dyDescent="0.45">
      <c r="A2847">
        <v>2836</v>
      </c>
      <c r="B2847">
        <f t="shared" si="136"/>
        <v>11</v>
      </c>
      <c r="C2847" cm="1">
        <f t="array" ref="C2847:D2847">_xlfn.XLOOKUP(A2847,id,KickstartData!$L$2:$M$4115)</f>
        <v>11</v>
      </c>
      <c r="D2847" t="str">
        <v>successful</v>
      </c>
      <c r="E2847">
        <f t="shared" si="137"/>
        <v>11</v>
      </c>
      <c r="F2847" t="str">
        <f t="shared" si="138"/>
        <v xml:space="preserve"> </v>
      </c>
    </row>
    <row r="2848" spans="1:6" x14ac:dyDescent="0.45">
      <c r="A2848">
        <v>2837</v>
      </c>
      <c r="B2848">
        <f t="shared" si="136"/>
        <v>21</v>
      </c>
      <c r="C2848" cm="1">
        <f t="array" ref="C2848:D2848">_xlfn.XLOOKUP(A2848,id,KickstartData!$L$2:$M$4115)</f>
        <v>21</v>
      </c>
      <c r="D2848" t="str">
        <v>successful</v>
      </c>
      <c r="E2848">
        <f t="shared" si="137"/>
        <v>21</v>
      </c>
      <c r="F2848" t="str">
        <f t="shared" si="138"/>
        <v xml:space="preserve"> </v>
      </c>
    </row>
    <row r="2849" spans="1:6" x14ac:dyDescent="0.45">
      <c r="A2849">
        <v>2838</v>
      </c>
      <c r="B2849">
        <f t="shared" si="136"/>
        <v>54</v>
      </c>
      <c r="C2849" cm="1">
        <f t="array" ref="C2849:D2849">_xlfn.XLOOKUP(A2849,id,KickstartData!$L$2:$M$4115)</f>
        <v>54</v>
      </c>
      <c r="D2849" t="str">
        <v>successful</v>
      </c>
      <c r="E2849">
        <f t="shared" si="137"/>
        <v>54</v>
      </c>
      <c r="F2849" t="str">
        <f t="shared" si="138"/>
        <v xml:space="preserve"> </v>
      </c>
    </row>
    <row r="2850" spans="1:6" x14ac:dyDescent="0.45">
      <c r="A2850">
        <v>2839</v>
      </c>
      <c r="B2850">
        <f t="shared" si="136"/>
        <v>31</v>
      </c>
      <c r="C2850" cm="1">
        <f t="array" ref="C2850:D2850">_xlfn.XLOOKUP(A2850,id,KickstartData!$L$2:$M$4115)</f>
        <v>31</v>
      </c>
      <c r="D2850" t="str">
        <v>successful</v>
      </c>
      <c r="E2850">
        <f t="shared" si="137"/>
        <v>31</v>
      </c>
      <c r="F2850" t="str">
        <f t="shared" si="138"/>
        <v xml:space="preserve"> </v>
      </c>
    </row>
    <row r="2851" spans="1:6" x14ac:dyDescent="0.45">
      <c r="A2851">
        <v>2840</v>
      </c>
      <c r="B2851">
        <f t="shared" si="136"/>
        <v>132</v>
      </c>
      <c r="C2851" cm="1">
        <f t="array" ref="C2851:D2851">_xlfn.XLOOKUP(A2851,id,KickstartData!$L$2:$M$4115)</f>
        <v>132</v>
      </c>
      <c r="D2851" t="str">
        <v>successful</v>
      </c>
      <c r="E2851">
        <f t="shared" si="137"/>
        <v>132</v>
      </c>
      <c r="F2851" t="str">
        <f t="shared" si="138"/>
        <v xml:space="preserve"> </v>
      </c>
    </row>
    <row r="2852" spans="1:6" x14ac:dyDescent="0.45">
      <c r="A2852">
        <v>2841</v>
      </c>
      <c r="B2852">
        <f t="shared" si="136"/>
        <v>1</v>
      </c>
      <c r="C2852" cm="1">
        <f t="array" ref="C2852:D2852">_xlfn.XLOOKUP(A2852,id,KickstartData!$L$2:$M$4115)</f>
        <v>1</v>
      </c>
      <c r="D2852" t="str">
        <v>failed</v>
      </c>
      <c r="E2852" t="str">
        <f t="shared" si="137"/>
        <v xml:space="preserve"> </v>
      </c>
      <c r="F2852">
        <f t="shared" si="138"/>
        <v>1</v>
      </c>
    </row>
    <row r="2853" spans="1:6" x14ac:dyDescent="0.45">
      <c r="A2853">
        <v>2842</v>
      </c>
      <c r="B2853">
        <f t="shared" si="136"/>
        <v>0</v>
      </c>
      <c r="C2853" cm="1">
        <f t="array" ref="C2853:D2853">_xlfn.XLOOKUP(A2853,id,KickstartData!$L$2:$M$4115)</f>
        <v>0</v>
      </c>
      <c r="D2853" t="str">
        <v>failed</v>
      </c>
      <c r="E2853" t="str">
        <f t="shared" si="137"/>
        <v xml:space="preserve"> </v>
      </c>
      <c r="F2853">
        <f t="shared" si="138"/>
        <v>0</v>
      </c>
    </row>
    <row r="2854" spans="1:6" x14ac:dyDescent="0.45">
      <c r="A2854">
        <v>2843</v>
      </c>
      <c r="B2854">
        <f t="shared" si="136"/>
        <v>0</v>
      </c>
      <c r="C2854" cm="1">
        <f t="array" ref="C2854:D2854">_xlfn.XLOOKUP(A2854,id,KickstartData!$L$2:$M$4115)</f>
        <v>0</v>
      </c>
      <c r="D2854" t="str">
        <v>failed</v>
      </c>
      <c r="E2854" t="str">
        <f t="shared" si="137"/>
        <v xml:space="preserve"> </v>
      </c>
      <c r="F2854">
        <f t="shared" si="138"/>
        <v>0</v>
      </c>
    </row>
    <row r="2855" spans="1:6" x14ac:dyDescent="0.45">
      <c r="A2855">
        <v>2844</v>
      </c>
      <c r="B2855">
        <f t="shared" si="136"/>
        <v>1</v>
      </c>
      <c r="C2855" cm="1">
        <f t="array" ref="C2855:D2855">_xlfn.XLOOKUP(A2855,id,KickstartData!$L$2:$M$4115)</f>
        <v>1</v>
      </c>
      <c r="D2855" t="str">
        <v>failed</v>
      </c>
      <c r="E2855" t="str">
        <f t="shared" si="137"/>
        <v xml:space="preserve"> </v>
      </c>
      <c r="F2855">
        <f t="shared" si="138"/>
        <v>1</v>
      </c>
    </row>
    <row r="2856" spans="1:6" x14ac:dyDescent="0.45">
      <c r="A2856">
        <v>2845</v>
      </c>
      <c r="B2856">
        <f t="shared" si="136"/>
        <v>39</v>
      </c>
      <c r="C2856" cm="1">
        <f t="array" ref="C2856:D2856">_xlfn.XLOOKUP(A2856,id,KickstartData!$L$2:$M$4115)</f>
        <v>39</v>
      </c>
      <c r="D2856" t="str">
        <v>failed</v>
      </c>
      <c r="E2856" t="str">
        <f t="shared" si="137"/>
        <v xml:space="preserve"> </v>
      </c>
      <c r="F2856">
        <f t="shared" si="138"/>
        <v>39</v>
      </c>
    </row>
    <row r="2857" spans="1:6" x14ac:dyDescent="0.45">
      <c r="A2857">
        <v>2846</v>
      </c>
      <c r="B2857">
        <f t="shared" si="136"/>
        <v>0</v>
      </c>
      <c r="C2857" cm="1">
        <f t="array" ref="C2857:D2857">_xlfn.XLOOKUP(A2857,id,KickstartData!$L$2:$M$4115)</f>
        <v>0</v>
      </c>
      <c r="D2857" t="str">
        <v>failed</v>
      </c>
      <c r="E2857" t="str">
        <f t="shared" si="137"/>
        <v xml:space="preserve"> </v>
      </c>
      <c r="F2857">
        <f t="shared" si="138"/>
        <v>0</v>
      </c>
    </row>
    <row r="2858" spans="1:6" x14ac:dyDescent="0.45">
      <c r="A2858">
        <v>2847</v>
      </c>
      <c r="B2858">
        <f t="shared" si="136"/>
        <v>0</v>
      </c>
      <c r="C2858" cm="1">
        <f t="array" ref="C2858:D2858">_xlfn.XLOOKUP(A2858,id,KickstartData!$L$2:$M$4115)</f>
        <v>0</v>
      </c>
      <c r="D2858" t="str">
        <v>failed</v>
      </c>
      <c r="E2858" t="str">
        <f t="shared" si="137"/>
        <v xml:space="preserve"> </v>
      </c>
      <c r="F2858">
        <f t="shared" si="138"/>
        <v>0</v>
      </c>
    </row>
    <row r="2859" spans="1:6" x14ac:dyDescent="0.45">
      <c r="A2859">
        <v>2848</v>
      </c>
      <c r="B2859">
        <f t="shared" si="136"/>
        <v>3</v>
      </c>
      <c r="C2859" cm="1">
        <f t="array" ref="C2859:D2859">_xlfn.XLOOKUP(A2859,id,KickstartData!$L$2:$M$4115)</f>
        <v>3</v>
      </c>
      <c r="D2859" t="str">
        <v>failed</v>
      </c>
      <c r="E2859" t="str">
        <f t="shared" si="137"/>
        <v xml:space="preserve"> </v>
      </c>
      <c r="F2859">
        <f t="shared" si="138"/>
        <v>3</v>
      </c>
    </row>
    <row r="2860" spans="1:6" x14ac:dyDescent="0.45">
      <c r="A2860">
        <v>2849</v>
      </c>
      <c r="B2860">
        <f t="shared" si="136"/>
        <v>1</v>
      </c>
      <c r="C2860" cm="1">
        <f t="array" ref="C2860:D2860">_xlfn.XLOOKUP(A2860,id,KickstartData!$L$2:$M$4115)</f>
        <v>1</v>
      </c>
      <c r="D2860" t="str">
        <v>failed</v>
      </c>
      <c r="E2860" t="str">
        <f t="shared" si="137"/>
        <v xml:space="preserve"> </v>
      </c>
      <c r="F2860">
        <f t="shared" si="138"/>
        <v>1</v>
      </c>
    </row>
    <row r="2861" spans="1:6" x14ac:dyDescent="0.45">
      <c r="A2861">
        <v>2850</v>
      </c>
      <c r="B2861">
        <f t="shared" si="136"/>
        <v>13</v>
      </c>
      <c r="C2861" cm="1">
        <f t="array" ref="C2861:D2861">_xlfn.XLOOKUP(A2861,id,KickstartData!$L$2:$M$4115)</f>
        <v>13</v>
      </c>
      <c r="D2861" t="str">
        <v>failed</v>
      </c>
      <c r="E2861" t="str">
        <f t="shared" si="137"/>
        <v xml:space="preserve"> </v>
      </c>
      <c r="F2861">
        <f t="shared" si="138"/>
        <v>13</v>
      </c>
    </row>
    <row r="2862" spans="1:6" x14ac:dyDescent="0.45">
      <c r="A2862">
        <v>2851</v>
      </c>
      <c r="B2862">
        <f t="shared" si="136"/>
        <v>0</v>
      </c>
      <c r="C2862" cm="1">
        <f t="array" ref="C2862:D2862">_xlfn.XLOOKUP(A2862,id,KickstartData!$L$2:$M$4115)</f>
        <v>0</v>
      </c>
      <c r="D2862" t="str">
        <v>failed</v>
      </c>
      <c r="E2862" t="str">
        <f t="shared" si="137"/>
        <v xml:space="preserve"> </v>
      </c>
      <c r="F2862">
        <f t="shared" si="138"/>
        <v>0</v>
      </c>
    </row>
    <row r="2863" spans="1:6" x14ac:dyDescent="0.45">
      <c r="A2863">
        <v>2852</v>
      </c>
      <c r="B2863">
        <f t="shared" si="136"/>
        <v>6</v>
      </c>
      <c r="C2863" cm="1">
        <f t="array" ref="C2863:D2863">_xlfn.XLOOKUP(A2863,id,KickstartData!$L$2:$M$4115)</f>
        <v>6</v>
      </c>
      <c r="D2863" t="str">
        <v>failed</v>
      </c>
      <c r="E2863" t="str">
        <f t="shared" si="137"/>
        <v xml:space="preserve"> </v>
      </c>
      <c r="F2863">
        <f t="shared" si="138"/>
        <v>6</v>
      </c>
    </row>
    <row r="2864" spans="1:6" x14ac:dyDescent="0.45">
      <c r="A2864">
        <v>2853</v>
      </c>
      <c r="B2864">
        <f t="shared" si="136"/>
        <v>0</v>
      </c>
      <c r="C2864" cm="1">
        <f t="array" ref="C2864:D2864">_xlfn.XLOOKUP(A2864,id,KickstartData!$L$2:$M$4115)</f>
        <v>0</v>
      </c>
      <c r="D2864" t="str">
        <v>failed</v>
      </c>
      <c r="E2864" t="str">
        <f t="shared" si="137"/>
        <v xml:space="preserve"> </v>
      </c>
      <c r="F2864">
        <f t="shared" si="138"/>
        <v>0</v>
      </c>
    </row>
    <row r="2865" spans="1:6" x14ac:dyDescent="0.45">
      <c r="A2865">
        <v>2854</v>
      </c>
      <c r="B2865">
        <f t="shared" si="136"/>
        <v>14</v>
      </c>
      <c r="C2865" cm="1">
        <f t="array" ref="C2865:D2865">_xlfn.XLOOKUP(A2865,id,KickstartData!$L$2:$M$4115)</f>
        <v>14</v>
      </c>
      <c r="D2865" t="str">
        <v>failed</v>
      </c>
      <c r="E2865" t="str">
        <f t="shared" si="137"/>
        <v xml:space="preserve"> </v>
      </c>
      <c r="F2865">
        <f t="shared" si="138"/>
        <v>14</v>
      </c>
    </row>
    <row r="2866" spans="1:6" x14ac:dyDescent="0.45">
      <c r="A2866">
        <v>2855</v>
      </c>
      <c r="B2866">
        <f t="shared" si="136"/>
        <v>5</v>
      </c>
      <c r="C2866" cm="1">
        <f t="array" ref="C2866:D2866">_xlfn.XLOOKUP(A2866,id,KickstartData!$L$2:$M$4115)</f>
        <v>5</v>
      </c>
      <c r="D2866" t="str">
        <v>failed</v>
      </c>
      <c r="E2866" t="str">
        <f t="shared" si="137"/>
        <v xml:space="preserve"> </v>
      </c>
      <c r="F2866">
        <f t="shared" si="138"/>
        <v>5</v>
      </c>
    </row>
    <row r="2867" spans="1:6" x14ac:dyDescent="0.45">
      <c r="A2867">
        <v>2856</v>
      </c>
      <c r="B2867">
        <f t="shared" si="136"/>
        <v>6</v>
      </c>
      <c r="C2867" cm="1">
        <f t="array" ref="C2867:D2867">_xlfn.XLOOKUP(A2867,id,KickstartData!$L$2:$M$4115)</f>
        <v>6</v>
      </c>
      <c r="D2867" t="str">
        <v>failed</v>
      </c>
      <c r="E2867" t="str">
        <f t="shared" si="137"/>
        <v xml:space="preserve"> </v>
      </c>
      <c r="F2867">
        <f t="shared" si="138"/>
        <v>6</v>
      </c>
    </row>
    <row r="2868" spans="1:6" x14ac:dyDescent="0.45">
      <c r="A2868">
        <v>2857</v>
      </c>
      <c r="B2868">
        <f t="shared" si="136"/>
        <v>15</v>
      </c>
      <c r="C2868" cm="1">
        <f t="array" ref="C2868:D2868">_xlfn.XLOOKUP(A2868,id,KickstartData!$L$2:$M$4115)</f>
        <v>15</v>
      </c>
      <c r="D2868" t="str">
        <v>failed</v>
      </c>
      <c r="E2868" t="str">
        <f t="shared" si="137"/>
        <v xml:space="preserve"> </v>
      </c>
      <c r="F2868">
        <f t="shared" si="138"/>
        <v>15</v>
      </c>
    </row>
    <row r="2869" spans="1:6" x14ac:dyDescent="0.45">
      <c r="A2869">
        <v>2858</v>
      </c>
      <c r="B2869">
        <f t="shared" si="136"/>
        <v>0</v>
      </c>
      <c r="C2869" cm="1">
        <f t="array" ref="C2869:D2869">_xlfn.XLOOKUP(A2869,id,KickstartData!$L$2:$M$4115)</f>
        <v>0</v>
      </c>
      <c r="D2869" t="str">
        <v>failed</v>
      </c>
      <c r="E2869" t="str">
        <f t="shared" si="137"/>
        <v xml:space="preserve"> </v>
      </c>
      <c r="F2869">
        <f t="shared" si="138"/>
        <v>0</v>
      </c>
    </row>
    <row r="2870" spans="1:6" x14ac:dyDescent="0.45">
      <c r="A2870">
        <v>2859</v>
      </c>
      <c r="B2870">
        <f t="shared" si="136"/>
        <v>1</v>
      </c>
      <c r="C2870" cm="1">
        <f t="array" ref="C2870:D2870">_xlfn.XLOOKUP(A2870,id,KickstartData!$L$2:$M$4115)</f>
        <v>1</v>
      </c>
      <c r="D2870" t="str">
        <v>failed</v>
      </c>
      <c r="E2870" t="str">
        <f t="shared" si="137"/>
        <v xml:space="preserve"> </v>
      </c>
      <c r="F2870">
        <f t="shared" si="138"/>
        <v>1</v>
      </c>
    </row>
    <row r="2871" spans="1:6" x14ac:dyDescent="0.45">
      <c r="A2871">
        <v>2860</v>
      </c>
      <c r="B2871">
        <f t="shared" si="136"/>
        <v>9</v>
      </c>
      <c r="C2871" cm="1">
        <f t="array" ref="C2871:D2871">_xlfn.XLOOKUP(A2871,id,KickstartData!$L$2:$M$4115)</f>
        <v>9</v>
      </c>
      <c r="D2871" t="str">
        <v>failed</v>
      </c>
      <c r="E2871" t="str">
        <f t="shared" si="137"/>
        <v xml:space="preserve"> </v>
      </c>
      <c r="F2871">
        <f t="shared" si="138"/>
        <v>9</v>
      </c>
    </row>
    <row r="2872" spans="1:6" x14ac:dyDescent="0.45">
      <c r="A2872">
        <v>2861</v>
      </c>
      <c r="B2872">
        <f t="shared" si="136"/>
        <v>3</v>
      </c>
      <c r="C2872" cm="1">
        <f t="array" ref="C2872:D2872">_xlfn.XLOOKUP(A2872,id,KickstartData!$L$2:$M$4115)</f>
        <v>3</v>
      </c>
      <c r="D2872" t="str">
        <v>failed</v>
      </c>
      <c r="E2872" t="str">
        <f t="shared" si="137"/>
        <v xml:space="preserve"> </v>
      </c>
      <c r="F2872">
        <f t="shared" si="138"/>
        <v>3</v>
      </c>
    </row>
    <row r="2873" spans="1:6" x14ac:dyDescent="0.45">
      <c r="A2873">
        <v>2862</v>
      </c>
      <c r="B2873">
        <f t="shared" si="136"/>
        <v>3</v>
      </c>
      <c r="C2873" cm="1">
        <f t="array" ref="C2873:D2873">_xlfn.XLOOKUP(A2873,id,KickstartData!$L$2:$M$4115)</f>
        <v>3</v>
      </c>
      <c r="D2873" t="str">
        <v>failed</v>
      </c>
      <c r="E2873" t="str">
        <f t="shared" si="137"/>
        <v xml:space="preserve"> </v>
      </c>
      <c r="F2873">
        <f t="shared" si="138"/>
        <v>3</v>
      </c>
    </row>
    <row r="2874" spans="1:6" x14ac:dyDescent="0.45">
      <c r="A2874">
        <v>2863</v>
      </c>
      <c r="B2874">
        <f t="shared" si="136"/>
        <v>1</v>
      </c>
      <c r="C2874" cm="1">
        <f t="array" ref="C2874:D2874">_xlfn.XLOOKUP(A2874,id,KickstartData!$L$2:$M$4115)</f>
        <v>1</v>
      </c>
      <c r="D2874" t="str">
        <v>failed</v>
      </c>
      <c r="E2874" t="str">
        <f t="shared" si="137"/>
        <v xml:space="preserve"> </v>
      </c>
      <c r="F2874">
        <f t="shared" si="138"/>
        <v>1</v>
      </c>
    </row>
    <row r="2875" spans="1:6" x14ac:dyDescent="0.45">
      <c r="A2875">
        <v>2864</v>
      </c>
      <c r="B2875">
        <f t="shared" si="136"/>
        <v>3</v>
      </c>
      <c r="C2875" cm="1">
        <f t="array" ref="C2875:D2875">_xlfn.XLOOKUP(A2875,id,KickstartData!$L$2:$M$4115)</f>
        <v>3</v>
      </c>
      <c r="D2875" t="str">
        <v>failed</v>
      </c>
      <c r="E2875" t="str">
        <f t="shared" si="137"/>
        <v xml:space="preserve"> </v>
      </c>
      <c r="F2875">
        <f t="shared" si="138"/>
        <v>3</v>
      </c>
    </row>
    <row r="2876" spans="1:6" x14ac:dyDescent="0.45">
      <c r="A2876">
        <v>2865</v>
      </c>
      <c r="B2876">
        <f t="shared" si="136"/>
        <v>0</v>
      </c>
      <c r="C2876" cm="1">
        <f t="array" ref="C2876:D2876">_xlfn.XLOOKUP(A2876,id,KickstartData!$L$2:$M$4115)</f>
        <v>0</v>
      </c>
      <c r="D2876" t="str">
        <v>failed</v>
      </c>
      <c r="E2876" t="str">
        <f t="shared" si="137"/>
        <v xml:space="preserve"> </v>
      </c>
      <c r="F2876">
        <f t="shared" si="138"/>
        <v>0</v>
      </c>
    </row>
    <row r="2877" spans="1:6" x14ac:dyDescent="0.45">
      <c r="A2877">
        <v>2866</v>
      </c>
      <c r="B2877">
        <f t="shared" si="136"/>
        <v>2</v>
      </c>
      <c r="C2877" cm="1">
        <f t="array" ref="C2877:D2877">_xlfn.XLOOKUP(A2877,id,KickstartData!$L$2:$M$4115)</f>
        <v>2</v>
      </c>
      <c r="D2877" t="str">
        <v>failed</v>
      </c>
      <c r="E2877" t="str">
        <f t="shared" si="137"/>
        <v xml:space="preserve"> </v>
      </c>
      <c r="F2877">
        <f t="shared" si="138"/>
        <v>2</v>
      </c>
    </row>
    <row r="2878" spans="1:6" x14ac:dyDescent="0.45">
      <c r="A2878">
        <v>2867</v>
      </c>
      <c r="B2878">
        <f t="shared" si="136"/>
        <v>10</v>
      </c>
      <c r="C2878" cm="1">
        <f t="array" ref="C2878:D2878">_xlfn.XLOOKUP(A2878,id,KickstartData!$L$2:$M$4115)</f>
        <v>10</v>
      </c>
      <c r="D2878" t="str">
        <v>failed</v>
      </c>
      <c r="E2878" t="str">
        <f t="shared" si="137"/>
        <v xml:space="preserve"> </v>
      </c>
      <c r="F2878">
        <f t="shared" si="138"/>
        <v>10</v>
      </c>
    </row>
    <row r="2879" spans="1:6" x14ac:dyDescent="0.45">
      <c r="A2879">
        <v>2868</v>
      </c>
      <c r="B2879">
        <f t="shared" si="136"/>
        <v>60</v>
      </c>
      <c r="C2879" cm="1">
        <f t="array" ref="C2879:D2879">_xlfn.XLOOKUP(A2879,id,KickstartData!$L$2:$M$4115)</f>
        <v>60</v>
      </c>
      <c r="D2879" t="str">
        <v>failed</v>
      </c>
      <c r="E2879" t="str">
        <f t="shared" si="137"/>
        <v xml:space="preserve"> </v>
      </c>
      <c r="F2879">
        <f t="shared" si="138"/>
        <v>60</v>
      </c>
    </row>
    <row r="2880" spans="1:6" x14ac:dyDescent="0.45">
      <c r="A2880">
        <v>2869</v>
      </c>
      <c r="B2880">
        <f t="shared" si="136"/>
        <v>5</v>
      </c>
      <c r="C2880" cm="1">
        <f t="array" ref="C2880:D2880">_xlfn.XLOOKUP(A2880,id,KickstartData!$L$2:$M$4115)</f>
        <v>5</v>
      </c>
      <c r="D2880" t="str">
        <v>failed</v>
      </c>
      <c r="E2880" t="str">
        <f t="shared" si="137"/>
        <v xml:space="preserve"> </v>
      </c>
      <c r="F2880">
        <f t="shared" si="138"/>
        <v>5</v>
      </c>
    </row>
    <row r="2881" spans="1:6" x14ac:dyDescent="0.45">
      <c r="A2881">
        <v>2870</v>
      </c>
      <c r="B2881">
        <f t="shared" si="136"/>
        <v>9</v>
      </c>
      <c r="C2881" cm="1">
        <f t="array" ref="C2881:D2881">_xlfn.XLOOKUP(A2881,id,KickstartData!$L$2:$M$4115)</f>
        <v>9</v>
      </c>
      <c r="D2881" t="str">
        <v>failed</v>
      </c>
      <c r="E2881" t="str">
        <f t="shared" si="137"/>
        <v xml:space="preserve"> </v>
      </c>
      <c r="F2881">
        <f t="shared" si="138"/>
        <v>9</v>
      </c>
    </row>
    <row r="2882" spans="1:6" x14ac:dyDescent="0.45">
      <c r="A2882">
        <v>2871</v>
      </c>
      <c r="B2882">
        <f t="shared" si="136"/>
        <v>13</v>
      </c>
      <c r="C2882" cm="1">
        <f t="array" ref="C2882:D2882">_xlfn.XLOOKUP(A2882,id,KickstartData!$L$2:$M$4115)</f>
        <v>13</v>
      </c>
      <c r="D2882" t="str">
        <v>failed</v>
      </c>
      <c r="E2882" t="str">
        <f t="shared" si="137"/>
        <v xml:space="preserve"> </v>
      </c>
      <c r="F2882">
        <f t="shared" si="138"/>
        <v>13</v>
      </c>
    </row>
    <row r="2883" spans="1:6" x14ac:dyDescent="0.45">
      <c r="A2883">
        <v>2872</v>
      </c>
      <c r="B2883">
        <f t="shared" si="136"/>
        <v>0</v>
      </c>
      <c r="C2883" cm="1">
        <f t="array" ref="C2883:D2883">_xlfn.XLOOKUP(A2883,id,KickstartData!$L$2:$M$4115)</f>
        <v>0</v>
      </c>
      <c r="D2883" t="str">
        <v>failed</v>
      </c>
      <c r="E2883" t="str">
        <f t="shared" si="137"/>
        <v xml:space="preserve"> </v>
      </c>
      <c r="F2883">
        <f t="shared" si="138"/>
        <v>0</v>
      </c>
    </row>
    <row r="2884" spans="1:6" x14ac:dyDescent="0.45">
      <c r="A2884">
        <v>2873</v>
      </c>
      <c r="B2884">
        <f t="shared" si="136"/>
        <v>8</v>
      </c>
      <c r="C2884" cm="1">
        <f t="array" ref="C2884:D2884">_xlfn.XLOOKUP(A2884,id,KickstartData!$L$2:$M$4115)</f>
        <v>8</v>
      </c>
      <c r="D2884" t="str">
        <v>failed</v>
      </c>
      <c r="E2884" t="str">
        <f t="shared" si="137"/>
        <v xml:space="preserve"> </v>
      </c>
      <c r="F2884">
        <f t="shared" si="138"/>
        <v>8</v>
      </c>
    </row>
    <row r="2885" spans="1:6" x14ac:dyDescent="0.45">
      <c r="A2885">
        <v>2874</v>
      </c>
      <c r="B2885">
        <f t="shared" si="136"/>
        <v>3</v>
      </c>
      <c r="C2885" cm="1">
        <f t="array" ref="C2885:D2885">_xlfn.XLOOKUP(A2885,id,KickstartData!$L$2:$M$4115)</f>
        <v>3</v>
      </c>
      <c r="D2885" t="str">
        <v>failed</v>
      </c>
      <c r="E2885" t="str">
        <f t="shared" si="137"/>
        <v xml:space="preserve"> </v>
      </c>
      <c r="F2885">
        <f t="shared" si="138"/>
        <v>3</v>
      </c>
    </row>
    <row r="2886" spans="1:6" x14ac:dyDescent="0.45">
      <c r="A2886">
        <v>2875</v>
      </c>
      <c r="B2886">
        <f t="shared" si="136"/>
        <v>3</v>
      </c>
      <c r="C2886" cm="1">
        <f t="array" ref="C2886:D2886">_xlfn.XLOOKUP(A2886,id,KickstartData!$L$2:$M$4115)</f>
        <v>3</v>
      </c>
      <c r="D2886" t="str">
        <v>failed</v>
      </c>
      <c r="E2886" t="str">
        <f t="shared" si="137"/>
        <v xml:space="preserve"> </v>
      </c>
      <c r="F2886">
        <f t="shared" si="138"/>
        <v>3</v>
      </c>
    </row>
    <row r="2887" spans="1:6" x14ac:dyDescent="0.45">
      <c r="A2887">
        <v>2876</v>
      </c>
      <c r="B2887">
        <f t="shared" si="136"/>
        <v>0</v>
      </c>
      <c r="C2887" cm="1">
        <f t="array" ref="C2887:D2887">_xlfn.XLOOKUP(A2887,id,KickstartData!$L$2:$M$4115)</f>
        <v>0</v>
      </c>
      <c r="D2887" t="str">
        <v>failed</v>
      </c>
      <c r="E2887" t="str">
        <f t="shared" si="137"/>
        <v xml:space="preserve"> </v>
      </c>
      <c r="F2887">
        <f t="shared" si="138"/>
        <v>0</v>
      </c>
    </row>
    <row r="2888" spans="1:6" x14ac:dyDescent="0.45">
      <c r="A2888">
        <v>2877</v>
      </c>
      <c r="B2888">
        <f t="shared" si="136"/>
        <v>6</v>
      </c>
      <c r="C2888" cm="1">
        <f t="array" ref="C2888:D2888">_xlfn.XLOOKUP(A2888,id,KickstartData!$L$2:$M$4115)</f>
        <v>6</v>
      </c>
      <c r="D2888" t="str">
        <v>failed</v>
      </c>
      <c r="E2888" t="str">
        <f t="shared" si="137"/>
        <v xml:space="preserve"> </v>
      </c>
      <c r="F2888">
        <f t="shared" si="138"/>
        <v>6</v>
      </c>
    </row>
    <row r="2889" spans="1:6" x14ac:dyDescent="0.45">
      <c r="A2889">
        <v>2878</v>
      </c>
      <c r="B2889">
        <f t="shared" si="136"/>
        <v>4</v>
      </c>
      <c r="C2889" cm="1">
        <f t="array" ref="C2889:D2889">_xlfn.XLOOKUP(A2889,id,KickstartData!$L$2:$M$4115)</f>
        <v>4</v>
      </c>
      <c r="D2889" t="str">
        <v>failed</v>
      </c>
      <c r="E2889" t="str">
        <f t="shared" si="137"/>
        <v xml:space="preserve"> </v>
      </c>
      <c r="F2889">
        <f t="shared" si="138"/>
        <v>4</v>
      </c>
    </row>
    <row r="2890" spans="1:6" x14ac:dyDescent="0.45">
      <c r="A2890">
        <v>2879</v>
      </c>
      <c r="B2890">
        <f t="shared" si="136"/>
        <v>1</v>
      </c>
      <c r="C2890" cm="1">
        <f t="array" ref="C2890:D2890">_xlfn.XLOOKUP(A2890,id,KickstartData!$L$2:$M$4115)</f>
        <v>1</v>
      </c>
      <c r="D2890" t="str">
        <v>failed</v>
      </c>
      <c r="E2890" t="str">
        <f t="shared" si="137"/>
        <v xml:space="preserve"> </v>
      </c>
      <c r="F2890">
        <f t="shared" si="138"/>
        <v>1</v>
      </c>
    </row>
    <row r="2891" spans="1:6" x14ac:dyDescent="0.45">
      <c r="A2891">
        <v>2880</v>
      </c>
      <c r="B2891">
        <f t="shared" si="136"/>
        <v>29</v>
      </c>
      <c r="C2891" cm="1">
        <f t="array" ref="C2891:D2891">_xlfn.XLOOKUP(A2891,id,KickstartData!$L$2:$M$4115)</f>
        <v>29</v>
      </c>
      <c r="D2891" t="str">
        <v>failed</v>
      </c>
      <c r="E2891" t="str">
        <f t="shared" si="137"/>
        <v xml:space="preserve"> </v>
      </c>
      <c r="F2891">
        <f t="shared" si="138"/>
        <v>29</v>
      </c>
    </row>
    <row r="2892" spans="1:6" x14ac:dyDescent="0.45">
      <c r="A2892">
        <v>2881</v>
      </c>
      <c r="B2892">
        <f t="shared" ref="B2892:B2955" si="139">_xlfn.XLOOKUP(A2892,id,backers_count)</f>
        <v>0</v>
      </c>
      <c r="C2892" cm="1">
        <f t="array" ref="C2892:D2892">_xlfn.XLOOKUP(A2892,id,KickstartData!$L$2:$M$4115)</f>
        <v>0</v>
      </c>
      <c r="D2892" t="str">
        <v>failed</v>
      </c>
      <c r="E2892" t="str">
        <f t="shared" si="137"/>
        <v xml:space="preserve"> </v>
      </c>
      <c r="F2892">
        <f t="shared" si="138"/>
        <v>0</v>
      </c>
    </row>
    <row r="2893" spans="1:6" x14ac:dyDescent="0.45">
      <c r="A2893">
        <v>2882</v>
      </c>
      <c r="B2893">
        <f t="shared" si="139"/>
        <v>4</v>
      </c>
      <c r="C2893" cm="1">
        <f t="array" ref="C2893:D2893">_xlfn.XLOOKUP(A2893,id,KickstartData!$L$2:$M$4115)</f>
        <v>4</v>
      </c>
      <c r="D2893" t="str">
        <v>failed</v>
      </c>
      <c r="E2893" t="str">
        <f t="shared" si="137"/>
        <v xml:space="preserve"> </v>
      </c>
      <c r="F2893">
        <f t="shared" si="138"/>
        <v>4</v>
      </c>
    </row>
    <row r="2894" spans="1:6" x14ac:dyDescent="0.45">
      <c r="A2894">
        <v>2883</v>
      </c>
      <c r="B2894">
        <f t="shared" si="139"/>
        <v>5</v>
      </c>
      <c r="C2894" cm="1">
        <f t="array" ref="C2894:D2894">_xlfn.XLOOKUP(A2894,id,KickstartData!$L$2:$M$4115)</f>
        <v>5</v>
      </c>
      <c r="D2894" t="str">
        <v>failed</v>
      </c>
      <c r="E2894" t="str">
        <f t="shared" si="137"/>
        <v xml:space="preserve"> </v>
      </c>
      <c r="F2894">
        <f t="shared" si="138"/>
        <v>5</v>
      </c>
    </row>
    <row r="2895" spans="1:6" x14ac:dyDescent="0.45">
      <c r="A2895">
        <v>2884</v>
      </c>
      <c r="B2895">
        <f t="shared" si="139"/>
        <v>4</v>
      </c>
      <c r="C2895" cm="1">
        <f t="array" ref="C2895:D2895">_xlfn.XLOOKUP(A2895,id,KickstartData!$L$2:$M$4115)</f>
        <v>4</v>
      </c>
      <c r="D2895" t="str">
        <v>failed</v>
      </c>
      <c r="E2895" t="str">
        <f t="shared" si="137"/>
        <v xml:space="preserve"> </v>
      </c>
      <c r="F2895">
        <f t="shared" si="138"/>
        <v>4</v>
      </c>
    </row>
    <row r="2896" spans="1:6" x14ac:dyDescent="0.45">
      <c r="A2896">
        <v>2885</v>
      </c>
      <c r="B2896">
        <f t="shared" si="139"/>
        <v>5</v>
      </c>
      <c r="C2896" cm="1">
        <f t="array" ref="C2896:D2896">_xlfn.XLOOKUP(A2896,id,KickstartData!$L$2:$M$4115)</f>
        <v>5</v>
      </c>
      <c r="D2896" t="str">
        <v>failed</v>
      </c>
      <c r="E2896" t="str">
        <f t="shared" si="137"/>
        <v xml:space="preserve"> </v>
      </c>
      <c r="F2896">
        <f t="shared" si="138"/>
        <v>5</v>
      </c>
    </row>
    <row r="2897" spans="1:6" x14ac:dyDescent="0.45">
      <c r="A2897">
        <v>2886</v>
      </c>
      <c r="B2897">
        <f t="shared" si="139"/>
        <v>1</v>
      </c>
      <c r="C2897" cm="1">
        <f t="array" ref="C2897:D2897">_xlfn.XLOOKUP(A2897,id,KickstartData!$L$2:$M$4115)</f>
        <v>1</v>
      </c>
      <c r="D2897" t="str">
        <v>failed</v>
      </c>
      <c r="E2897" t="str">
        <f t="shared" si="137"/>
        <v xml:space="preserve"> </v>
      </c>
      <c r="F2897">
        <f t="shared" si="138"/>
        <v>1</v>
      </c>
    </row>
    <row r="2898" spans="1:6" x14ac:dyDescent="0.45">
      <c r="A2898">
        <v>2887</v>
      </c>
      <c r="B2898">
        <f t="shared" si="139"/>
        <v>1</v>
      </c>
      <c r="C2898" cm="1">
        <f t="array" ref="C2898:D2898">_xlfn.XLOOKUP(A2898,id,KickstartData!$L$2:$M$4115)</f>
        <v>1</v>
      </c>
      <c r="D2898" t="str">
        <v>failed</v>
      </c>
      <c r="E2898" t="str">
        <f t="shared" si="137"/>
        <v xml:space="preserve"> </v>
      </c>
      <c r="F2898">
        <f t="shared" si="138"/>
        <v>1</v>
      </c>
    </row>
    <row r="2899" spans="1:6" x14ac:dyDescent="0.45">
      <c r="A2899">
        <v>2888</v>
      </c>
      <c r="B2899">
        <f t="shared" si="139"/>
        <v>0</v>
      </c>
      <c r="C2899" cm="1">
        <f t="array" ref="C2899:D2899">_xlfn.XLOOKUP(A2899,id,KickstartData!$L$2:$M$4115)</f>
        <v>0</v>
      </c>
      <c r="D2899" t="str">
        <v>failed</v>
      </c>
      <c r="E2899" t="str">
        <f t="shared" ref="E2899:E2962" si="140">IF(D2899="successful",C2899," ")</f>
        <v xml:space="preserve"> </v>
      </c>
      <c r="F2899">
        <f t="shared" ref="F2899:F2962" si="141">IF(D2899&lt;&gt;"successful",C2899," ")</f>
        <v>0</v>
      </c>
    </row>
    <row r="2900" spans="1:6" x14ac:dyDescent="0.45">
      <c r="A2900">
        <v>2889</v>
      </c>
      <c r="B2900">
        <f t="shared" si="139"/>
        <v>14</v>
      </c>
      <c r="C2900" cm="1">
        <f t="array" ref="C2900:D2900">_xlfn.XLOOKUP(A2900,id,KickstartData!$L$2:$M$4115)</f>
        <v>14</v>
      </c>
      <c r="D2900" t="str">
        <v>failed</v>
      </c>
      <c r="E2900" t="str">
        <f t="shared" si="140"/>
        <v xml:space="preserve"> </v>
      </c>
      <c r="F2900">
        <f t="shared" si="141"/>
        <v>14</v>
      </c>
    </row>
    <row r="2901" spans="1:6" x14ac:dyDescent="0.45">
      <c r="A2901">
        <v>2890</v>
      </c>
      <c r="B2901">
        <f t="shared" si="139"/>
        <v>3</v>
      </c>
      <c r="C2901" cm="1">
        <f t="array" ref="C2901:D2901">_xlfn.XLOOKUP(A2901,id,KickstartData!$L$2:$M$4115)</f>
        <v>3</v>
      </c>
      <c r="D2901" t="str">
        <v>failed</v>
      </c>
      <c r="E2901" t="str">
        <f t="shared" si="140"/>
        <v xml:space="preserve"> </v>
      </c>
      <c r="F2901">
        <f t="shared" si="141"/>
        <v>3</v>
      </c>
    </row>
    <row r="2902" spans="1:6" x14ac:dyDescent="0.45">
      <c r="A2902">
        <v>2891</v>
      </c>
      <c r="B2902">
        <f t="shared" si="139"/>
        <v>10</v>
      </c>
      <c r="C2902" cm="1">
        <f t="array" ref="C2902:D2902">_xlfn.XLOOKUP(A2902,id,KickstartData!$L$2:$M$4115)</f>
        <v>10</v>
      </c>
      <c r="D2902" t="str">
        <v>failed</v>
      </c>
      <c r="E2902" t="str">
        <f t="shared" si="140"/>
        <v xml:space="preserve"> </v>
      </c>
      <c r="F2902">
        <f t="shared" si="141"/>
        <v>10</v>
      </c>
    </row>
    <row r="2903" spans="1:6" x14ac:dyDescent="0.45">
      <c r="A2903">
        <v>2892</v>
      </c>
      <c r="B2903">
        <f t="shared" si="139"/>
        <v>17</v>
      </c>
      <c r="C2903" cm="1">
        <f t="array" ref="C2903:D2903">_xlfn.XLOOKUP(A2903,id,KickstartData!$L$2:$M$4115)</f>
        <v>17</v>
      </c>
      <c r="D2903" t="str">
        <v>failed</v>
      </c>
      <c r="E2903" t="str">
        <f t="shared" si="140"/>
        <v xml:space="preserve"> </v>
      </c>
      <c r="F2903">
        <f t="shared" si="141"/>
        <v>17</v>
      </c>
    </row>
    <row r="2904" spans="1:6" x14ac:dyDescent="0.45">
      <c r="A2904">
        <v>2893</v>
      </c>
      <c r="B2904">
        <f t="shared" si="139"/>
        <v>2</v>
      </c>
      <c r="C2904" cm="1">
        <f t="array" ref="C2904:D2904">_xlfn.XLOOKUP(A2904,id,KickstartData!$L$2:$M$4115)</f>
        <v>2</v>
      </c>
      <c r="D2904" t="str">
        <v>failed</v>
      </c>
      <c r="E2904" t="str">
        <f t="shared" si="140"/>
        <v xml:space="preserve"> </v>
      </c>
      <c r="F2904">
        <f t="shared" si="141"/>
        <v>2</v>
      </c>
    </row>
    <row r="2905" spans="1:6" x14ac:dyDescent="0.45">
      <c r="A2905">
        <v>2894</v>
      </c>
      <c r="B2905">
        <f t="shared" si="139"/>
        <v>0</v>
      </c>
      <c r="C2905" cm="1">
        <f t="array" ref="C2905:D2905">_xlfn.XLOOKUP(A2905,id,KickstartData!$L$2:$M$4115)</f>
        <v>0</v>
      </c>
      <c r="D2905" t="str">
        <v>failed</v>
      </c>
      <c r="E2905" t="str">
        <f t="shared" si="140"/>
        <v xml:space="preserve"> </v>
      </c>
      <c r="F2905">
        <f t="shared" si="141"/>
        <v>0</v>
      </c>
    </row>
    <row r="2906" spans="1:6" x14ac:dyDescent="0.45">
      <c r="A2906">
        <v>2895</v>
      </c>
      <c r="B2906">
        <f t="shared" si="139"/>
        <v>4</v>
      </c>
      <c r="C2906" cm="1">
        <f t="array" ref="C2906:D2906">_xlfn.XLOOKUP(A2906,id,KickstartData!$L$2:$M$4115)</f>
        <v>4</v>
      </c>
      <c r="D2906" t="str">
        <v>failed</v>
      </c>
      <c r="E2906" t="str">
        <f t="shared" si="140"/>
        <v xml:space="preserve"> </v>
      </c>
      <c r="F2906">
        <f t="shared" si="141"/>
        <v>4</v>
      </c>
    </row>
    <row r="2907" spans="1:6" x14ac:dyDescent="0.45">
      <c r="A2907">
        <v>2896</v>
      </c>
      <c r="B2907">
        <f t="shared" si="139"/>
        <v>12</v>
      </c>
      <c r="C2907" cm="1">
        <f t="array" ref="C2907:D2907">_xlfn.XLOOKUP(A2907,id,KickstartData!$L$2:$M$4115)</f>
        <v>12</v>
      </c>
      <c r="D2907" t="str">
        <v>failed</v>
      </c>
      <c r="E2907" t="str">
        <f t="shared" si="140"/>
        <v xml:space="preserve"> </v>
      </c>
      <c r="F2907">
        <f t="shared" si="141"/>
        <v>12</v>
      </c>
    </row>
    <row r="2908" spans="1:6" x14ac:dyDescent="0.45">
      <c r="A2908">
        <v>2897</v>
      </c>
      <c r="B2908">
        <f t="shared" si="139"/>
        <v>3</v>
      </c>
      <c r="C2908" cm="1">
        <f t="array" ref="C2908:D2908">_xlfn.XLOOKUP(A2908,id,KickstartData!$L$2:$M$4115)</f>
        <v>3</v>
      </c>
      <c r="D2908" t="str">
        <v>failed</v>
      </c>
      <c r="E2908" t="str">
        <f t="shared" si="140"/>
        <v xml:space="preserve"> </v>
      </c>
      <c r="F2908">
        <f t="shared" si="141"/>
        <v>3</v>
      </c>
    </row>
    <row r="2909" spans="1:6" x14ac:dyDescent="0.45">
      <c r="A2909">
        <v>2898</v>
      </c>
      <c r="B2909">
        <f t="shared" si="139"/>
        <v>12</v>
      </c>
      <c r="C2909" cm="1">
        <f t="array" ref="C2909:D2909">_xlfn.XLOOKUP(A2909,id,KickstartData!$L$2:$M$4115)</f>
        <v>12</v>
      </c>
      <c r="D2909" t="str">
        <v>failed</v>
      </c>
      <c r="E2909" t="str">
        <f t="shared" si="140"/>
        <v xml:space="preserve"> </v>
      </c>
      <c r="F2909">
        <f t="shared" si="141"/>
        <v>12</v>
      </c>
    </row>
    <row r="2910" spans="1:6" x14ac:dyDescent="0.45">
      <c r="A2910">
        <v>2899</v>
      </c>
      <c r="B2910">
        <f t="shared" si="139"/>
        <v>0</v>
      </c>
      <c r="C2910" cm="1">
        <f t="array" ref="C2910:D2910">_xlfn.XLOOKUP(A2910,id,KickstartData!$L$2:$M$4115)</f>
        <v>0</v>
      </c>
      <c r="D2910" t="str">
        <v>failed</v>
      </c>
      <c r="E2910" t="str">
        <f t="shared" si="140"/>
        <v xml:space="preserve"> </v>
      </c>
      <c r="F2910">
        <f t="shared" si="141"/>
        <v>0</v>
      </c>
    </row>
    <row r="2911" spans="1:6" x14ac:dyDescent="0.45">
      <c r="A2911">
        <v>2900</v>
      </c>
      <c r="B2911">
        <f t="shared" si="139"/>
        <v>7</v>
      </c>
      <c r="C2911" cm="1">
        <f t="array" ref="C2911:D2911">_xlfn.XLOOKUP(A2911,id,KickstartData!$L$2:$M$4115)</f>
        <v>7</v>
      </c>
      <c r="D2911" t="str">
        <v>failed</v>
      </c>
      <c r="E2911" t="str">
        <f t="shared" si="140"/>
        <v xml:space="preserve"> </v>
      </c>
      <c r="F2911">
        <f t="shared" si="141"/>
        <v>7</v>
      </c>
    </row>
    <row r="2912" spans="1:6" x14ac:dyDescent="0.45">
      <c r="A2912">
        <v>2901</v>
      </c>
      <c r="B2912">
        <f t="shared" si="139"/>
        <v>2</v>
      </c>
      <c r="C2912" cm="1">
        <f t="array" ref="C2912:D2912">_xlfn.XLOOKUP(A2912,id,KickstartData!$L$2:$M$4115)</f>
        <v>2</v>
      </c>
      <c r="D2912" t="str">
        <v>failed</v>
      </c>
      <c r="E2912" t="str">
        <f t="shared" si="140"/>
        <v xml:space="preserve"> </v>
      </c>
      <c r="F2912">
        <f t="shared" si="141"/>
        <v>2</v>
      </c>
    </row>
    <row r="2913" spans="1:6" x14ac:dyDescent="0.45">
      <c r="A2913">
        <v>2902</v>
      </c>
      <c r="B2913">
        <f t="shared" si="139"/>
        <v>1</v>
      </c>
      <c r="C2913" cm="1">
        <f t="array" ref="C2913:D2913">_xlfn.XLOOKUP(A2913,id,KickstartData!$L$2:$M$4115)</f>
        <v>1</v>
      </c>
      <c r="D2913" t="str">
        <v>failed</v>
      </c>
      <c r="E2913" t="str">
        <f t="shared" si="140"/>
        <v xml:space="preserve"> </v>
      </c>
      <c r="F2913">
        <f t="shared" si="141"/>
        <v>1</v>
      </c>
    </row>
    <row r="2914" spans="1:6" x14ac:dyDescent="0.45">
      <c r="A2914">
        <v>2903</v>
      </c>
      <c r="B2914">
        <f t="shared" si="139"/>
        <v>4</v>
      </c>
      <c r="C2914" cm="1">
        <f t="array" ref="C2914:D2914">_xlfn.XLOOKUP(A2914,id,KickstartData!$L$2:$M$4115)</f>
        <v>4</v>
      </c>
      <c r="D2914" t="str">
        <v>failed</v>
      </c>
      <c r="E2914" t="str">
        <f t="shared" si="140"/>
        <v xml:space="preserve"> </v>
      </c>
      <c r="F2914">
        <f t="shared" si="141"/>
        <v>4</v>
      </c>
    </row>
    <row r="2915" spans="1:6" x14ac:dyDescent="0.45">
      <c r="A2915">
        <v>2904</v>
      </c>
      <c r="B2915">
        <f t="shared" si="139"/>
        <v>4</v>
      </c>
      <c r="C2915" cm="1">
        <f t="array" ref="C2915:D2915">_xlfn.XLOOKUP(A2915,id,KickstartData!$L$2:$M$4115)</f>
        <v>4</v>
      </c>
      <c r="D2915" t="str">
        <v>failed</v>
      </c>
      <c r="E2915" t="str">
        <f t="shared" si="140"/>
        <v xml:space="preserve"> </v>
      </c>
      <c r="F2915">
        <f t="shared" si="141"/>
        <v>4</v>
      </c>
    </row>
    <row r="2916" spans="1:6" x14ac:dyDescent="0.45">
      <c r="A2916">
        <v>2905</v>
      </c>
      <c r="B2916">
        <f t="shared" si="139"/>
        <v>17</v>
      </c>
      <c r="C2916" cm="1">
        <f t="array" ref="C2916:D2916">_xlfn.XLOOKUP(A2916,id,KickstartData!$L$2:$M$4115)</f>
        <v>17</v>
      </c>
      <c r="D2916" t="str">
        <v>failed</v>
      </c>
      <c r="E2916" t="str">
        <f t="shared" si="140"/>
        <v xml:space="preserve"> </v>
      </c>
      <c r="F2916">
        <f t="shared" si="141"/>
        <v>17</v>
      </c>
    </row>
    <row r="2917" spans="1:6" x14ac:dyDescent="0.45">
      <c r="A2917">
        <v>2906</v>
      </c>
      <c r="B2917">
        <f t="shared" si="139"/>
        <v>7</v>
      </c>
      <c r="C2917" cm="1">
        <f t="array" ref="C2917:D2917">_xlfn.XLOOKUP(A2917,id,KickstartData!$L$2:$M$4115)</f>
        <v>7</v>
      </c>
      <c r="D2917" t="str">
        <v>failed</v>
      </c>
      <c r="E2917" t="str">
        <f t="shared" si="140"/>
        <v xml:space="preserve"> </v>
      </c>
      <c r="F2917">
        <f t="shared" si="141"/>
        <v>7</v>
      </c>
    </row>
    <row r="2918" spans="1:6" x14ac:dyDescent="0.45">
      <c r="A2918">
        <v>2907</v>
      </c>
      <c r="B2918">
        <f t="shared" si="139"/>
        <v>2</v>
      </c>
      <c r="C2918" cm="1">
        <f t="array" ref="C2918:D2918">_xlfn.XLOOKUP(A2918,id,KickstartData!$L$2:$M$4115)</f>
        <v>2</v>
      </c>
      <c r="D2918" t="str">
        <v>failed</v>
      </c>
      <c r="E2918" t="str">
        <f t="shared" si="140"/>
        <v xml:space="preserve"> </v>
      </c>
      <c r="F2918">
        <f t="shared" si="141"/>
        <v>2</v>
      </c>
    </row>
    <row r="2919" spans="1:6" x14ac:dyDescent="0.45">
      <c r="A2919">
        <v>2908</v>
      </c>
      <c r="B2919">
        <f t="shared" si="139"/>
        <v>5</v>
      </c>
      <c r="C2919" cm="1">
        <f t="array" ref="C2919:D2919">_xlfn.XLOOKUP(A2919,id,KickstartData!$L$2:$M$4115)</f>
        <v>5</v>
      </c>
      <c r="D2919" t="str">
        <v>failed</v>
      </c>
      <c r="E2919" t="str">
        <f t="shared" si="140"/>
        <v xml:space="preserve"> </v>
      </c>
      <c r="F2919">
        <f t="shared" si="141"/>
        <v>5</v>
      </c>
    </row>
    <row r="2920" spans="1:6" x14ac:dyDescent="0.45">
      <c r="A2920">
        <v>2909</v>
      </c>
      <c r="B2920">
        <f t="shared" si="139"/>
        <v>1</v>
      </c>
      <c r="C2920" cm="1">
        <f t="array" ref="C2920:D2920">_xlfn.XLOOKUP(A2920,id,KickstartData!$L$2:$M$4115)</f>
        <v>1</v>
      </c>
      <c r="D2920" t="str">
        <v>failed</v>
      </c>
      <c r="E2920" t="str">
        <f t="shared" si="140"/>
        <v xml:space="preserve"> </v>
      </c>
      <c r="F2920">
        <f t="shared" si="141"/>
        <v>1</v>
      </c>
    </row>
    <row r="2921" spans="1:6" x14ac:dyDescent="0.45">
      <c r="A2921">
        <v>2910</v>
      </c>
      <c r="B2921">
        <f t="shared" si="139"/>
        <v>1</v>
      </c>
      <c r="C2921" cm="1">
        <f t="array" ref="C2921:D2921">_xlfn.XLOOKUP(A2921,id,KickstartData!$L$2:$M$4115)</f>
        <v>1</v>
      </c>
      <c r="D2921" t="str">
        <v>failed</v>
      </c>
      <c r="E2921" t="str">
        <f t="shared" si="140"/>
        <v xml:space="preserve"> </v>
      </c>
      <c r="F2921">
        <f t="shared" si="141"/>
        <v>1</v>
      </c>
    </row>
    <row r="2922" spans="1:6" x14ac:dyDescent="0.45">
      <c r="A2922">
        <v>2911</v>
      </c>
      <c r="B2922">
        <f t="shared" si="139"/>
        <v>14</v>
      </c>
      <c r="C2922" cm="1">
        <f t="array" ref="C2922:D2922">_xlfn.XLOOKUP(A2922,id,KickstartData!$L$2:$M$4115)</f>
        <v>14</v>
      </c>
      <c r="D2922" t="str">
        <v>failed</v>
      </c>
      <c r="E2922" t="str">
        <f t="shared" si="140"/>
        <v xml:space="preserve"> </v>
      </c>
      <c r="F2922">
        <f t="shared" si="141"/>
        <v>14</v>
      </c>
    </row>
    <row r="2923" spans="1:6" x14ac:dyDescent="0.45">
      <c r="A2923">
        <v>2912</v>
      </c>
      <c r="B2923">
        <f t="shared" si="139"/>
        <v>26</v>
      </c>
      <c r="C2923" cm="1">
        <f t="array" ref="C2923:D2923">_xlfn.XLOOKUP(A2923,id,KickstartData!$L$2:$M$4115)</f>
        <v>26</v>
      </c>
      <c r="D2923" t="str">
        <v>failed</v>
      </c>
      <c r="E2923" t="str">
        <f t="shared" si="140"/>
        <v xml:space="preserve"> </v>
      </c>
      <c r="F2923">
        <f t="shared" si="141"/>
        <v>26</v>
      </c>
    </row>
    <row r="2924" spans="1:6" x14ac:dyDescent="0.45">
      <c r="A2924">
        <v>2913</v>
      </c>
      <c r="B2924">
        <f t="shared" si="139"/>
        <v>2</v>
      </c>
      <c r="C2924" cm="1">
        <f t="array" ref="C2924:D2924">_xlfn.XLOOKUP(A2924,id,KickstartData!$L$2:$M$4115)</f>
        <v>2</v>
      </c>
      <c r="D2924" t="str">
        <v>failed</v>
      </c>
      <c r="E2924" t="str">
        <f t="shared" si="140"/>
        <v xml:space="preserve"> </v>
      </c>
      <c r="F2924">
        <f t="shared" si="141"/>
        <v>2</v>
      </c>
    </row>
    <row r="2925" spans="1:6" x14ac:dyDescent="0.45">
      <c r="A2925">
        <v>2914</v>
      </c>
      <c r="B2925">
        <f t="shared" si="139"/>
        <v>1</v>
      </c>
      <c r="C2925" cm="1">
        <f t="array" ref="C2925:D2925">_xlfn.XLOOKUP(A2925,id,KickstartData!$L$2:$M$4115)</f>
        <v>1</v>
      </c>
      <c r="D2925" t="str">
        <v>failed</v>
      </c>
      <c r="E2925" t="str">
        <f t="shared" si="140"/>
        <v xml:space="preserve"> </v>
      </c>
      <c r="F2925">
        <f t="shared" si="141"/>
        <v>1</v>
      </c>
    </row>
    <row r="2926" spans="1:6" x14ac:dyDescent="0.45">
      <c r="A2926">
        <v>2915</v>
      </c>
      <c r="B2926">
        <f t="shared" si="139"/>
        <v>3</v>
      </c>
      <c r="C2926" cm="1">
        <f t="array" ref="C2926:D2926">_xlfn.XLOOKUP(A2926,id,KickstartData!$L$2:$M$4115)</f>
        <v>3</v>
      </c>
      <c r="D2926" t="str">
        <v>failed</v>
      </c>
      <c r="E2926" t="str">
        <f t="shared" si="140"/>
        <v xml:space="preserve"> </v>
      </c>
      <c r="F2926">
        <f t="shared" si="141"/>
        <v>3</v>
      </c>
    </row>
    <row r="2927" spans="1:6" x14ac:dyDescent="0.45">
      <c r="A2927">
        <v>2916</v>
      </c>
      <c r="B2927">
        <f t="shared" si="139"/>
        <v>7</v>
      </c>
      <c r="C2927" cm="1">
        <f t="array" ref="C2927:D2927">_xlfn.XLOOKUP(A2927,id,KickstartData!$L$2:$M$4115)</f>
        <v>7</v>
      </c>
      <c r="D2927" t="str">
        <v>failed</v>
      </c>
      <c r="E2927" t="str">
        <f t="shared" si="140"/>
        <v xml:space="preserve"> </v>
      </c>
      <c r="F2927">
        <f t="shared" si="141"/>
        <v>7</v>
      </c>
    </row>
    <row r="2928" spans="1:6" x14ac:dyDescent="0.45">
      <c r="A2928">
        <v>2917</v>
      </c>
      <c r="B2928">
        <f t="shared" si="139"/>
        <v>9</v>
      </c>
      <c r="C2928" cm="1">
        <f t="array" ref="C2928:D2928">_xlfn.XLOOKUP(A2928,id,KickstartData!$L$2:$M$4115)</f>
        <v>9</v>
      </c>
      <c r="D2928" t="str">
        <v>failed</v>
      </c>
      <c r="E2928" t="str">
        <f t="shared" si="140"/>
        <v xml:space="preserve"> </v>
      </c>
      <c r="F2928">
        <f t="shared" si="141"/>
        <v>9</v>
      </c>
    </row>
    <row r="2929" spans="1:6" x14ac:dyDescent="0.45">
      <c r="A2929">
        <v>2918</v>
      </c>
      <c r="B2929">
        <f t="shared" si="139"/>
        <v>20</v>
      </c>
      <c r="C2929" cm="1">
        <f t="array" ref="C2929:D2929">_xlfn.XLOOKUP(A2929,id,KickstartData!$L$2:$M$4115)</f>
        <v>20</v>
      </c>
      <c r="D2929" t="str">
        <v>failed</v>
      </c>
      <c r="E2929" t="str">
        <f t="shared" si="140"/>
        <v xml:space="preserve"> </v>
      </c>
      <c r="F2929">
        <f t="shared" si="141"/>
        <v>20</v>
      </c>
    </row>
    <row r="2930" spans="1:6" x14ac:dyDescent="0.45">
      <c r="A2930">
        <v>2919</v>
      </c>
      <c r="B2930">
        <f t="shared" si="139"/>
        <v>6</v>
      </c>
      <c r="C2930" cm="1">
        <f t="array" ref="C2930:D2930">_xlfn.XLOOKUP(A2930,id,KickstartData!$L$2:$M$4115)</f>
        <v>6</v>
      </c>
      <c r="D2930" t="str">
        <v>failed</v>
      </c>
      <c r="E2930" t="str">
        <f t="shared" si="140"/>
        <v xml:space="preserve"> </v>
      </c>
      <c r="F2930">
        <f t="shared" si="141"/>
        <v>6</v>
      </c>
    </row>
    <row r="2931" spans="1:6" x14ac:dyDescent="0.45">
      <c r="A2931">
        <v>2920</v>
      </c>
      <c r="B2931">
        <f t="shared" si="139"/>
        <v>13</v>
      </c>
      <c r="C2931" cm="1">
        <f t="array" ref="C2931:D2931">_xlfn.XLOOKUP(A2931,id,KickstartData!$L$2:$M$4115)</f>
        <v>13</v>
      </c>
      <c r="D2931" t="str">
        <v>failed</v>
      </c>
      <c r="E2931" t="str">
        <f t="shared" si="140"/>
        <v xml:space="preserve"> </v>
      </c>
      <c r="F2931">
        <f t="shared" si="141"/>
        <v>13</v>
      </c>
    </row>
    <row r="2932" spans="1:6" x14ac:dyDescent="0.45">
      <c r="A2932">
        <v>2921</v>
      </c>
      <c r="B2932">
        <f t="shared" si="139"/>
        <v>3</v>
      </c>
      <c r="C2932" cm="1">
        <f t="array" ref="C2932:D2932">_xlfn.XLOOKUP(A2932,id,KickstartData!$L$2:$M$4115)</f>
        <v>3</v>
      </c>
      <c r="D2932" t="str">
        <v>successful</v>
      </c>
      <c r="E2932">
        <f t="shared" si="140"/>
        <v>3</v>
      </c>
      <c r="F2932" t="str">
        <f t="shared" si="141"/>
        <v xml:space="preserve"> </v>
      </c>
    </row>
    <row r="2933" spans="1:6" x14ac:dyDescent="0.45">
      <c r="A2933">
        <v>2922</v>
      </c>
      <c r="B2933">
        <f t="shared" si="139"/>
        <v>6</v>
      </c>
      <c r="C2933" cm="1">
        <f t="array" ref="C2933:D2933">_xlfn.XLOOKUP(A2933,id,KickstartData!$L$2:$M$4115)</f>
        <v>6</v>
      </c>
      <c r="D2933" t="str">
        <v>successful</v>
      </c>
      <c r="E2933">
        <f t="shared" si="140"/>
        <v>6</v>
      </c>
      <c r="F2933" t="str">
        <f t="shared" si="141"/>
        <v xml:space="preserve"> </v>
      </c>
    </row>
    <row r="2934" spans="1:6" x14ac:dyDescent="0.45">
      <c r="A2934">
        <v>2923</v>
      </c>
      <c r="B2934">
        <f t="shared" si="139"/>
        <v>10</v>
      </c>
      <c r="C2934" cm="1">
        <f t="array" ref="C2934:D2934">_xlfn.XLOOKUP(A2934,id,KickstartData!$L$2:$M$4115)</f>
        <v>10</v>
      </c>
      <c r="D2934" t="str">
        <v>successful</v>
      </c>
      <c r="E2934">
        <f t="shared" si="140"/>
        <v>10</v>
      </c>
      <c r="F2934" t="str">
        <f t="shared" si="141"/>
        <v xml:space="preserve"> </v>
      </c>
    </row>
    <row r="2935" spans="1:6" x14ac:dyDescent="0.45">
      <c r="A2935">
        <v>2924</v>
      </c>
      <c r="B2935">
        <f t="shared" si="139"/>
        <v>147</v>
      </c>
      <c r="C2935" cm="1">
        <f t="array" ref="C2935:D2935">_xlfn.XLOOKUP(A2935,id,KickstartData!$L$2:$M$4115)</f>
        <v>147</v>
      </c>
      <c r="D2935" t="str">
        <v>successful</v>
      </c>
      <c r="E2935">
        <f t="shared" si="140"/>
        <v>147</v>
      </c>
      <c r="F2935" t="str">
        <f t="shared" si="141"/>
        <v xml:space="preserve"> </v>
      </c>
    </row>
    <row r="2936" spans="1:6" x14ac:dyDescent="0.45">
      <c r="A2936">
        <v>2925</v>
      </c>
      <c r="B2936">
        <f t="shared" si="139"/>
        <v>199</v>
      </c>
      <c r="C2936" cm="1">
        <f t="array" ref="C2936:D2936">_xlfn.XLOOKUP(A2936,id,KickstartData!$L$2:$M$4115)</f>
        <v>199</v>
      </c>
      <c r="D2936" t="str">
        <v>successful</v>
      </c>
      <c r="E2936">
        <f t="shared" si="140"/>
        <v>199</v>
      </c>
      <c r="F2936" t="str">
        <f t="shared" si="141"/>
        <v xml:space="preserve"> </v>
      </c>
    </row>
    <row r="2937" spans="1:6" x14ac:dyDescent="0.45">
      <c r="A2937">
        <v>2926</v>
      </c>
      <c r="B2937">
        <f t="shared" si="139"/>
        <v>50</v>
      </c>
      <c r="C2937" cm="1">
        <f t="array" ref="C2937:D2937">_xlfn.XLOOKUP(A2937,id,KickstartData!$L$2:$M$4115)</f>
        <v>50</v>
      </c>
      <c r="D2937" t="str">
        <v>successful</v>
      </c>
      <c r="E2937">
        <f t="shared" si="140"/>
        <v>50</v>
      </c>
      <c r="F2937" t="str">
        <f t="shared" si="141"/>
        <v xml:space="preserve"> </v>
      </c>
    </row>
    <row r="2938" spans="1:6" x14ac:dyDescent="0.45">
      <c r="A2938">
        <v>2927</v>
      </c>
      <c r="B2938">
        <f t="shared" si="139"/>
        <v>21</v>
      </c>
      <c r="C2938" cm="1">
        <f t="array" ref="C2938:D2938">_xlfn.XLOOKUP(A2938,id,KickstartData!$L$2:$M$4115)</f>
        <v>21</v>
      </c>
      <c r="D2938" t="str">
        <v>successful</v>
      </c>
      <c r="E2938">
        <f t="shared" si="140"/>
        <v>21</v>
      </c>
      <c r="F2938" t="str">
        <f t="shared" si="141"/>
        <v xml:space="preserve"> </v>
      </c>
    </row>
    <row r="2939" spans="1:6" x14ac:dyDescent="0.45">
      <c r="A2939">
        <v>2928</v>
      </c>
      <c r="B2939">
        <f t="shared" si="139"/>
        <v>24</v>
      </c>
      <c r="C2939" cm="1">
        <f t="array" ref="C2939:D2939">_xlfn.XLOOKUP(A2939,id,KickstartData!$L$2:$M$4115)</f>
        <v>24</v>
      </c>
      <c r="D2939" t="str">
        <v>successful</v>
      </c>
      <c r="E2939">
        <f t="shared" si="140"/>
        <v>24</v>
      </c>
      <c r="F2939" t="str">
        <f t="shared" si="141"/>
        <v xml:space="preserve"> </v>
      </c>
    </row>
    <row r="2940" spans="1:6" x14ac:dyDescent="0.45">
      <c r="A2940">
        <v>2929</v>
      </c>
      <c r="B2940">
        <f t="shared" si="139"/>
        <v>32</v>
      </c>
      <c r="C2940" cm="1">
        <f t="array" ref="C2940:D2940">_xlfn.XLOOKUP(A2940,id,KickstartData!$L$2:$M$4115)</f>
        <v>32</v>
      </c>
      <c r="D2940" t="str">
        <v>successful</v>
      </c>
      <c r="E2940">
        <f t="shared" si="140"/>
        <v>32</v>
      </c>
      <c r="F2940" t="str">
        <f t="shared" si="141"/>
        <v xml:space="preserve"> </v>
      </c>
    </row>
    <row r="2941" spans="1:6" x14ac:dyDescent="0.45">
      <c r="A2941">
        <v>2930</v>
      </c>
      <c r="B2941">
        <f t="shared" si="139"/>
        <v>62</v>
      </c>
      <c r="C2941" cm="1">
        <f t="array" ref="C2941:D2941">_xlfn.XLOOKUP(A2941,id,KickstartData!$L$2:$M$4115)</f>
        <v>62</v>
      </c>
      <c r="D2941" t="str">
        <v>successful</v>
      </c>
      <c r="E2941">
        <f t="shared" si="140"/>
        <v>62</v>
      </c>
      <c r="F2941" t="str">
        <f t="shared" si="141"/>
        <v xml:space="preserve"> </v>
      </c>
    </row>
    <row r="2942" spans="1:6" x14ac:dyDescent="0.45">
      <c r="A2942">
        <v>2931</v>
      </c>
      <c r="B2942">
        <f t="shared" si="139"/>
        <v>9</v>
      </c>
      <c r="C2942" cm="1">
        <f t="array" ref="C2942:D2942">_xlfn.XLOOKUP(A2942,id,KickstartData!$L$2:$M$4115)</f>
        <v>9</v>
      </c>
      <c r="D2942" t="str">
        <v>successful</v>
      </c>
      <c r="E2942">
        <f t="shared" si="140"/>
        <v>9</v>
      </c>
      <c r="F2942" t="str">
        <f t="shared" si="141"/>
        <v xml:space="preserve"> </v>
      </c>
    </row>
    <row r="2943" spans="1:6" x14ac:dyDescent="0.45">
      <c r="A2943">
        <v>2932</v>
      </c>
      <c r="B2943">
        <f t="shared" si="139"/>
        <v>38</v>
      </c>
      <c r="C2943" cm="1">
        <f t="array" ref="C2943:D2943">_xlfn.XLOOKUP(A2943,id,KickstartData!$L$2:$M$4115)</f>
        <v>38</v>
      </c>
      <c r="D2943" t="str">
        <v>successful</v>
      </c>
      <c r="E2943">
        <f t="shared" si="140"/>
        <v>38</v>
      </c>
      <c r="F2943" t="str">
        <f t="shared" si="141"/>
        <v xml:space="preserve"> </v>
      </c>
    </row>
    <row r="2944" spans="1:6" x14ac:dyDescent="0.45">
      <c r="A2944">
        <v>2933</v>
      </c>
      <c r="B2944">
        <f t="shared" si="139"/>
        <v>54</v>
      </c>
      <c r="C2944" cm="1">
        <f t="array" ref="C2944:D2944">_xlfn.XLOOKUP(A2944,id,KickstartData!$L$2:$M$4115)</f>
        <v>54</v>
      </c>
      <c r="D2944" t="str">
        <v>successful</v>
      </c>
      <c r="E2944">
        <f t="shared" si="140"/>
        <v>54</v>
      </c>
      <c r="F2944" t="str">
        <f t="shared" si="141"/>
        <v xml:space="preserve"> </v>
      </c>
    </row>
    <row r="2945" spans="1:6" x14ac:dyDescent="0.45">
      <c r="A2945">
        <v>2934</v>
      </c>
      <c r="B2945">
        <f t="shared" si="139"/>
        <v>37</v>
      </c>
      <c r="C2945" cm="1">
        <f t="array" ref="C2945:D2945">_xlfn.XLOOKUP(A2945,id,KickstartData!$L$2:$M$4115)</f>
        <v>37</v>
      </c>
      <c r="D2945" t="str">
        <v>successful</v>
      </c>
      <c r="E2945">
        <f t="shared" si="140"/>
        <v>37</v>
      </c>
      <c r="F2945" t="str">
        <f t="shared" si="141"/>
        <v xml:space="preserve"> </v>
      </c>
    </row>
    <row r="2946" spans="1:6" x14ac:dyDescent="0.45">
      <c r="A2946">
        <v>2935</v>
      </c>
      <c r="B2946">
        <f t="shared" si="139"/>
        <v>39</v>
      </c>
      <c r="C2946" cm="1">
        <f t="array" ref="C2946:D2946">_xlfn.XLOOKUP(A2946,id,KickstartData!$L$2:$M$4115)</f>
        <v>39</v>
      </c>
      <c r="D2946" t="str">
        <v>successful</v>
      </c>
      <c r="E2946">
        <f t="shared" si="140"/>
        <v>39</v>
      </c>
      <c r="F2946" t="str">
        <f t="shared" si="141"/>
        <v xml:space="preserve"> </v>
      </c>
    </row>
    <row r="2947" spans="1:6" x14ac:dyDescent="0.45">
      <c r="A2947">
        <v>2936</v>
      </c>
      <c r="B2947">
        <f t="shared" si="139"/>
        <v>34</v>
      </c>
      <c r="C2947" cm="1">
        <f t="array" ref="C2947:D2947">_xlfn.XLOOKUP(A2947,id,KickstartData!$L$2:$M$4115)</f>
        <v>34</v>
      </c>
      <c r="D2947" t="str">
        <v>successful</v>
      </c>
      <c r="E2947">
        <f t="shared" si="140"/>
        <v>34</v>
      </c>
      <c r="F2947" t="str">
        <f t="shared" si="141"/>
        <v xml:space="preserve"> </v>
      </c>
    </row>
    <row r="2948" spans="1:6" x14ac:dyDescent="0.45">
      <c r="A2948">
        <v>2937</v>
      </c>
      <c r="B2948">
        <f t="shared" si="139"/>
        <v>55</v>
      </c>
      <c r="C2948" cm="1">
        <f t="array" ref="C2948:D2948">_xlfn.XLOOKUP(A2948,id,KickstartData!$L$2:$M$4115)</f>
        <v>55</v>
      </c>
      <c r="D2948" t="str">
        <v>successful</v>
      </c>
      <c r="E2948">
        <f t="shared" si="140"/>
        <v>55</v>
      </c>
      <c r="F2948" t="str">
        <f t="shared" si="141"/>
        <v xml:space="preserve"> </v>
      </c>
    </row>
    <row r="2949" spans="1:6" x14ac:dyDescent="0.45">
      <c r="A2949">
        <v>2938</v>
      </c>
      <c r="B2949">
        <f t="shared" si="139"/>
        <v>32</v>
      </c>
      <c r="C2949" cm="1">
        <f t="array" ref="C2949:D2949">_xlfn.XLOOKUP(A2949,id,KickstartData!$L$2:$M$4115)</f>
        <v>32</v>
      </c>
      <c r="D2949" t="str">
        <v>successful</v>
      </c>
      <c r="E2949">
        <f t="shared" si="140"/>
        <v>32</v>
      </c>
      <c r="F2949" t="str">
        <f t="shared" si="141"/>
        <v xml:space="preserve"> </v>
      </c>
    </row>
    <row r="2950" spans="1:6" x14ac:dyDescent="0.45">
      <c r="A2950">
        <v>2939</v>
      </c>
      <c r="B2950">
        <f t="shared" si="139"/>
        <v>25</v>
      </c>
      <c r="C2950" cm="1">
        <f t="array" ref="C2950:D2950">_xlfn.XLOOKUP(A2950,id,KickstartData!$L$2:$M$4115)</f>
        <v>25</v>
      </c>
      <c r="D2950" t="str">
        <v>successful</v>
      </c>
      <c r="E2950">
        <f t="shared" si="140"/>
        <v>25</v>
      </c>
      <c r="F2950" t="str">
        <f t="shared" si="141"/>
        <v xml:space="preserve"> </v>
      </c>
    </row>
    <row r="2951" spans="1:6" x14ac:dyDescent="0.45">
      <c r="A2951">
        <v>2940</v>
      </c>
      <c r="B2951">
        <f t="shared" si="139"/>
        <v>33</v>
      </c>
      <c r="C2951" cm="1">
        <f t="array" ref="C2951:D2951">_xlfn.XLOOKUP(A2951,id,KickstartData!$L$2:$M$4115)</f>
        <v>33</v>
      </c>
      <c r="D2951" t="str">
        <v>successful</v>
      </c>
      <c r="E2951">
        <f t="shared" si="140"/>
        <v>33</v>
      </c>
      <c r="F2951" t="str">
        <f t="shared" si="141"/>
        <v xml:space="preserve"> </v>
      </c>
    </row>
    <row r="2952" spans="1:6" x14ac:dyDescent="0.45">
      <c r="A2952">
        <v>2941</v>
      </c>
      <c r="B2952">
        <f t="shared" si="139"/>
        <v>1</v>
      </c>
      <c r="C2952" cm="1">
        <f t="array" ref="C2952:D2952">_xlfn.XLOOKUP(A2952,id,KickstartData!$L$2:$M$4115)</f>
        <v>1</v>
      </c>
      <c r="D2952" t="str">
        <v>failed</v>
      </c>
      <c r="E2952" t="str">
        <f t="shared" si="140"/>
        <v xml:space="preserve"> </v>
      </c>
      <c r="F2952">
        <f t="shared" si="141"/>
        <v>1</v>
      </c>
    </row>
    <row r="2953" spans="1:6" x14ac:dyDescent="0.45">
      <c r="A2953">
        <v>2942</v>
      </c>
      <c r="B2953">
        <f t="shared" si="139"/>
        <v>202</v>
      </c>
      <c r="C2953" cm="1">
        <f t="array" ref="C2953:D2953">_xlfn.XLOOKUP(A2953,id,KickstartData!$L$2:$M$4115)</f>
        <v>202</v>
      </c>
      <c r="D2953" t="str">
        <v>failed</v>
      </c>
      <c r="E2953" t="str">
        <f t="shared" si="140"/>
        <v xml:space="preserve"> </v>
      </c>
      <c r="F2953">
        <f t="shared" si="141"/>
        <v>202</v>
      </c>
    </row>
    <row r="2954" spans="1:6" x14ac:dyDescent="0.45">
      <c r="A2954">
        <v>2943</v>
      </c>
      <c r="B2954">
        <f t="shared" si="139"/>
        <v>0</v>
      </c>
      <c r="C2954" cm="1">
        <f t="array" ref="C2954:D2954">_xlfn.XLOOKUP(A2954,id,KickstartData!$L$2:$M$4115)</f>
        <v>0</v>
      </c>
      <c r="D2954" t="str">
        <v>failed</v>
      </c>
      <c r="E2954" t="str">
        <f t="shared" si="140"/>
        <v xml:space="preserve"> </v>
      </c>
      <c r="F2954">
        <f t="shared" si="141"/>
        <v>0</v>
      </c>
    </row>
    <row r="2955" spans="1:6" x14ac:dyDescent="0.45">
      <c r="A2955">
        <v>2944</v>
      </c>
      <c r="B2955">
        <f t="shared" si="139"/>
        <v>1</v>
      </c>
      <c r="C2955" cm="1">
        <f t="array" ref="C2955:D2955">_xlfn.XLOOKUP(A2955,id,KickstartData!$L$2:$M$4115)</f>
        <v>1</v>
      </c>
      <c r="D2955" t="str">
        <v>failed</v>
      </c>
      <c r="E2955" t="str">
        <f t="shared" si="140"/>
        <v xml:space="preserve"> </v>
      </c>
      <c r="F2955">
        <f t="shared" si="141"/>
        <v>1</v>
      </c>
    </row>
    <row r="2956" spans="1:6" x14ac:dyDescent="0.45">
      <c r="A2956">
        <v>2945</v>
      </c>
      <c r="B2956">
        <f t="shared" ref="B2956:B3019" si="142">_xlfn.XLOOKUP(A2956,id,backers_count)</f>
        <v>0</v>
      </c>
      <c r="C2956" cm="1">
        <f t="array" ref="C2956:D2956">_xlfn.XLOOKUP(A2956,id,KickstartData!$L$2:$M$4115)</f>
        <v>0</v>
      </c>
      <c r="D2956" t="str">
        <v>failed</v>
      </c>
      <c r="E2956" t="str">
        <f t="shared" si="140"/>
        <v xml:space="preserve"> </v>
      </c>
      <c r="F2956">
        <f t="shared" si="141"/>
        <v>0</v>
      </c>
    </row>
    <row r="2957" spans="1:6" x14ac:dyDescent="0.45">
      <c r="A2957">
        <v>2946</v>
      </c>
      <c r="B2957">
        <f t="shared" si="142"/>
        <v>2</v>
      </c>
      <c r="C2957" cm="1">
        <f t="array" ref="C2957:D2957">_xlfn.XLOOKUP(A2957,id,KickstartData!$L$2:$M$4115)</f>
        <v>2</v>
      </c>
      <c r="D2957" t="str">
        <v>failed</v>
      </c>
      <c r="E2957" t="str">
        <f t="shared" si="140"/>
        <v xml:space="preserve"> </v>
      </c>
      <c r="F2957">
        <f t="shared" si="141"/>
        <v>2</v>
      </c>
    </row>
    <row r="2958" spans="1:6" x14ac:dyDescent="0.45">
      <c r="A2958">
        <v>2947</v>
      </c>
      <c r="B2958">
        <f t="shared" si="142"/>
        <v>13</v>
      </c>
      <c r="C2958" cm="1">
        <f t="array" ref="C2958:D2958">_xlfn.XLOOKUP(A2958,id,KickstartData!$L$2:$M$4115)</f>
        <v>13</v>
      </c>
      <c r="D2958" t="str">
        <v>failed</v>
      </c>
      <c r="E2958" t="str">
        <f t="shared" si="140"/>
        <v xml:space="preserve"> </v>
      </c>
      <c r="F2958">
        <f t="shared" si="141"/>
        <v>13</v>
      </c>
    </row>
    <row r="2959" spans="1:6" x14ac:dyDescent="0.45">
      <c r="A2959">
        <v>2948</v>
      </c>
      <c r="B2959">
        <f t="shared" si="142"/>
        <v>9</v>
      </c>
      <c r="C2959" cm="1">
        <f t="array" ref="C2959:D2959">_xlfn.XLOOKUP(A2959,id,KickstartData!$L$2:$M$4115)</f>
        <v>9</v>
      </c>
      <c r="D2959" t="str">
        <v>failed</v>
      </c>
      <c r="E2959" t="str">
        <f t="shared" si="140"/>
        <v xml:space="preserve"> </v>
      </c>
      <c r="F2959">
        <f t="shared" si="141"/>
        <v>9</v>
      </c>
    </row>
    <row r="2960" spans="1:6" x14ac:dyDescent="0.45">
      <c r="A2960">
        <v>2949</v>
      </c>
      <c r="B2960">
        <f t="shared" si="142"/>
        <v>2</v>
      </c>
      <c r="C2960" cm="1">
        <f t="array" ref="C2960:D2960">_xlfn.XLOOKUP(A2960,id,KickstartData!$L$2:$M$4115)</f>
        <v>2</v>
      </c>
      <c r="D2960" t="str">
        <v>failed</v>
      </c>
      <c r="E2960" t="str">
        <f t="shared" si="140"/>
        <v xml:space="preserve"> </v>
      </c>
      <c r="F2960">
        <f t="shared" si="141"/>
        <v>2</v>
      </c>
    </row>
    <row r="2961" spans="1:6" x14ac:dyDescent="0.45">
      <c r="A2961">
        <v>2950</v>
      </c>
      <c r="B2961">
        <f t="shared" si="142"/>
        <v>0</v>
      </c>
      <c r="C2961" cm="1">
        <f t="array" ref="C2961:D2961">_xlfn.XLOOKUP(A2961,id,KickstartData!$L$2:$M$4115)</f>
        <v>0</v>
      </c>
      <c r="D2961" t="str">
        <v>failed</v>
      </c>
      <c r="E2961" t="str">
        <f t="shared" si="140"/>
        <v xml:space="preserve"> </v>
      </c>
      <c r="F2961">
        <f t="shared" si="141"/>
        <v>0</v>
      </c>
    </row>
    <row r="2962" spans="1:6" x14ac:dyDescent="0.45">
      <c r="A2962">
        <v>2951</v>
      </c>
      <c r="B2962">
        <f t="shared" si="142"/>
        <v>58</v>
      </c>
      <c r="C2962" cm="1">
        <f t="array" ref="C2962:D2962">_xlfn.XLOOKUP(A2962,id,KickstartData!$L$2:$M$4115)</f>
        <v>58</v>
      </c>
      <c r="D2962" t="str">
        <v>canceled</v>
      </c>
      <c r="E2962" t="str">
        <f t="shared" si="140"/>
        <v xml:space="preserve"> </v>
      </c>
      <c r="F2962">
        <f t="shared" si="141"/>
        <v>58</v>
      </c>
    </row>
    <row r="2963" spans="1:6" x14ac:dyDescent="0.45">
      <c r="A2963">
        <v>2952</v>
      </c>
      <c r="B2963">
        <f t="shared" si="142"/>
        <v>8</v>
      </c>
      <c r="C2963" cm="1">
        <f t="array" ref="C2963:D2963">_xlfn.XLOOKUP(A2963,id,KickstartData!$L$2:$M$4115)</f>
        <v>8</v>
      </c>
      <c r="D2963" t="str">
        <v>canceled</v>
      </c>
      <c r="E2963" t="str">
        <f t="shared" ref="E2963:E3026" si="143">IF(D2963="successful",C2963," ")</f>
        <v xml:space="preserve"> </v>
      </c>
      <c r="F2963">
        <f t="shared" ref="F2963:F3026" si="144">IF(D2963&lt;&gt;"successful",C2963," ")</f>
        <v>8</v>
      </c>
    </row>
    <row r="2964" spans="1:6" x14ac:dyDescent="0.45">
      <c r="A2964">
        <v>2953</v>
      </c>
      <c r="B2964">
        <f t="shared" si="142"/>
        <v>3</v>
      </c>
      <c r="C2964" cm="1">
        <f t="array" ref="C2964:D2964">_xlfn.XLOOKUP(A2964,id,KickstartData!$L$2:$M$4115)</f>
        <v>3</v>
      </c>
      <c r="D2964" t="str">
        <v>canceled</v>
      </c>
      <c r="E2964" t="str">
        <f t="shared" si="143"/>
        <v xml:space="preserve"> </v>
      </c>
      <c r="F2964">
        <f t="shared" si="144"/>
        <v>3</v>
      </c>
    </row>
    <row r="2965" spans="1:6" x14ac:dyDescent="0.45">
      <c r="A2965">
        <v>2954</v>
      </c>
      <c r="B2965">
        <f t="shared" si="142"/>
        <v>0</v>
      </c>
      <c r="C2965" cm="1">
        <f t="array" ref="C2965:D2965">_xlfn.XLOOKUP(A2965,id,KickstartData!$L$2:$M$4115)</f>
        <v>0</v>
      </c>
      <c r="D2965" t="str">
        <v>canceled</v>
      </c>
      <c r="E2965" t="str">
        <f t="shared" si="143"/>
        <v xml:space="preserve"> </v>
      </c>
      <c r="F2965">
        <f t="shared" si="144"/>
        <v>0</v>
      </c>
    </row>
    <row r="2966" spans="1:6" x14ac:dyDescent="0.45">
      <c r="A2966">
        <v>2955</v>
      </c>
      <c r="B2966">
        <f t="shared" si="142"/>
        <v>11</v>
      </c>
      <c r="C2966" cm="1">
        <f t="array" ref="C2966:D2966">_xlfn.XLOOKUP(A2966,id,KickstartData!$L$2:$M$4115)</f>
        <v>11</v>
      </c>
      <c r="D2966" t="str">
        <v>canceled</v>
      </c>
      <c r="E2966" t="str">
        <f t="shared" si="143"/>
        <v xml:space="preserve"> </v>
      </c>
      <c r="F2966">
        <f t="shared" si="144"/>
        <v>11</v>
      </c>
    </row>
    <row r="2967" spans="1:6" x14ac:dyDescent="0.45">
      <c r="A2967">
        <v>2956</v>
      </c>
      <c r="B2967">
        <f t="shared" si="142"/>
        <v>20</v>
      </c>
      <c r="C2967" cm="1">
        <f t="array" ref="C2967:D2967">_xlfn.XLOOKUP(A2967,id,KickstartData!$L$2:$M$4115)</f>
        <v>20</v>
      </c>
      <c r="D2967" t="str">
        <v>canceled</v>
      </c>
      <c r="E2967" t="str">
        <f t="shared" si="143"/>
        <v xml:space="preserve"> </v>
      </c>
      <c r="F2967">
        <f t="shared" si="144"/>
        <v>20</v>
      </c>
    </row>
    <row r="2968" spans="1:6" x14ac:dyDescent="0.45">
      <c r="A2968">
        <v>2957</v>
      </c>
      <c r="B2968">
        <f t="shared" si="142"/>
        <v>3</v>
      </c>
      <c r="C2968" cm="1">
        <f t="array" ref="C2968:D2968">_xlfn.XLOOKUP(A2968,id,KickstartData!$L$2:$M$4115)</f>
        <v>3</v>
      </c>
      <c r="D2968" t="str">
        <v>canceled</v>
      </c>
      <c r="E2968" t="str">
        <f t="shared" si="143"/>
        <v xml:space="preserve"> </v>
      </c>
      <c r="F2968">
        <f t="shared" si="144"/>
        <v>3</v>
      </c>
    </row>
    <row r="2969" spans="1:6" x14ac:dyDescent="0.45">
      <c r="A2969">
        <v>2958</v>
      </c>
      <c r="B2969">
        <f t="shared" si="142"/>
        <v>0</v>
      </c>
      <c r="C2969" cm="1">
        <f t="array" ref="C2969:D2969">_xlfn.XLOOKUP(A2969,id,KickstartData!$L$2:$M$4115)</f>
        <v>0</v>
      </c>
      <c r="D2969" t="str">
        <v>canceled</v>
      </c>
      <c r="E2969" t="str">
        <f t="shared" si="143"/>
        <v xml:space="preserve"> </v>
      </c>
      <c r="F2969">
        <f t="shared" si="144"/>
        <v>0</v>
      </c>
    </row>
    <row r="2970" spans="1:6" x14ac:dyDescent="0.45">
      <c r="A2970">
        <v>2959</v>
      </c>
      <c r="B2970">
        <f t="shared" si="142"/>
        <v>0</v>
      </c>
      <c r="C2970" cm="1">
        <f t="array" ref="C2970:D2970">_xlfn.XLOOKUP(A2970,id,KickstartData!$L$2:$M$4115)</f>
        <v>0</v>
      </c>
      <c r="D2970" t="str">
        <v>canceled</v>
      </c>
      <c r="E2970" t="str">
        <f t="shared" si="143"/>
        <v xml:space="preserve"> </v>
      </c>
      <c r="F2970">
        <f t="shared" si="144"/>
        <v>0</v>
      </c>
    </row>
    <row r="2971" spans="1:6" x14ac:dyDescent="0.45">
      <c r="A2971">
        <v>2960</v>
      </c>
      <c r="B2971">
        <f t="shared" si="142"/>
        <v>0</v>
      </c>
      <c r="C2971" cm="1">
        <f t="array" ref="C2971:D2971">_xlfn.XLOOKUP(A2971,id,KickstartData!$L$2:$M$4115)</f>
        <v>0</v>
      </c>
      <c r="D2971" t="str">
        <v>canceled</v>
      </c>
      <c r="E2971" t="str">
        <f t="shared" si="143"/>
        <v xml:space="preserve"> </v>
      </c>
      <c r="F2971">
        <f t="shared" si="144"/>
        <v>0</v>
      </c>
    </row>
    <row r="2972" spans="1:6" x14ac:dyDescent="0.45">
      <c r="A2972">
        <v>2961</v>
      </c>
      <c r="B2972">
        <f t="shared" si="142"/>
        <v>108</v>
      </c>
      <c r="C2972" cm="1">
        <f t="array" ref="C2972:D2972">_xlfn.XLOOKUP(A2972,id,KickstartData!$L$2:$M$4115)</f>
        <v>108</v>
      </c>
      <c r="D2972" t="str">
        <v>successful</v>
      </c>
      <c r="E2972">
        <f t="shared" si="143"/>
        <v>108</v>
      </c>
      <c r="F2972" t="str">
        <f t="shared" si="144"/>
        <v xml:space="preserve"> </v>
      </c>
    </row>
    <row r="2973" spans="1:6" x14ac:dyDescent="0.45">
      <c r="A2973">
        <v>2962</v>
      </c>
      <c r="B2973">
        <f t="shared" si="142"/>
        <v>20</v>
      </c>
      <c r="C2973" cm="1">
        <f t="array" ref="C2973:D2973">_xlfn.XLOOKUP(A2973,id,KickstartData!$L$2:$M$4115)</f>
        <v>20</v>
      </c>
      <c r="D2973" t="str">
        <v>successful</v>
      </c>
      <c r="E2973">
        <f t="shared" si="143"/>
        <v>20</v>
      </c>
      <c r="F2973" t="str">
        <f t="shared" si="144"/>
        <v xml:space="preserve"> </v>
      </c>
    </row>
    <row r="2974" spans="1:6" x14ac:dyDescent="0.45">
      <c r="A2974">
        <v>2963</v>
      </c>
      <c r="B2974">
        <f t="shared" si="142"/>
        <v>98</v>
      </c>
      <c r="C2974" cm="1">
        <f t="array" ref="C2974:D2974">_xlfn.XLOOKUP(A2974,id,KickstartData!$L$2:$M$4115)</f>
        <v>98</v>
      </c>
      <c r="D2974" t="str">
        <v>successful</v>
      </c>
      <c r="E2974">
        <f t="shared" si="143"/>
        <v>98</v>
      </c>
      <c r="F2974" t="str">
        <f t="shared" si="144"/>
        <v xml:space="preserve"> </v>
      </c>
    </row>
    <row r="2975" spans="1:6" x14ac:dyDescent="0.45">
      <c r="A2975">
        <v>2964</v>
      </c>
      <c r="B2975">
        <f t="shared" si="142"/>
        <v>196</v>
      </c>
      <c r="C2975" cm="1">
        <f t="array" ref="C2975:D2975">_xlfn.XLOOKUP(A2975,id,KickstartData!$L$2:$M$4115)</f>
        <v>196</v>
      </c>
      <c r="D2975" t="str">
        <v>successful</v>
      </c>
      <c r="E2975">
        <f t="shared" si="143"/>
        <v>196</v>
      </c>
      <c r="F2975" t="str">
        <f t="shared" si="144"/>
        <v xml:space="preserve"> </v>
      </c>
    </row>
    <row r="2976" spans="1:6" x14ac:dyDescent="0.45">
      <c r="A2976">
        <v>2965</v>
      </c>
      <c r="B2976">
        <f t="shared" si="142"/>
        <v>39</v>
      </c>
      <c r="C2976" cm="1">
        <f t="array" ref="C2976:D2976">_xlfn.XLOOKUP(A2976,id,KickstartData!$L$2:$M$4115)</f>
        <v>39</v>
      </c>
      <c r="D2976" t="str">
        <v>successful</v>
      </c>
      <c r="E2976">
        <f t="shared" si="143"/>
        <v>39</v>
      </c>
      <c r="F2976" t="str">
        <f t="shared" si="144"/>
        <v xml:space="preserve"> </v>
      </c>
    </row>
    <row r="2977" spans="1:6" x14ac:dyDescent="0.45">
      <c r="A2977">
        <v>2966</v>
      </c>
      <c r="B2977">
        <f t="shared" si="142"/>
        <v>128</v>
      </c>
      <c r="C2977" cm="1">
        <f t="array" ref="C2977:D2977">_xlfn.XLOOKUP(A2977,id,KickstartData!$L$2:$M$4115)</f>
        <v>128</v>
      </c>
      <c r="D2977" t="str">
        <v>successful</v>
      </c>
      <c r="E2977">
        <f t="shared" si="143"/>
        <v>128</v>
      </c>
      <c r="F2977" t="str">
        <f t="shared" si="144"/>
        <v xml:space="preserve"> </v>
      </c>
    </row>
    <row r="2978" spans="1:6" x14ac:dyDescent="0.45">
      <c r="A2978">
        <v>2967</v>
      </c>
      <c r="B2978">
        <f t="shared" si="142"/>
        <v>71</v>
      </c>
      <c r="C2978" cm="1">
        <f t="array" ref="C2978:D2978">_xlfn.XLOOKUP(A2978,id,KickstartData!$L$2:$M$4115)</f>
        <v>71</v>
      </c>
      <c r="D2978" t="str">
        <v>successful</v>
      </c>
      <c r="E2978">
        <f t="shared" si="143"/>
        <v>71</v>
      </c>
      <c r="F2978" t="str">
        <f t="shared" si="144"/>
        <v xml:space="preserve"> </v>
      </c>
    </row>
    <row r="2979" spans="1:6" x14ac:dyDescent="0.45">
      <c r="A2979">
        <v>2968</v>
      </c>
      <c r="B2979">
        <f t="shared" si="142"/>
        <v>47</v>
      </c>
      <c r="C2979" cm="1">
        <f t="array" ref="C2979:D2979">_xlfn.XLOOKUP(A2979,id,KickstartData!$L$2:$M$4115)</f>
        <v>47</v>
      </c>
      <c r="D2979" t="str">
        <v>successful</v>
      </c>
      <c r="E2979">
        <f t="shared" si="143"/>
        <v>47</v>
      </c>
      <c r="F2979" t="str">
        <f t="shared" si="144"/>
        <v xml:space="preserve"> </v>
      </c>
    </row>
    <row r="2980" spans="1:6" x14ac:dyDescent="0.45">
      <c r="A2980">
        <v>2969</v>
      </c>
      <c r="B2980">
        <f t="shared" si="142"/>
        <v>17</v>
      </c>
      <c r="C2980" cm="1">
        <f t="array" ref="C2980:D2980">_xlfn.XLOOKUP(A2980,id,KickstartData!$L$2:$M$4115)</f>
        <v>17</v>
      </c>
      <c r="D2980" t="str">
        <v>successful</v>
      </c>
      <c r="E2980">
        <f t="shared" si="143"/>
        <v>17</v>
      </c>
      <c r="F2980" t="str">
        <f t="shared" si="144"/>
        <v xml:space="preserve"> </v>
      </c>
    </row>
    <row r="2981" spans="1:6" x14ac:dyDescent="0.45">
      <c r="A2981">
        <v>2970</v>
      </c>
      <c r="B2981">
        <f t="shared" si="142"/>
        <v>91</v>
      </c>
      <c r="C2981" cm="1">
        <f t="array" ref="C2981:D2981">_xlfn.XLOOKUP(A2981,id,KickstartData!$L$2:$M$4115)</f>
        <v>91</v>
      </c>
      <c r="D2981" t="str">
        <v>successful</v>
      </c>
      <c r="E2981">
        <f t="shared" si="143"/>
        <v>91</v>
      </c>
      <c r="F2981" t="str">
        <f t="shared" si="144"/>
        <v xml:space="preserve"> </v>
      </c>
    </row>
    <row r="2982" spans="1:6" x14ac:dyDescent="0.45">
      <c r="A2982">
        <v>2971</v>
      </c>
      <c r="B2982">
        <f t="shared" si="142"/>
        <v>43</v>
      </c>
      <c r="C2982" cm="1">
        <f t="array" ref="C2982:D2982">_xlfn.XLOOKUP(A2982,id,KickstartData!$L$2:$M$4115)</f>
        <v>43</v>
      </c>
      <c r="D2982" t="str">
        <v>successful</v>
      </c>
      <c r="E2982">
        <f t="shared" si="143"/>
        <v>43</v>
      </c>
      <c r="F2982" t="str">
        <f t="shared" si="144"/>
        <v xml:space="preserve"> </v>
      </c>
    </row>
    <row r="2983" spans="1:6" x14ac:dyDescent="0.45">
      <c r="A2983">
        <v>2972</v>
      </c>
      <c r="B2983">
        <f t="shared" si="142"/>
        <v>17</v>
      </c>
      <c r="C2983" cm="1">
        <f t="array" ref="C2983:D2983">_xlfn.XLOOKUP(A2983,id,KickstartData!$L$2:$M$4115)</f>
        <v>17</v>
      </c>
      <c r="D2983" t="str">
        <v>successful</v>
      </c>
      <c r="E2983">
        <f t="shared" si="143"/>
        <v>17</v>
      </c>
      <c r="F2983" t="str">
        <f t="shared" si="144"/>
        <v xml:space="preserve"> </v>
      </c>
    </row>
    <row r="2984" spans="1:6" x14ac:dyDescent="0.45">
      <c r="A2984">
        <v>2973</v>
      </c>
      <c r="B2984">
        <f t="shared" si="142"/>
        <v>33</v>
      </c>
      <c r="C2984" cm="1">
        <f t="array" ref="C2984:D2984">_xlfn.XLOOKUP(A2984,id,KickstartData!$L$2:$M$4115)</f>
        <v>33</v>
      </c>
      <c r="D2984" t="str">
        <v>successful</v>
      </c>
      <c r="E2984">
        <f t="shared" si="143"/>
        <v>33</v>
      </c>
      <c r="F2984" t="str">
        <f t="shared" si="144"/>
        <v xml:space="preserve"> </v>
      </c>
    </row>
    <row r="2985" spans="1:6" x14ac:dyDescent="0.45">
      <c r="A2985">
        <v>2974</v>
      </c>
      <c r="B2985">
        <f t="shared" si="142"/>
        <v>87</v>
      </c>
      <c r="C2985" cm="1">
        <f t="array" ref="C2985:D2985">_xlfn.XLOOKUP(A2985,id,KickstartData!$L$2:$M$4115)</f>
        <v>87</v>
      </c>
      <c r="D2985" t="str">
        <v>successful</v>
      </c>
      <c r="E2985">
        <f t="shared" si="143"/>
        <v>87</v>
      </c>
      <c r="F2985" t="str">
        <f t="shared" si="144"/>
        <v xml:space="preserve"> </v>
      </c>
    </row>
    <row r="2986" spans="1:6" x14ac:dyDescent="0.45">
      <c r="A2986">
        <v>2975</v>
      </c>
      <c r="B2986">
        <f t="shared" si="142"/>
        <v>113</v>
      </c>
      <c r="C2986" cm="1">
        <f t="array" ref="C2986:D2986">_xlfn.XLOOKUP(A2986,id,KickstartData!$L$2:$M$4115)</f>
        <v>113</v>
      </c>
      <c r="D2986" t="str">
        <v>successful</v>
      </c>
      <c r="E2986">
        <f t="shared" si="143"/>
        <v>113</v>
      </c>
      <c r="F2986" t="str">
        <f t="shared" si="144"/>
        <v xml:space="preserve"> </v>
      </c>
    </row>
    <row r="2987" spans="1:6" x14ac:dyDescent="0.45">
      <c r="A2987">
        <v>2976</v>
      </c>
      <c r="B2987">
        <f t="shared" si="142"/>
        <v>14</v>
      </c>
      <c r="C2987" cm="1">
        <f t="array" ref="C2987:D2987">_xlfn.XLOOKUP(A2987,id,KickstartData!$L$2:$M$4115)</f>
        <v>14</v>
      </c>
      <c r="D2987" t="str">
        <v>successful</v>
      </c>
      <c r="E2987">
        <f t="shared" si="143"/>
        <v>14</v>
      </c>
      <c r="F2987" t="str">
        <f t="shared" si="144"/>
        <v xml:space="preserve"> </v>
      </c>
    </row>
    <row r="2988" spans="1:6" x14ac:dyDescent="0.45">
      <c r="A2988">
        <v>2977</v>
      </c>
      <c r="B2988">
        <f t="shared" si="142"/>
        <v>30</v>
      </c>
      <c r="C2988" cm="1">
        <f t="array" ref="C2988:D2988">_xlfn.XLOOKUP(A2988,id,KickstartData!$L$2:$M$4115)</f>
        <v>30</v>
      </c>
      <c r="D2988" t="str">
        <v>successful</v>
      </c>
      <c r="E2988">
        <f t="shared" si="143"/>
        <v>30</v>
      </c>
      <c r="F2988" t="str">
        <f t="shared" si="144"/>
        <v xml:space="preserve"> </v>
      </c>
    </row>
    <row r="2989" spans="1:6" x14ac:dyDescent="0.45">
      <c r="A2989">
        <v>2978</v>
      </c>
      <c r="B2989">
        <f t="shared" si="142"/>
        <v>16</v>
      </c>
      <c r="C2989" cm="1">
        <f t="array" ref="C2989:D2989">_xlfn.XLOOKUP(A2989,id,KickstartData!$L$2:$M$4115)</f>
        <v>16</v>
      </c>
      <c r="D2989" t="str">
        <v>successful</v>
      </c>
      <c r="E2989">
        <f t="shared" si="143"/>
        <v>16</v>
      </c>
      <c r="F2989" t="str">
        <f t="shared" si="144"/>
        <v xml:space="preserve"> </v>
      </c>
    </row>
    <row r="2990" spans="1:6" x14ac:dyDescent="0.45">
      <c r="A2990">
        <v>2979</v>
      </c>
      <c r="B2990">
        <f t="shared" si="142"/>
        <v>46</v>
      </c>
      <c r="C2990" cm="1">
        <f t="array" ref="C2990:D2990">_xlfn.XLOOKUP(A2990,id,KickstartData!$L$2:$M$4115)</f>
        <v>46</v>
      </c>
      <c r="D2990" t="str">
        <v>successful</v>
      </c>
      <c r="E2990">
        <f t="shared" si="143"/>
        <v>46</v>
      </c>
      <c r="F2990" t="str">
        <f t="shared" si="144"/>
        <v xml:space="preserve"> </v>
      </c>
    </row>
    <row r="2991" spans="1:6" x14ac:dyDescent="0.45">
      <c r="A2991">
        <v>2980</v>
      </c>
      <c r="B2991">
        <f t="shared" si="142"/>
        <v>24</v>
      </c>
      <c r="C2991" cm="1">
        <f t="array" ref="C2991:D2991">_xlfn.XLOOKUP(A2991,id,KickstartData!$L$2:$M$4115)</f>
        <v>24</v>
      </c>
      <c r="D2991" t="str">
        <v>successful</v>
      </c>
      <c r="E2991">
        <f t="shared" si="143"/>
        <v>24</v>
      </c>
      <c r="F2991" t="str">
        <f t="shared" si="144"/>
        <v xml:space="preserve"> </v>
      </c>
    </row>
    <row r="2992" spans="1:6" x14ac:dyDescent="0.45">
      <c r="A2992">
        <v>2981</v>
      </c>
      <c r="B2992">
        <f t="shared" si="142"/>
        <v>97</v>
      </c>
      <c r="C2992" cm="1">
        <f t="array" ref="C2992:D2992">_xlfn.XLOOKUP(A2992,id,KickstartData!$L$2:$M$4115)</f>
        <v>97</v>
      </c>
      <c r="D2992" t="str">
        <v>successful</v>
      </c>
      <c r="E2992">
        <f t="shared" si="143"/>
        <v>97</v>
      </c>
      <c r="F2992" t="str">
        <f t="shared" si="144"/>
        <v xml:space="preserve"> </v>
      </c>
    </row>
    <row r="2993" spans="1:6" x14ac:dyDescent="0.45">
      <c r="A2993">
        <v>2982</v>
      </c>
      <c r="B2993">
        <f t="shared" si="142"/>
        <v>59</v>
      </c>
      <c r="C2993" cm="1">
        <f t="array" ref="C2993:D2993">_xlfn.XLOOKUP(A2993,id,KickstartData!$L$2:$M$4115)</f>
        <v>59</v>
      </c>
      <c r="D2993" t="str">
        <v>successful</v>
      </c>
      <c r="E2993">
        <f t="shared" si="143"/>
        <v>59</v>
      </c>
      <c r="F2993" t="str">
        <f t="shared" si="144"/>
        <v xml:space="preserve"> </v>
      </c>
    </row>
    <row r="2994" spans="1:6" x14ac:dyDescent="0.45">
      <c r="A2994">
        <v>2983</v>
      </c>
      <c r="B2994">
        <f t="shared" si="142"/>
        <v>1095</v>
      </c>
      <c r="C2994" cm="1">
        <f t="array" ref="C2994:D2994">_xlfn.XLOOKUP(A2994,id,KickstartData!$L$2:$M$4115)</f>
        <v>1095</v>
      </c>
      <c r="D2994" t="str">
        <v>successful</v>
      </c>
      <c r="E2994">
        <f t="shared" si="143"/>
        <v>1095</v>
      </c>
      <c r="F2994" t="str">
        <f t="shared" si="144"/>
        <v xml:space="preserve"> </v>
      </c>
    </row>
    <row r="2995" spans="1:6" x14ac:dyDescent="0.45">
      <c r="A2995">
        <v>2984</v>
      </c>
      <c r="B2995">
        <f t="shared" si="142"/>
        <v>218</v>
      </c>
      <c r="C2995" cm="1">
        <f t="array" ref="C2995:D2995">_xlfn.XLOOKUP(A2995,id,KickstartData!$L$2:$M$4115)</f>
        <v>218</v>
      </c>
      <c r="D2995" t="str">
        <v>successful</v>
      </c>
      <c r="E2995">
        <f t="shared" si="143"/>
        <v>218</v>
      </c>
      <c r="F2995" t="str">
        <f t="shared" si="144"/>
        <v xml:space="preserve"> </v>
      </c>
    </row>
    <row r="2996" spans="1:6" x14ac:dyDescent="0.45">
      <c r="A2996">
        <v>2985</v>
      </c>
      <c r="B2996">
        <f t="shared" si="142"/>
        <v>111</v>
      </c>
      <c r="C2996" cm="1">
        <f t="array" ref="C2996:D2996">_xlfn.XLOOKUP(A2996,id,KickstartData!$L$2:$M$4115)</f>
        <v>111</v>
      </c>
      <c r="D2996" t="str">
        <v>successful</v>
      </c>
      <c r="E2996">
        <f t="shared" si="143"/>
        <v>111</v>
      </c>
      <c r="F2996" t="str">
        <f t="shared" si="144"/>
        <v xml:space="preserve"> </v>
      </c>
    </row>
    <row r="2997" spans="1:6" x14ac:dyDescent="0.45">
      <c r="A2997">
        <v>2986</v>
      </c>
      <c r="B2997">
        <f t="shared" si="142"/>
        <v>56</v>
      </c>
      <c r="C2997" cm="1">
        <f t="array" ref="C2997:D2997">_xlfn.XLOOKUP(A2997,id,KickstartData!$L$2:$M$4115)</f>
        <v>56</v>
      </c>
      <c r="D2997" t="str">
        <v>successful</v>
      </c>
      <c r="E2997">
        <f t="shared" si="143"/>
        <v>56</v>
      </c>
      <c r="F2997" t="str">
        <f t="shared" si="144"/>
        <v xml:space="preserve"> </v>
      </c>
    </row>
    <row r="2998" spans="1:6" x14ac:dyDescent="0.45">
      <c r="A2998">
        <v>2987</v>
      </c>
      <c r="B2998">
        <f t="shared" si="142"/>
        <v>265</v>
      </c>
      <c r="C2998" cm="1">
        <f t="array" ref="C2998:D2998">_xlfn.XLOOKUP(A2998,id,KickstartData!$L$2:$M$4115)</f>
        <v>265</v>
      </c>
      <c r="D2998" t="str">
        <v>successful</v>
      </c>
      <c r="E2998">
        <f t="shared" si="143"/>
        <v>265</v>
      </c>
      <c r="F2998" t="str">
        <f t="shared" si="144"/>
        <v xml:space="preserve"> </v>
      </c>
    </row>
    <row r="2999" spans="1:6" x14ac:dyDescent="0.45">
      <c r="A2999">
        <v>2988</v>
      </c>
      <c r="B2999">
        <f t="shared" si="142"/>
        <v>28</v>
      </c>
      <c r="C2999" cm="1">
        <f t="array" ref="C2999:D2999">_xlfn.XLOOKUP(A2999,id,KickstartData!$L$2:$M$4115)</f>
        <v>28</v>
      </c>
      <c r="D2999" t="str">
        <v>successful</v>
      </c>
      <c r="E2999">
        <f t="shared" si="143"/>
        <v>28</v>
      </c>
      <c r="F2999" t="str">
        <f t="shared" si="144"/>
        <v xml:space="preserve"> </v>
      </c>
    </row>
    <row r="3000" spans="1:6" x14ac:dyDescent="0.45">
      <c r="A3000">
        <v>2989</v>
      </c>
      <c r="B3000">
        <f t="shared" si="142"/>
        <v>364</v>
      </c>
      <c r="C3000" cm="1">
        <f t="array" ref="C3000:D3000">_xlfn.XLOOKUP(A3000,id,KickstartData!$L$2:$M$4115)</f>
        <v>364</v>
      </c>
      <c r="D3000" t="str">
        <v>successful</v>
      </c>
      <c r="E3000">
        <f t="shared" si="143"/>
        <v>364</v>
      </c>
      <c r="F3000" t="str">
        <f t="shared" si="144"/>
        <v xml:space="preserve"> </v>
      </c>
    </row>
    <row r="3001" spans="1:6" x14ac:dyDescent="0.45">
      <c r="A3001">
        <v>2990</v>
      </c>
      <c r="B3001">
        <f t="shared" si="142"/>
        <v>27</v>
      </c>
      <c r="C3001" cm="1">
        <f t="array" ref="C3001:D3001">_xlfn.XLOOKUP(A3001,id,KickstartData!$L$2:$M$4115)</f>
        <v>27</v>
      </c>
      <c r="D3001" t="str">
        <v>successful</v>
      </c>
      <c r="E3001">
        <f t="shared" si="143"/>
        <v>27</v>
      </c>
      <c r="F3001" t="str">
        <f t="shared" si="144"/>
        <v xml:space="preserve"> </v>
      </c>
    </row>
    <row r="3002" spans="1:6" x14ac:dyDescent="0.45">
      <c r="A3002">
        <v>2991</v>
      </c>
      <c r="B3002">
        <f t="shared" si="142"/>
        <v>93</v>
      </c>
      <c r="C3002" cm="1">
        <f t="array" ref="C3002:D3002">_xlfn.XLOOKUP(A3002,id,KickstartData!$L$2:$M$4115)</f>
        <v>93</v>
      </c>
      <c r="D3002" t="str">
        <v>successful</v>
      </c>
      <c r="E3002">
        <f t="shared" si="143"/>
        <v>93</v>
      </c>
      <c r="F3002" t="str">
        <f t="shared" si="144"/>
        <v xml:space="preserve"> </v>
      </c>
    </row>
    <row r="3003" spans="1:6" x14ac:dyDescent="0.45">
      <c r="A3003">
        <v>2992</v>
      </c>
      <c r="B3003">
        <f t="shared" si="142"/>
        <v>64</v>
      </c>
      <c r="C3003" cm="1">
        <f t="array" ref="C3003:D3003">_xlfn.XLOOKUP(A3003,id,KickstartData!$L$2:$M$4115)</f>
        <v>64</v>
      </c>
      <c r="D3003" t="str">
        <v>successful</v>
      </c>
      <c r="E3003">
        <f t="shared" si="143"/>
        <v>64</v>
      </c>
      <c r="F3003" t="str">
        <f t="shared" si="144"/>
        <v xml:space="preserve"> </v>
      </c>
    </row>
    <row r="3004" spans="1:6" x14ac:dyDescent="0.45">
      <c r="A3004">
        <v>2993</v>
      </c>
      <c r="B3004">
        <f t="shared" si="142"/>
        <v>22</v>
      </c>
      <c r="C3004" cm="1">
        <f t="array" ref="C3004:D3004">_xlfn.XLOOKUP(A3004,id,KickstartData!$L$2:$M$4115)</f>
        <v>22</v>
      </c>
      <c r="D3004" t="str">
        <v>successful</v>
      </c>
      <c r="E3004">
        <f t="shared" si="143"/>
        <v>22</v>
      </c>
      <c r="F3004" t="str">
        <f t="shared" si="144"/>
        <v xml:space="preserve"> </v>
      </c>
    </row>
    <row r="3005" spans="1:6" x14ac:dyDescent="0.45">
      <c r="A3005">
        <v>2994</v>
      </c>
      <c r="B3005">
        <f t="shared" si="142"/>
        <v>59</v>
      </c>
      <c r="C3005" cm="1">
        <f t="array" ref="C3005:D3005">_xlfn.XLOOKUP(A3005,id,KickstartData!$L$2:$M$4115)</f>
        <v>59</v>
      </c>
      <c r="D3005" t="str">
        <v>successful</v>
      </c>
      <c r="E3005">
        <f t="shared" si="143"/>
        <v>59</v>
      </c>
      <c r="F3005" t="str">
        <f t="shared" si="144"/>
        <v xml:space="preserve"> </v>
      </c>
    </row>
    <row r="3006" spans="1:6" x14ac:dyDescent="0.45">
      <c r="A3006">
        <v>2995</v>
      </c>
      <c r="B3006">
        <f t="shared" si="142"/>
        <v>249</v>
      </c>
      <c r="C3006" cm="1">
        <f t="array" ref="C3006:D3006">_xlfn.XLOOKUP(A3006,id,KickstartData!$L$2:$M$4115)</f>
        <v>249</v>
      </c>
      <c r="D3006" t="str">
        <v>successful</v>
      </c>
      <c r="E3006">
        <f t="shared" si="143"/>
        <v>249</v>
      </c>
      <c r="F3006" t="str">
        <f t="shared" si="144"/>
        <v xml:space="preserve"> </v>
      </c>
    </row>
    <row r="3007" spans="1:6" x14ac:dyDescent="0.45">
      <c r="A3007">
        <v>2996</v>
      </c>
      <c r="B3007">
        <f t="shared" si="142"/>
        <v>392</v>
      </c>
      <c r="C3007" cm="1">
        <f t="array" ref="C3007:D3007">_xlfn.XLOOKUP(A3007,id,KickstartData!$L$2:$M$4115)</f>
        <v>392</v>
      </c>
      <c r="D3007" t="str">
        <v>successful</v>
      </c>
      <c r="E3007">
        <f t="shared" si="143"/>
        <v>392</v>
      </c>
      <c r="F3007" t="str">
        <f t="shared" si="144"/>
        <v xml:space="preserve"> </v>
      </c>
    </row>
    <row r="3008" spans="1:6" x14ac:dyDescent="0.45">
      <c r="A3008">
        <v>2997</v>
      </c>
      <c r="B3008">
        <f t="shared" si="142"/>
        <v>115</v>
      </c>
      <c r="C3008" cm="1">
        <f t="array" ref="C3008:D3008">_xlfn.XLOOKUP(A3008,id,KickstartData!$L$2:$M$4115)</f>
        <v>115</v>
      </c>
      <c r="D3008" t="str">
        <v>successful</v>
      </c>
      <c r="E3008">
        <f t="shared" si="143"/>
        <v>115</v>
      </c>
      <c r="F3008" t="str">
        <f t="shared" si="144"/>
        <v xml:space="preserve"> </v>
      </c>
    </row>
    <row r="3009" spans="1:6" x14ac:dyDescent="0.45">
      <c r="A3009">
        <v>2998</v>
      </c>
      <c r="B3009">
        <f t="shared" si="142"/>
        <v>433</v>
      </c>
      <c r="C3009" cm="1">
        <f t="array" ref="C3009:D3009">_xlfn.XLOOKUP(A3009,id,KickstartData!$L$2:$M$4115)</f>
        <v>433</v>
      </c>
      <c r="D3009" t="str">
        <v>successful</v>
      </c>
      <c r="E3009">
        <f t="shared" si="143"/>
        <v>433</v>
      </c>
      <c r="F3009" t="str">
        <f t="shared" si="144"/>
        <v xml:space="preserve"> </v>
      </c>
    </row>
    <row r="3010" spans="1:6" x14ac:dyDescent="0.45">
      <c r="A3010">
        <v>2999</v>
      </c>
      <c r="B3010">
        <f t="shared" si="142"/>
        <v>20</v>
      </c>
      <c r="C3010" cm="1">
        <f t="array" ref="C3010:D3010">_xlfn.XLOOKUP(A3010,id,KickstartData!$L$2:$M$4115)</f>
        <v>20</v>
      </c>
      <c r="D3010" t="str">
        <v>successful</v>
      </c>
      <c r="E3010">
        <f t="shared" si="143"/>
        <v>20</v>
      </c>
      <c r="F3010" t="str">
        <f t="shared" si="144"/>
        <v xml:space="preserve"> </v>
      </c>
    </row>
    <row r="3011" spans="1:6" x14ac:dyDescent="0.45">
      <c r="A3011">
        <v>3000</v>
      </c>
      <c r="B3011">
        <f t="shared" si="142"/>
        <v>8</v>
      </c>
      <c r="C3011" cm="1">
        <f t="array" ref="C3011:D3011">_xlfn.XLOOKUP(A3011,id,KickstartData!$L$2:$M$4115)</f>
        <v>8</v>
      </c>
      <c r="D3011" t="str">
        <v>successful</v>
      </c>
      <c r="E3011">
        <f t="shared" si="143"/>
        <v>8</v>
      </c>
      <c r="F3011" t="str">
        <f t="shared" si="144"/>
        <v xml:space="preserve"> </v>
      </c>
    </row>
    <row r="3012" spans="1:6" x14ac:dyDescent="0.45">
      <c r="A3012">
        <v>3001</v>
      </c>
      <c r="B3012">
        <f t="shared" si="142"/>
        <v>175</v>
      </c>
      <c r="C3012" cm="1">
        <f t="array" ref="C3012:D3012">_xlfn.XLOOKUP(A3012,id,KickstartData!$L$2:$M$4115)</f>
        <v>175</v>
      </c>
      <c r="D3012" t="str">
        <v>successful</v>
      </c>
      <c r="E3012">
        <f t="shared" si="143"/>
        <v>175</v>
      </c>
      <c r="F3012" t="str">
        <f t="shared" si="144"/>
        <v xml:space="preserve"> </v>
      </c>
    </row>
    <row r="3013" spans="1:6" x14ac:dyDescent="0.45">
      <c r="A3013">
        <v>3002</v>
      </c>
      <c r="B3013">
        <f t="shared" si="142"/>
        <v>104</v>
      </c>
      <c r="C3013" cm="1">
        <f t="array" ref="C3013:D3013">_xlfn.XLOOKUP(A3013,id,KickstartData!$L$2:$M$4115)</f>
        <v>104</v>
      </c>
      <c r="D3013" t="str">
        <v>successful</v>
      </c>
      <c r="E3013">
        <f t="shared" si="143"/>
        <v>104</v>
      </c>
      <c r="F3013" t="str">
        <f t="shared" si="144"/>
        <v xml:space="preserve"> </v>
      </c>
    </row>
    <row r="3014" spans="1:6" x14ac:dyDescent="0.45">
      <c r="A3014">
        <v>3003</v>
      </c>
      <c r="B3014">
        <f t="shared" si="142"/>
        <v>17</v>
      </c>
      <c r="C3014" cm="1">
        <f t="array" ref="C3014:D3014">_xlfn.XLOOKUP(A3014,id,KickstartData!$L$2:$M$4115)</f>
        <v>17</v>
      </c>
      <c r="D3014" t="str">
        <v>successful</v>
      </c>
      <c r="E3014">
        <f t="shared" si="143"/>
        <v>17</v>
      </c>
      <c r="F3014" t="str">
        <f t="shared" si="144"/>
        <v xml:space="preserve"> </v>
      </c>
    </row>
    <row r="3015" spans="1:6" x14ac:dyDescent="0.45">
      <c r="A3015">
        <v>3004</v>
      </c>
      <c r="B3015">
        <f t="shared" si="142"/>
        <v>277</v>
      </c>
      <c r="C3015" cm="1">
        <f t="array" ref="C3015:D3015">_xlfn.XLOOKUP(A3015,id,KickstartData!$L$2:$M$4115)</f>
        <v>277</v>
      </c>
      <c r="D3015" t="str">
        <v>successful</v>
      </c>
      <c r="E3015">
        <f t="shared" si="143"/>
        <v>277</v>
      </c>
      <c r="F3015" t="str">
        <f t="shared" si="144"/>
        <v xml:space="preserve"> </v>
      </c>
    </row>
    <row r="3016" spans="1:6" x14ac:dyDescent="0.45">
      <c r="A3016">
        <v>3005</v>
      </c>
      <c r="B3016">
        <f t="shared" si="142"/>
        <v>118</v>
      </c>
      <c r="C3016" cm="1">
        <f t="array" ref="C3016:D3016">_xlfn.XLOOKUP(A3016,id,KickstartData!$L$2:$M$4115)</f>
        <v>118</v>
      </c>
      <c r="D3016" t="str">
        <v>successful</v>
      </c>
      <c r="E3016">
        <f t="shared" si="143"/>
        <v>118</v>
      </c>
      <c r="F3016" t="str">
        <f t="shared" si="144"/>
        <v xml:space="preserve"> </v>
      </c>
    </row>
    <row r="3017" spans="1:6" x14ac:dyDescent="0.45">
      <c r="A3017">
        <v>3006</v>
      </c>
      <c r="B3017">
        <f t="shared" si="142"/>
        <v>97</v>
      </c>
      <c r="C3017" cm="1">
        <f t="array" ref="C3017:D3017">_xlfn.XLOOKUP(A3017,id,KickstartData!$L$2:$M$4115)</f>
        <v>97</v>
      </c>
      <c r="D3017" t="str">
        <v>successful</v>
      </c>
      <c r="E3017">
        <f t="shared" si="143"/>
        <v>97</v>
      </c>
      <c r="F3017" t="str">
        <f t="shared" si="144"/>
        <v xml:space="preserve"> </v>
      </c>
    </row>
    <row r="3018" spans="1:6" x14ac:dyDescent="0.45">
      <c r="A3018">
        <v>3007</v>
      </c>
      <c r="B3018">
        <f t="shared" si="142"/>
        <v>20</v>
      </c>
      <c r="C3018" cm="1">
        <f t="array" ref="C3018:D3018">_xlfn.XLOOKUP(A3018,id,KickstartData!$L$2:$M$4115)</f>
        <v>20</v>
      </c>
      <c r="D3018" t="str">
        <v>successful</v>
      </c>
      <c r="E3018">
        <f t="shared" si="143"/>
        <v>20</v>
      </c>
      <c r="F3018" t="str">
        <f t="shared" si="144"/>
        <v xml:space="preserve"> </v>
      </c>
    </row>
    <row r="3019" spans="1:6" x14ac:dyDescent="0.45">
      <c r="A3019">
        <v>3008</v>
      </c>
      <c r="B3019">
        <f t="shared" si="142"/>
        <v>26</v>
      </c>
      <c r="C3019" cm="1">
        <f t="array" ref="C3019:D3019">_xlfn.XLOOKUP(A3019,id,KickstartData!$L$2:$M$4115)</f>
        <v>26</v>
      </c>
      <c r="D3019" t="str">
        <v>successful</v>
      </c>
      <c r="E3019">
        <f t="shared" si="143"/>
        <v>26</v>
      </c>
      <c r="F3019" t="str">
        <f t="shared" si="144"/>
        <v xml:space="preserve"> </v>
      </c>
    </row>
    <row r="3020" spans="1:6" x14ac:dyDescent="0.45">
      <c r="A3020">
        <v>3009</v>
      </c>
      <c r="B3020">
        <f t="shared" ref="B3020:B3083" si="145">_xlfn.XLOOKUP(A3020,id,backers_count)</f>
        <v>128</v>
      </c>
      <c r="C3020" cm="1">
        <f t="array" ref="C3020:D3020">_xlfn.XLOOKUP(A3020,id,KickstartData!$L$2:$M$4115)</f>
        <v>128</v>
      </c>
      <c r="D3020" t="str">
        <v>successful</v>
      </c>
      <c r="E3020">
        <f t="shared" si="143"/>
        <v>128</v>
      </c>
      <c r="F3020" t="str">
        <f t="shared" si="144"/>
        <v xml:space="preserve"> </v>
      </c>
    </row>
    <row r="3021" spans="1:6" x14ac:dyDescent="0.45">
      <c r="A3021">
        <v>3010</v>
      </c>
      <c r="B3021">
        <f t="shared" si="145"/>
        <v>15</v>
      </c>
      <c r="C3021" cm="1">
        <f t="array" ref="C3021:D3021">_xlfn.XLOOKUP(A3021,id,KickstartData!$L$2:$M$4115)</f>
        <v>15</v>
      </c>
      <c r="D3021" t="str">
        <v>successful</v>
      </c>
      <c r="E3021">
        <f t="shared" si="143"/>
        <v>15</v>
      </c>
      <c r="F3021" t="str">
        <f t="shared" si="144"/>
        <v xml:space="preserve"> </v>
      </c>
    </row>
    <row r="3022" spans="1:6" x14ac:dyDescent="0.45">
      <c r="A3022">
        <v>3011</v>
      </c>
      <c r="B3022">
        <f t="shared" si="145"/>
        <v>25</v>
      </c>
      <c r="C3022" cm="1">
        <f t="array" ref="C3022:D3022">_xlfn.XLOOKUP(A3022,id,KickstartData!$L$2:$M$4115)</f>
        <v>25</v>
      </c>
      <c r="D3022" t="str">
        <v>successful</v>
      </c>
      <c r="E3022">
        <f t="shared" si="143"/>
        <v>25</v>
      </c>
      <c r="F3022" t="str">
        <f t="shared" si="144"/>
        <v xml:space="preserve"> </v>
      </c>
    </row>
    <row r="3023" spans="1:6" x14ac:dyDescent="0.45">
      <c r="A3023">
        <v>3012</v>
      </c>
      <c r="B3023">
        <f t="shared" si="145"/>
        <v>55</v>
      </c>
      <c r="C3023" cm="1">
        <f t="array" ref="C3023:D3023">_xlfn.XLOOKUP(A3023,id,KickstartData!$L$2:$M$4115)</f>
        <v>55</v>
      </c>
      <c r="D3023" t="str">
        <v>successful</v>
      </c>
      <c r="E3023">
        <f t="shared" si="143"/>
        <v>55</v>
      </c>
      <c r="F3023" t="str">
        <f t="shared" si="144"/>
        <v xml:space="preserve"> </v>
      </c>
    </row>
    <row r="3024" spans="1:6" x14ac:dyDescent="0.45">
      <c r="A3024">
        <v>3013</v>
      </c>
      <c r="B3024">
        <f t="shared" si="145"/>
        <v>107</v>
      </c>
      <c r="C3024" cm="1">
        <f t="array" ref="C3024:D3024">_xlfn.XLOOKUP(A3024,id,KickstartData!$L$2:$M$4115)</f>
        <v>107</v>
      </c>
      <c r="D3024" t="str">
        <v>successful</v>
      </c>
      <c r="E3024">
        <f t="shared" si="143"/>
        <v>107</v>
      </c>
      <c r="F3024" t="str">
        <f t="shared" si="144"/>
        <v xml:space="preserve"> </v>
      </c>
    </row>
    <row r="3025" spans="1:6" x14ac:dyDescent="0.45">
      <c r="A3025">
        <v>3014</v>
      </c>
      <c r="B3025">
        <f t="shared" si="145"/>
        <v>557</v>
      </c>
      <c r="C3025" cm="1">
        <f t="array" ref="C3025:D3025">_xlfn.XLOOKUP(A3025,id,KickstartData!$L$2:$M$4115)</f>
        <v>557</v>
      </c>
      <c r="D3025" t="str">
        <v>successful</v>
      </c>
      <c r="E3025">
        <f t="shared" si="143"/>
        <v>557</v>
      </c>
      <c r="F3025" t="str">
        <f t="shared" si="144"/>
        <v xml:space="preserve"> </v>
      </c>
    </row>
    <row r="3026" spans="1:6" x14ac:dyDescent="0.45">
      <c r="A3026">
        <v>3015</v>
      </c>
      <c r="B3026">
        <f t="shared" si="145"/>
        <v>40</v>
      </c>
      <c r="C3026" cm="1">
        <f t="array" ref="C3026:D3026">_xlfn.XLOOKUP(A3026,id,KickstartData!$L$2:$M$4115)</f>
        <v>40</v>
      </c>
      <c r="D3026" t="str">
        <v>successful</v>
      </c>
      <c r="E3026">
        <f t="shared" si="143"/>
        <v>40</v>
      </c>
      <c r="F3026" t="str">
        <f t="shared" si="144"/>
        <v xml:space="preserve"> </v>
      </c>
    </row>
    <row r="3027" spans="1:6" x14ac:dyDescent="0.45">
      <c r="A3027">
        <v>3016</v>
      </c>
      <c r="B3027">
        <f t="shared" si="145"/>
        <v>36</v>
      </c>
      <c r="C3027" cm="1">
        <f t="array" ref="C3027:D3027">_xlfn.XLOOKUP(A3027,id,KickstartData!$L$2:$M$4115)</f>
        <v>36</v>
      </c>
      <c r="D3027" t="str">
        <v>successful</v>
      </c>
      <c r="E3027">
        <f t="shared" ref="E3027:E3090" si="146">IF(D3027="successful",C3027," ")</f>
        <v>36</v>
      </c>
      <c r="F3027" t="str">
        <f t="shared" ref="F3027:F3090" si="147">IF(D3027&lt;&gt;"successful",C3027," ")</f>
        <v xml:space="preserve"> </v>
      </c>
    </row>
    <row r="3028" spans="1:6" x14ac:dyDescent="0.45">
      <c r="A3028">
        <v>3017</v>
      </c>
      <c r="B3028">
        <f t="shared" si="145"/>
        <v>159</v>
      </c>
      <c r="C3028" cm="1">
        <f t="array" ref="C3028:D3028">_xlfn.XLOOKUP(A3028,id,KickstartData!$L$2:$M$4115)</f>
        <v>159</v>
      </c>
      <c r="D3028" t="str">
        <v>successful</v>
      </c>
      <c r="E3028">
        <f t="shared" si="146"/>
        <v>159</v>
      </c>
      <c r="F3028" t="str">
        <f t="shared" si="147"/>
        <v xml:space="preserve"> </v>
      </c>
    </row>
    <row r="3029" spans="1:6" x14ac:dyDescent="0.45">
      <c r="A3029">
        <v>3018</v>
      </c>
      <c r="B3029">
        <f t="shared" si="145"/>
        <v>41</v>
      </c>
      <c r="C3029" cm="1">
        <f t="array" ref="C3029:D3029">_xlfn.XLOOKUP(A3029,id,KickstartData!$L$2:$M$4115)</f>
        <v>41</v>
      </c>
      <c r="D3029" t="str">
        <v>successful</v>
      </c>
      <c r="E3029">
        <f t="shared" si="146"/>
        <v>41</v>
      </c>
      <c r="F3029" t="str">
        <f t="shared" si="147"/>
        <v xml:space="preserve"> </v>
      </c>
    </row>
    <row r="3030" spans="1:6" x14ac:dyDescent="0.45">
      <c r="A3030">
        <v>3019</v>
      </c>
      <c r="B3030">
        <f t="shared" si="145"/>
        <v>226</v>
      </c>
      <c r="C3030" cm="1">
        <f t="array" ref="C3030:D3030">_xlfn.XLOOKUP(A3030,id,KickstartData!$L$2:$M$4115)</f>
        <v>226</v>
      </c>
      <c r="D3030" t="str">
        <v>successful</v>
      </c>
      <c r="E3030">
        <f t="shared" si="146"/>
        <v>226</v>
      </c>
      <c r="F3030" t="str">
        <f t="shared" si="147"/>
        <v xml:space="preserve"> </v>
      </c>
    </row>
    <row r="3031" spans="1:6" x14ac:dyDescent="0.45">
      <c r="A3031">
        <v>3020</v>
      </c>
      <c r="B3031">
        <f t="shared" si="145"/>
        <v>30</v>
      </c>
      <c r="C3031" cm="1">
        <f t="array" ref="C3031:D3031">_xlfn.XLOOKUP(A3031,id,KickstartData!$L$2:$M$4115)</f>
        <v>30</v>
      </c>
      <c r="D3031" t="str">
        <v>successful</v>
      </c>
      <c r="E3031">
        <f t="shared" si="146"/>
        <v>30</v>
      </c>
      <c r="F3031" t="str">
        <f t="shared" si="147"/>
        <v xml:space="preserve"> </v>
      </c>
    </row>
    <row r="3032" spans="1:6" x14ac:dyDescent="0.45">
      <c r="A3032">
        <v>3021</v>
      </c>
      <c r="B3032">
        <f t="shared" si="145"/>
        <v>103</v>
      </c>
      <c r="C3032" cm="1">
        <f t="array" ref="C3032:D3032">_xlfn.XLOOKUP(A3032,id,KickstartData!$L$2:$M$4115)</f>
        <v>103</v>
      </c>
      <c r="D3032" t="str">
        <v>successful</v>
      </c>
      <c r="E3032">
        <f t="shared" si="146"/>
        <v>103</v>
      </c>
      <c r="F3032" t="str">
        <f t="shared" si="147"/>
        <v xml:space="preserve"> </v>
      </c>
    </row>
    <row r="3033" spans="1:6" x14ac:dyDescent="0.45">
      <c r="A3033">
        <v>3022</v>
      </c>
      <c r="B3033">
        <f t="shared" si="145"/>
        <v>62</v>
      </c>
      <c r="C3033" cm="1">
        <f t="array" ref="C3033:D3033">_xlfn.XLOOKUP(A3033,id,KickstartData!$L$2:$M$4115)</f>
        <v>62</v>
      </c>
      <c r="D3033" t="str">
        <v>successful</v>
      </c>
      <c r="E3033">
        <f t="shared" si="146"/>
        <v>62</v>
      </c>
      <c r="F3033" t="str">
        <f t="shared" si="147"/>
        <v xml:space="preserve"> </v>
      </c>
    </row>
    <row r="3034" spans="1:6" x14ac:dyDescent="0.45">
      <c r="A3034">
        <v>3023</v>
      </c>
      <c r="B3034">
        <f t="shared" si="145"/>
        <v>6</v>
      </c>
      <c r="C3034" cm="1">
        <f t="array" ref="C3034:D3034">_xlfn.XLOOKUP(A3034,id,KickstartData!$L$2:$M$4115)</f>
        <v>6</v>
      </c>
      <c r="D3034" t="str">
        <v>successful</v>
      </c>
      <c r="E3034">
        <f t="shared" si="146"/>
        <v>6</v>
      </c>
      <c r="F3034" t="str">
        <f t="shared" si="147"/>
        <v xml:space="preserve"> </v>
      </c>
    </row>
    <row r="3035" spans="1:6" x14ac:dyDescent="0.45">
      <c r="A3035">
        <v>3024</v>
      </c>
      <c r="B3035">
        <f t="shared" si="145"/>
        <v>182</v>
      </c>
      <c r="C3035" cm="1">
        <f t="array" ref="C3035:D3035">_xlfn.XLOOKUP(A3035,id,KickstartData!$L$2:$M$4115)</f>
        <v>182</v>
      </c>
      <c r="D3035" t="str">
        <v>successful</v>
      </c>
      <c r="E3035">
        <f t="shared" si="146"/>
        <v>182</v>
      </c>
      <c r="F3035" t="str">
        <f t="shared" si="147"/>
        <v xml:space="preserve"> </v>
      </c>
    </row>
    <row r="3036" spans="1:6" x14ac:dyDescent="0.45">
      <c r="A3036">
        <v>3025</v>
      </c>
      <c r="B3036">
        <f t="shared" si="145"/>
        <v>145</v>
      </c>
      <c r="C3036" cm="1">
        <f t="array" ref="C3036:D3036">_xlfn.XLOOKUP(A3036,id,KickstartData!$L$2:$M$4115)</f>
        <v>145</v>
      </c>
      <c r="D3036" t="str">
        <v>successful</v>
      </c>
      <c r="E3036">
        <f t="shared" si="146"/>
        <v>145</v>
      </c>
      <c r="F3036" t="str">
        <f t="shared" si="147"/>
        <v xml:space="preserve"> </v>
      </c>
    </row>
    <row r="3037" spans="1:6" x14ac:dyDescent="0.45">
      <c r="A3037">
        <v>3026</v>
      </c>
      <c r="B3037">
        <f t="shared" si="145"/>
        <v>25</v>
      </c>
      <c r="C3037" cm="1">
        <f t="array" ref="C3037:D3037">_xlfn.XLOOKUP(A3037,id,KickstartData!$L$2:$M$4115)</f>
        <v>25</v>
      </c>
      <c r="D3037" t="str">
        <v>successful</v>
      </c>
      <c r="E3037">
        <f t="shared" si="146"/>
        <v>25</v>
      </c>
      <c r="F3037" t="str">
        <f t="shared" si="147"/>
        <v xml:space="preserve"> </v>
      </c>
    </row>
    <row r="3038" spans="1:6" x14ac:dyDescent="0.45">
      <c r="A3038">
        <v>3027</v>
      </c>
      <c r="B3038">
        <f t="shared" si="145"/>
        <v>320</v>
      </c>
      <c r="C3038" cm="1">
        <f t="array" ref="C3038:D3038">_xlfn.XLOOKUP(A3038,id,KickstartData!$L$2:$M$4115)</f>
        <v>320</v>
      </c>
      <c r="D3038" t="str">
        <v>successful</v>
      </c>
      <c r="E3038">
        <f t="shared" si="146"/>
        <v>320</v>
      </c>
      <c r="F3038" t="str">
        <f t="shared" si="147"/>
        <v xml:space="preserve"> </v>
      </c>
    </row>
    <row r="3039" spans="1:6" x14ac:dyDescent="0.45">
      <c r="A3039">
        <v>3028</v>
      </c>
      <c r="B3039">
        <f t="shared" si="145"/>
        <v>99</v>
      </c>
      <c r="C3039" cm="1">
        <f t="array" ref="C3039:D3039">_xlfn.XLOOKUP(A3039,id,KickstartData!$L$2:$M$4115)</f>
        <v>99</v>
      </c>
      <c r="D3039" t="str">
        <v>successful</v>
      </c>
      <c r="E3039">
        <f t="shared" si="146"/>
        <v>99</v>
      </c>
      <c r="F3039" t="str">
        <f t="shared" si="147"/>
        <v xml:space="preserve"> </v>
      </c>
    </row>
    <row r="3040" spans="1:6" x14ac:dyDescent="0.45">
      <c r="A3040">
        <v>3029</v>
      </c>
      <c r="B3040">
        <f t="shared" si="145"/>
        <v>348</v>
      </c>
      <c r="C3040" cm="1">
        <f t="array" ref="C3040:D3040">_xlfn.XLOOKUP(A3040,id,KickstartData!$L$2:$M$4115)</f>
        <v>348</v>
      </c>
      <c r="D3040" t="str">
        <v>successful</v>
      </c>
      <c r="E3040">
        <f t="shared" si="146"/>
        <v>348</v>
      </c>
      <c r="F3040" t="str">
        <f t="shared" si="147"/>
        <v xml:space="preserve"> </v>
      </c>
    </row>
    <row r="3041" spans="1:6" x14ac:dyDescent="0.45">
      <c r="A3041">
        <v>3030</v>
      </c>
      <c r="B3041">
        <f t="shared" si="145"/>
        <v>41</v>
      </c>
      <c r="C3041" cm="1">
        <f t="array" ref="C3041:D3041">_xlfn.XLOOKUP(A3041,id,KickstartData!$L$2:$M$4115)</f>
        <v>41</v>
      </c>
      <c r="D3041" t="str">
        <v>successful</v>
      </c>
      <c r="E3041">
        <f t="shared" si="146"/>
        <v>41</v>
      </c>
      <c r="F3041" t="str">
        <f t="shared" si="147"/>
        <v xml:space="preserve"> </v>
      </c>
    </row>
    <row r="3042" spans="1:6" x14ac:dyDescent="0.45">
      <c r="A3042">
        <v>3031</v>
      </c>
      <c r="B3042">
        <f t="shared" si="145"/>
        <v>29</v>
      </c>
      <c r="C3042" cm="1">
        <f t="array" ref="C3042:D3042">_xlfn.XLOOKUP(A3042,id,KickstartData!$L$2:$M$4115)</f>
        <v>29</v>
      </c>
      <c r="D3042" t="str">
        <v>successful</v>
      </c>
      <c r="E3042">
        <f t="shared" si="146"/>
        <v>29</v>
      </c>
      <c r="F3042" t="str">
        <f t="shared" si="147"/>
        <v xml:space="preserve"> </v>
      </c>
    </row>
    <row r="3043" spans="1:6" x14ac:dyDescent="0.45">
      <c r="A3043">
        <v>3032</v>
      </c>
      <c r="B3043">
        <f t="shared" si="145"/>
        <v>25</v>
      </c>
      <c r="C3043" cm="1">
        <f t="array" ref="C3043:D3043">_xlfn.XLOOKUP(A3043,id,KickstartData!$L$2:$M$4115)</f>
        <v>25</v>
      </c>
      <c r="D3043" t="str">
        <v>successful</v>
      </c>
      <c r="E3043">
        <f t="shared" si="146"/>
        <v>25</v>
      </c>
      <c r="F3043" t="str">
        <f t="shared" si="147"/>
        <v xml:space="preserve"> </v>
      </c>
    </row>
    <row r="3044" spans="1:6" x14ac:dyDescent="0.45">
      <c r="A3044">
        <v>3033</v>
      </c>
      <c r="B3044">
        <f t="shared" si="145"/>
        <v>23</v>
      </c>
      <c r="C3044" cm="1">
        <f t="array" ref="C3044:D3044">_xlfn.XLOOKUP(A3044,id,KickstartData!$L$2:$M$4115)</f>
        <v>23</v>
      </c>
      <c r="D3044" t="str">
        <v>successful</v>
      </c>
      <c r="E3044">
        <f t="shared" si="146"/>
        <v>23</v>
      </c>
      <c r="F3044" t="str">
        <f t="shared" si="147"/>
        <v xml:space="preserve"> </v>
      </c>
    </row>
    <row r="3045" spans="1:6" x14ac:dyDescent="0.45">
      <c r="A3045">
        <v>3034</v>
      </c>
      <c r="B3045">
        <f t="shared" si="145"/>
        <v>1260</v>
      </c>
      <c r="C3045" cm="1">
        <f t="array" ref="C3045:D3045">_xlfn.XLOOKUP(A3045,id,KickstartData!$L$2:$M$4115)</f>
        <v>1260</v>
      </c>
      <c r="D3045" t="str">
        <v>successful</v>
      </c>
      <c r="E3045">
        <f t="shared" si="146"/>
        <v>1260</v>
      </c>
      <c r="F3045" t="str">
        <f t="shared" si="147"/>
        <v xml:space="preserve"> </v>
      </c>
    </row>
    <row r="3046" spans="1:6" x14ac:dyDescent="0.45">
      <c r="A3046">
        <v>3035</v>
      </c>
      <c r="B3046">
        <f t="shared" si="145"/>
        <v>307</v>
      </c>
      <c r="C3046" cm="1">
        <f t="array" ref="C3046:D3046">_xlfn.XLOOKUP(A3046,id,KickstartData!$L$2:$M$4115)</f>
        <v>307</v>
      </c>
      <c r="D3046" t="str">
        <v>successful</v>
      </c>
      <c r="E3046">
        <f t="shared" si="146"/>
        <v>307</v>
      </c>
      <c r="F3046" t="str">
        <f t="shared" si="147"/>
        <v xml:space="preserve"> </v>
      </c>
    </row>
    <row r="3047" spans="1:6" x14ac:dyDescent="0.45">
      <c r="A3047">
        <v>3036</v>
      </c>
      <c r="B3047">
        <f t="shared" si="145"/>
        <v>329</v>
      </c>
      <c r="C3047" cm="1">
        <f t="array" ref="C3047:D3047">_xlfn.XLOOKUP(A3047,id,KickstartData!$L$2:$M$4115)</f>
        <v>329</v>
      </c>
      <c r="D3047" t="str">
        <v>successful</v>
      </c>
      <c r="E3047">
        <f t="shared" si="146"/>
        <v>329</v>
      </c>
      <c r="F3047" t="str">
        <f t="shared" si="147"/>
        <v xml:space="preserve"> </v>
      </c>
    </row>
    <row r="3048" spans="1:6" x14ac:dyDescent="0.45">
      <c r="A3048">
        <v>3037</v>
      </c>
      <c r="B3048">
        <f t="shared" si="145"/>
        <v>32</v>
      </c>
      <c r="C3048" cm="1">
        <f t="array" ref="C3048:D3048">_xlfn.XLOOKUP(A3048,id,KickstartData!$L$2:$M$4115)</f>
        <v>32</v>
      </c>
      <c r="D3048" t="str">
        <v>successful</v>
      </c>
      <c r="E3048">
        <f t="shared" si="146"/>
        <v>32</v>
      </c>
      <c r="F3048" t="str">
        <f t="shared" si="147"/>
        <v xml:space="preserve"> </v>
      </c>
    </row>
    <row r="3049" spans="1:6" x14ac:dyDescent="0.45">
      <c r="A3049">
        <v>3038</v>
      </c>
      <c r="B3049">
        <f t="shared" si="145"/>
        <v>27</v>
      </c>
      <c r="C3049" cm="1">
        <f t="array" ref="C3049:D3049">_xlfn.XLOOKUP(A3049,id,KickstartData!$L$2:$M$4115)</f>
        <v>27</v>
      </c>
      <c r="D3049" t="str">
        <v>successful</v>
      </c>
      <c r="E3049">
        <f t="shared" si="146"/>
        <v>27</v>
      </c>
      <c r="F3049" t="str">
        <f t="shared" si="147"/>
        <v xml:space="preserve"> </v>
      </c>
    </row>
    <row r="3050" spans="1:6" x14ac:dyDescent="0.45">
      <c r="A3050">
        <v>3039</v>
      </c>
      <c r="B3050">
        <f t="shared" si="145"/>
        <v>236</v>
      </c>
      <c r="C3050" cm="1">
        <f t="array" ref="C3050:D3050">_xlfn.XLOOKUP(A3050,id,KickstartData!$L$2:$M$4115)</f>
        <v>236</v>
      </c>
      <c r="D3050" t="str">
        <v>successful</v>
      </c>
      <c r="E3050">
        <f t="shared" si="146"/>
        <v>236</v>
      </c>
      <c r="F3050" t="str">
        <f t="shared" si="147"/>
        <v xml:space="preserve"> </v>
      </c>
    </row>
    <row r="3051" spans="1:6" x14ac:dyDescent="0.45">
      <c r="A3051">
        <v>3040</v>
      </c>
      <c r="B3051">
        <f t="shared" si="145"/>
        <v>42</v>
      </c>
      <c r="C3051" cm="1">
        <f t="array" ref="C3051:D3051">_xlfn.XLOOKUP(A3051,id,KickstartData!$L$2:$M$4115)</f>
        <v>42</v>
      </c>
      <c r="D3051" t="str">
        <v>successful</v>
      </c>
      <c r="E3051">
        <f t="shared" si="146"/>
        <v>42</v>
      </c>
      <c r="F3051" t="str">
        <f t="shared" si="147"/>
        <v xml:space="preserve"> </v>
      </c>
    </row>
    <row r="3052" spans="1:6" x14ac:dyDescent="0.45">
      <c r="A3052">
        <v>3041</v>
      </c>
      <c r="B3052">
        <f t="shared" si="145"/>
        <v>95</v>
      </c>
      <c r="C3052" cm="1">
        <f t="array" ref="C3052:D3052">_xlfn.XLOOKUP(A3052,id,KickstartData!$L$2:$M$4115)</f>
        <v>95</v>
      </c>
      <c r="D3052" t="str">
        <v>successful</v>
      </c>
      <c r="E3052">
        <f t="shared" si="146"/>
        <v>95</v>
      </c>
      <c r="F3052" t="str">
        <f t="shared" si="147"/>
        <v xml:space="preserve"> </v>
      </c>
    </row>
    <row r="3053" spans="1:6" x14ac:dyDescent="0.45">
      <c r="A3053">
        <v>3042</v>
      </c>
      <c r="B3053">
        <f t="shared" si="145"/>
        <v>37</v>
      </c>
      <c r="C3053" cm="1">
        <f t="array" ref="C3053:D3053">_xlfn.XLOOKUP(A3053,id,KickstartData!$L$2:$M$4115)</f>
        <v>37</v>
      </c>
      <c r="D3053" t="str">
        <v>successful</v>
      </c>
      <c r="E3053">
        <f t="shared" si="146"/>
        <v>37</v>
      </c>
      <c r="F3053" t="str">
        <f t="shared" si="147"/>
        <v xml:space="preserve"> </v>
      </c>
    </row>
    <row r="3054" spans="1:6" x14ac:dyDescent="0.45">
      <c r="A3054">
        <v>3043</v>
      </c>
      <c r="B3054">
        <f t="shared" si="145"/>
        <v>128</v>
      </c>
      <c r="C3054" cm="1">
        <f t="array" ref="C3054:D3054">_xlfn.XLOOKUP(A3054,id,KickstartData!$L$2:$M$4115)</f>
        <v>128</v>
      </c>
      <c r="D3054" t="str">
        <v>successful</v>
      </c>
      <c r="E3054">
        <f t="shared" si="146"/>
        <v>128</v>
      </c>
      <c r="F3054" t="str">
        <f t="shared" si="147"/>
        <v xml:space="preserve"> </v>
      </c>
    </row>
    <row r="3055" spans="1:6" x14ac:dyDescent="0.45">
      <c r="A3055">
        <v>3044</v>
      </c>
      <c r="B3055">
        <f t="shared" si="145"/>
        <v>156</v>
      </c>
      <c r="C3055" cm="1">
        <f t="array" ref="C3055:D3055">_xlfn.XLOOKUP(A3055,id,KickstartData!$L$2:$M$4115)</f>
        <v>156</v>
      </c>
      <c r="D3055" t="str">
        <v>successful</v>
      </c>
      <c r="E3055">
        <f t="shared" si="146"/>
        <v>156</v>
      </c>
      <c r="F3055" t="str">
        <f t="shared" si="147"/>
        <v xml:space="preserve"> </v>
      </c>
    </row>
    <row r="3056" spans="1:6" x14ac:dyDescent="0.45">
      <c r="A3056">
        <v>3045</v>
      </c>
      <c r="B3056">
        <f t="shared" si="145"/>
        <v>64</v>
      </c>
      <c r="C3056" cm="1">
        <f t="array" ref="C3056:D3056">_xlfn.XLOOKUP(A3056,id,KickstartData!$L$2:$M$4115)</f>
        <v>64</v>
      </c>
      <c r="D3056" t="str">
        <v>successful</v>
      </c>
      <c r="E3056">
        <f t="shared" si="146"/>
        <v>64</v>
      </c>
      <c r="F3056" t="str">
        <f t="shared" si="147"/>
        <v xml:space="preserve"> </v>
      </c>
    </row>
    <row r="3057" spans="1:6" x14ac:dyDescent="0.45">
      <c r="A3057">
        <v>3046</v>
      </c>
      <c r="B3057">
        <f t="shared" si="145"/>
        <v>58</v>
      </c>
      <c r="C3057" cm="1">
        <f t="array" ref="C3057:D3057">_xlfn.XLOOKUP(A3057,id,KickstartData!$L$2:$M$4115)</f>
        <v>58</v>
      </c>
      <c r="D3057" t="str">
        <v>successful</v>
      </c>
      <c r="E3057">
        <f t="shared" si="146"/>
        <v>58</v>
      </c>
      <c r="F3057" t="str">
        <f t="shared" si="147"/>
        <v xml:space="preserve"> </v>
      </c>
    </row>
    <row r="3058" spans="1:6" x14ac:dyDescent="0.45">
      <c r="A3058">
        <v>3047</v>
      </c>
      <c r="B3058">
        <f t="shared" si="145"/>
        <v>20</v>
      </c>
      <c r="C3058" cm="1">
        <f t="array" ref="C3058:D3058">_xlfn.XLOOKUP(A3058,id,KickstartData!$L$2:$M$4115)</f>
        <v>20</v>
      </c>
      <c r="D3058" t="str">
        <v>successful</v>
      </c>
      <c r="E3058">
        <f t="shared" si="146"/>
        <v>20</v>
      </c>
      <c r="F3058" t="str">
        <f t="shared" si="147"/>
        <v xml:space="preserve"> </v>
      </c>
    </row>
    <row r="3059" spans="1:6" x14ac:dyDescent="0.45">
      <c r="A3059">
        <v>3048</v>
      </c>
      <c r="B3059">
        <f t="shared" si="145"/>
        <v>47</v>
      </c>
      <c r="C3059" cm="1">
        <f t="array" ref="C3059:D3059">_xlfn.XLOOKUP(A3059,id,KickstartData!$L$2:$M$4115)</f>
        <v>47</v>
      </c>
      <c r="D3059" t="str">
        <v>successful</v>
      </c>
      <c r="E3059">
        <f t="shared" si="146"/>
        <v>47</v>
      </c>
      <c r="F3059" t="str">
        <f t="shared" si="147"/>
        <v xml:space="preserve"> </v>
      </c>
    </row>
    <row r="3060" spans="1:6" x14ac:dyDescent="0.45">
      <c r="A3060">
        <v>3049</v>
      </c>
      <c r="B3060">
        <f t="shared" si="145"/>
        <v>54</v>
      </c>
      <c r="C3060" cm="1">
        <f t="array" ref="C3060:D3060">_xlfn.XLOOKUP(A3060,id,KickstartData!$L$2:$M$4115)</f>
        <v>54</v>
      </c>
      <c r="D3060" t="str">
        <v>successful</v>
      </c>
      <c r="E3060">
        <f t="shared" si="146"/>
        <v>54</v>
      </c>
      <c r="F3060" t="str">
        <f t="shared" si="147"/>
        <v xml:space="preserve"> </v>
      </c>
    </row>
    <row r="3061" spans="1:6" x14ac:dyDescent="0.45">
      <c r="A3061">
        <v>3050</v>
      </c>
      <c r="B3061">
        <f t="shared" si="145"/>
        <v>9</v>
      </c>
      <c r="C3061" cm="1">
        <f t="array" ref="C3061:D3061">_xlfn.XLOOKUP(A3061,id,KickstartData!$L$2:$M$4115)</f>
        <v>9</v>
      </c>
      <c r="D3061" t="str">
        <v>successful</v>
      </c>
      <c r="E3061">
        <f t="shared" si="146"/>
        <v>9</v>
      </c>
      <c r="F3061" t="str">
        <f t="shared" si="147"/>
        <v xml:space="preserve"> </v>
      </c>
    </row>
    <row r="3062" spans="1:6" x14ac:dyDescent="0.45">
      <c r="A3062">
        <v>3051</v>
      </c>
      <c r="B3062">
        <f t="shared" si="145"/>
        <v>35</v>
      </c>
      <c r="C3062" cm="1">
        <f t="array" ref="C3062:D3062">_xlfn.XLOOKUP(A3062,id,KickstartData!$L$2:$M$4115)</f>
        <v>35</v>
      </c>
      <c r="D3062" t="str">
        <v>failed</v>
      </c>
      <c r="E3062" t="str">
        <f t="shared" si="146"/>
        <v xml:space="preserve"> </v>
      </c>
      <c r="F3062">
        <f t="shared" si="147"/>
        <v>35</v>
      </c>
    </row>
    <row r="3063" spans="1:6" x14ac:dyDescent="0.45">
      <c r="A3063">
        <v>3052</v>
      </c>
      <c r="B3063">
        <f t="shared" si="145"/>
        <v>2</v>
      </c>
      <c r="C3063" cm="1">
        <f t="array" ref="C3063:D3063">_xlfn.XLOOKUP(A3063,id,KickstartData!$L$2:$M$4115)</f>
        <v>2</v>
      </c>
      <c r="D3063" t="str">
        <v>failed</v>
      </c>
      <c r="E3063" t="str">
        <f t="shared" si="146"/>
        <v xml:space="preserve"> </v>
      </c>
      <c r="F3063">
        <f t="shared" si="147"/>
        <v>2</v>
      </c>
    </row>
    <row r="3064" spans="1:6" x14ac:dyDescent="0.45">
      <c r="A3064">
        <v>3053</v>
      </c>
      <c r="B3064">
        <f t="shared" si="145"/>
        <v>3</v>
      </c>
      <c r="C3064" cm="1">
        <f t="array" ref="C3064:D3064">_xlfn.XLOOKUP(A3064,id,KickstartData!$L$2:$M$4115)</f>
        <v>3</v>
      </c>
      <c r="D3064" t="str">
        <v>failed</v>
      </c>
      <c r="E3064" t="str">
        <f t="shared" si="146"/>
        <v xml:space="preserve"> </v>
      </c>
      <c r="F3064">
        <f t="shared" si="147"/>
        <v>3</v>
      </c>
    </row>
    <row r="3065" spans="1:6" x14ac:dyDescent="0.45">
      <c r="A3065">
        <v>3054</v>
      </c>
      <c r="B3065">
        <f t="shared" si="145"/>
        <v>0</v>
      </c>
      <c r="C3065" cm="1">
        <f t="array" ref="C3065:D3065">_xlfn.XLOOKUP(A3065,id,KickstartData!$L$2:$M$4115)</f>
        <v>0</v>
      </c>
      <c r="D3065" t="str">
        <v>failed</v>
      </c>
      <c r="E3065" t="str">
        <f t="shared" si="146"/>
        <v xml:space="preserve"> </v>
      </c>
      <c r="F3065">
        <f t="shared" si="147"/>
        <v>0</v>
      </c>
    </row>
    <row r="3066" spans="1:6" x14ac:dyDescent="0.45">
      <c r="A3066">
        <v>3055</v>
      </c>
      <c r="B3066">
        <f t="shared" si="145"/>
        <v>1</v>
      </c>
      <c r="C3066" cm="1">
        <f t="array" ref="C3066:D3066">_xlfn.XLOOKUP(A3066,id,KickstartData!$L$2:$M$4115)</f>
        <v>1</v>
      </c>
      <c r="D3066" t="str">
        <v>failed</v>
      </c>
      <c r="E3066" t="str">
        <f t="shared" si="146"/>
        <v xml:space="preserve"> </v>
      </c>
      <c r="F3066">
        <f t="shared" si="147"/>
        <v>1</v>
      </c>
    </row>
    <row r="3067" spans="1:6" x14ac:dyDescent="0.45">
      <c r="A3067">
        <v>3056</v>
      </c>
      <c r="B3067">
        <f t="shared" si="145"/>
        <v>0</v>
      </c>
      <c r="C3067" cm="1">
        <f t="array" ref="C3067:D3067">_xlfn.XLOOKUP(A3067,id,KickstartData!$L$2:$M$4115)</f>
        <v>0</v>
      </c>
      <c r="D3067" t="str">
        <v>failed</v>
      </c>
      <c r="E3067" t="str">
        <f t="shared" si="146"/>
        <v xml:space="preserve"> </v>
      </c>
      <c r="F3067">
        <f t="shared" si="147"/>
        <v>0</v>
      </c>
    </row>
    <row r="3068" spans="1:6" x14ac:dyDescent="0.45">
      <c r="A3068">
        <v>3057</v>
      </c>
      <c r="B3068">
        <f t="shared" si="145"/>
        <v>0</v>
      </c>
      <c r="C3068" cm="1">
        <f t="array" ref="C3068:D3068">_xlfn.XLOOKUP(A3068,id,KickstartData!$L$2:$M$4115)</f>
        <v>0</v>
      </c>
      <c r="D3068" t="str">
        <v>failed</v>
      </c>
      <c r="E3068" t="str">
        <f t="shared" si="146"/>
        <v xml:space="preserve"> </v>
      </c>
      <c r="F3068">
        <f t="shared" si="147"/>
        <v>0</v>
      </c>
    </row>
    <row r="3069" spans="1:6" x14ac:dyDescent="0.45">
      <c r="A3069">
        <v>3058</v>
      </c>
      <c r="B3069">
        <f t="shared" si="145"/>
        <v>3</v>
      </c>
      <c r="C3069" cm="1">
        <f t="array" ref="C3069:D3069">_xlfn.XLOOKUP(A3069,id,KickstartData!$L$2:$M$4115)</f>
        <v>3</v>
      </c>
      <c r="D3069" t="str">
        <v>failed</v>
      </c>
      <c r="E3069" t="str">
        <f t="shared" si="146"/>
        <v xml:space="preserve"> </v>
      </c>
      <c r="F3069">
        <f t="shared" si="147"/>
        <v>3</v>
      </c>
    </row>
    <row r="3070" spans="1:6" x14ac:dyDescent="0.45">
      <c r="A3070">
        <v>3059</v>
      </c>
      <c r="B3070">
        <f t="shared" si="145"/>
        <v>11</v>
      </c>
      <c r="C3070" cm="1">
        <f t="array" ref="C3070:D3070">_xlfn.XLOOKUP(A3070,id,KickstartData!$L$2:$M$4115)</f>
        <v>11</v>
      </c>
      <c r="D3070" t="str">
        <v>failed</v>
      </c>
      <c r="E3070" t="str">
        <f t="shared" si="146"/>
        <v xml:space="preserve"> </v>
      </c>
      <c r="F3070">
        <f t="shared" si="147"/>
        <v>11</v>
      </c>
    </row>
    <row r="3071" spans="1:6" x14ac:dyDescent="0.45">
      <c r="A3071">
        <v>3060</v>
      </c>
      <c r="B3071">
        <f t="shared" si="145"/>
        <v>6</v>
      </c>
      <c r="C3071" cm="1">
        <f t="array" ref="C3071:D3071">_xlfn.XLOOKUP(A3071,id,KickstartData!$L$2:$M$4115)</f>
        <v>6</v>
      </c>
      <c r="D3071" t="str">
        <v>failed</v>
      </c>
      <c r="E3071" t="str">
        <f t="shared" si="146"/>
        <v xml:space="preserve"> </v>
      </c>
      <c r="F3071">
        <f t="shared" si="147"/>
        <v>6</v>
      </c>
    </row>
    <row r="3072" spans="1:6" x14ac:dyDescent="0.45">
      <c r="A3072">
        <v>3061</v>
      </c>
      <c r="B3072">
        <f t="shared" si="145"/>
        <v>0</v>
      </c>
      <c r="C3072" cm="1">
        <f t="array" ref="C3072:D3072">_xlfn.XLOOKUP(A3072,id,KickstartData!$L$2:$M$4115)</f>
        <v>0</v>
      </c>
      <c r="D3072" t="str">
        <v>failed</v>
      </c>
      <c r="E3072" t="str">
        <f t="shared" si="146"/>
        <v xml:space="preserve"> </v>
      </c>
      <c r="F3072">
        <f t="shared" si="147"/>
        <v>0</v>
      </c>
    </row>
    <row r="3073" spans="1:6" x14ac:dyDescent="0.45">
      <c r="A3073">
        <v>3062</v>
      </c>
      <c r="B3073">
        <f t="shared" si="145"/>
        <v>67</v>
      </c>
      <c r="C3073" cm="1">
        <f t="array" ref="C3073:D3073">_xlfn.XLOOKUP(A3073,id,KickstartData!$L$2:$M$4115)</f>
        <v>67</v>
      </c>
      <c r="D3073" t="str">
        <v>failed</v>
      </c>
      <c r="E3073" t="str">
        <f t="shared" si="146"/>
        <v xml:space="preserve"> </v>
      </c>
      <c r="F3073">
        <f t="shared" si="147"/>
        <v>67</v>
      </c>
    </row>
    <row r="3074" spans="1:6" x14ac:dyDescent="0.45">
      <c r="A3074">
        <v>3063</v>
      </c>
      <c r="B3074">
        <f t="shared" si="145"/>
        <v>23</v>
      </c>
      <c r="C3074" cm="1">
        <f t="array" ref="C3074:D3074">_xlfn.XLOOKUP(A3074,id,KickstartData!$L$2:$M$4115)</f>
        <v>23</v>
      </c>
      <c r="D3074" t="str">
        <v>failed</v>
      </c>
      <c r="E3074" t="str">
        <f t="shared" si="146"/>
        <v xml:space="preserve"> </v>
      </c>
      <c r="F3074">
        <f t="shared" si="147"/>
        <v>23</v>
      </c>
    </row>
    <row r="3075" spans="1:6" x14ac:dyDescent="0.45">
      <c r="A3075">
        <v>3064</v>
      </c>
      <c r="B3075">
        <f t="shared" si="145"/>
        <v>72</v>
      </c>
      <c r="C3075" cm="1">
        <f t="array" ref="C3075:D3075">_xlfn.XLOOKUP(A3075,id,KickstartData!$L$2:$M$4115)</f>
        <v>72</v>
      </c>
      <c r="D3075" t="str">
        <v>failed</v>
      </c>
      <c r="E3075" t="str">
        <f t="shared" si="146"/>
        <v xml:space="preserve"> </v>
      </c>
      <c r="F3075">
        <f t="shared" si="147"/>
        <v>72</v>
      </c>
    </row>
    <row r="3076" spans="1:6" x14ac:dyDescent="0.45">
      <c r="A3076">
        <v>3065</v>
      </c>
      <c r="B3076">
        <f t="shared" si="145"/>
        <v>2</v>
      </c>
      <c r="C3076" cm="1">
        <f t="array" ref="C3076:D3076">_xlfn.XLOOKUP(A3076,id,KickstartData!$L$2:$M$4115)</f>
        <v>2</v>
      </c>
      <c r="D3076" t="str">
        <v>failed</v>
      </c>
      <c r="E3076" t="str">
        <f t="shared" si="146"/>
        <v xml:space="preserve"> </v>
      </c>
      <c r="F3076">
        <f t="shared" si="147"/>
        <v>2</v>
      </c>
    </row>
    <row r="3077" spans="1:6" x14ac:dyDescent="0.45">
      <c r="A3077">
        <v>3066</v>
      </c>
      <c r="B3077">
        <f t="shared" si="145"/>
        <v>15</v>
      </c>
      <c r="C3077" cm="1">
        <f t="array" ref="C3077:D3077">_xlfn.XLOOKUP(A3077,id,KickstartData!$L$2:$M$4115)</f>
        <v>15</v>
      </c>
      <c r="D3077" t="str">
        <v>failed</v>
      </c>
      <c r="E3077" t="str">
        <f t="shared" si="146"/>
        <v xml:space="preserve"> </v>
      </c>
      <c r="F3077">
        <f t="shared" si="147"/>
        <v>15</v>
      </c>
    </row>
    <row r="3078" spans="1:6" x14ac:dyDescent="0.45">
      <c r="A3078">
        <v>3067</v>
      </c>
      <c r="B3078">
        <f t="shared" si="145"/>
        <v>1</v>
      </c>
      <c r="C3078" cm="1">
        <f t="array" ref="C3078:D3078">_xlfn.XLOOKUP(A3078,id,KickstartData!$L$2:$M$4115)</f>
        <v>1</v>
      </c>
      <c r="D3078" t="str">
        <v>failed</v>
      </c>
      <c r="E3078" t="str">
        <f t="shared" si="146"/>
        <v xml:space="preserve"> </v>
      </c>
      <c r="F3078">
        <f t="shared" si="147"/>
        <v>1</v>
      </c>
    </row>
    <row r="3079" spans="1:6" x14ac:dyDescent="0.45">
      <c r="A3079">
        <v>3068</v>
      </c>
      <c r="B3079">
        <f t="shared" si="145"/>
        <v>2</v>
      </c>
      <c r="C3079" cm="1">
        <f t="array" ref="C3079:D3079">_xlfn.XLOOKUP(A3079,id,KickstartData!$L$2:$M$4115)</f>
        <v>2</v>
      </c>
      <c r="D3079" t="str">
        <v>failed</v>
      </c>
      <c r="E3079" t="str">
        <f t="shared" si="146"/>
        <v xml:space="preserve"> </v>
      </c>
      <c r="F3079">
        <f t="shared" si="147"/>
        <v>2</v>
      </c>
    </row>
    <row r="3080" spans="1:6" x14ac:dyDescent="0.45">
      <c r="A3080">
        <v>3069</v>
      </c>
      <c r="B3080">
        <f t="shared" si="145"/>
        <v>7</v>
      </c>
      <c r="C3080" cm="1">
        <f t="array" ref="C3080:D3080">_xlfn.XLOOKUP(A3080,id,KickstartData!$L$2:$M$4115)</f>
        <v>7</v>
      </c>
      <c r="D3080" t="str">
        <v>failed</v>
      </c>
      <c r="E3080" t="str">
        <f t="shared" si="146"/>
        <v xml:space="preserve"> </v>
      </c>
      <c r="F3080">
        <f t="shared" si="147"/>
        <v>7</v>
      </c>
    </row>
    <row r="3081" spans="1:6" x14ac:dyDescent="0.45">
      <c r="A3081">
        <v>3070</v>
      </c>
      <c r="B3081">
        <f t="shared" si="145"/>
        <v>16</v>
      </c>
      <c r="C3081" cm="1">
        <f t="array" ref="C3081:D3081">_xlfn.XLOOKUP(A3081,id,KickstartData!$L$2:$M$4115)</f>
        <v>16</v>
      </c>
      <c r="D3081" t="str">
        <v>failed</v>
      </c>
      <c r="E3081" t="str">
        <f t="shared" si="146"/>
        <v xml:space="preserve"> </v>
      </c>
      <c r="F3081">
        <f t="shared" si="147"/>
        <v>16</v>
      </c>
    </row>
    <row r="3082" spans="1:6" x14ac:dyDescent="0.45">
      <c r="A3082">
        <v>3071</v>
      </c>
      <c r="B3082">
        <f t="shared" si="145"/>
        <v>117</v>
      </c>
      <c r="C3082" cm="1">
        <f t="array" ref="C3082:D3082">_xlfn.XLOOKUP(A3082,id,KickstartData!$L$2:$M$4115)</f>
        <v>117</v>
      </c>
      <c r="D3082" t="str">
        <v>failed</v>
      </c>
      <c r="E3082" t="str">
        <f t="shared" si="146"/>
        <v xml:space="preserve"> </v>
      </c>
      <c r="F3082">
        <f t="shared" si="147"/>
        <v>117</v>
      </c>
    </row>
    <row r="3083" spans="1:6" x14ac:dyDescent="0.45">
      <c r="A3083">
        <v>3072</v>
      </c>
      <c r="B3083">
        <f t="shared" si="145"/>
        <v>2</v>
      </c>
      <c r="C3083" cm="1">
        <f t="array" ref="C3083:D3083">_xlfn.XLOOKUP(A3083,id,KickstartData!$L$2:$M$4115)</f>
        <v>2</v>
      </c>
      <c r="D3083" t="str">
        <v>failed</v>
      </c>
      <c r="E3083" t="str">
        <f t="shared" si="146"/>
        <v xml:space="preserve"> </v>
      </c>
      <c r="F3083">
        <f t="shared" si="147"/>
        <v>2</v>
      </c>
    </row>
    <row r="3084" spans="1:6" x14ac:dyDescent="0.45">
      <c r="A3084">
        <v>3073</v>
      </c>
      <c r="B3084">
        <f t="shared" ref="B3084:B3147" si="148">_xlfn.XLOOKUP(A3084,id,backers_count)</f>
        <v>7</v>
      </c>
      <c r="C3084" cm="1">
        <f t="array" ref="C3084:D3084">_xlfn.XLOOKUP(A3084,id,KickstartData!$L$2:$M$4115)</f>
        <v>7</v>
      </c>
      <c r="D3084" t="str">
        <v>failed</v>
      </c>
      <c r="E3084" t="str">
        <f t="shared" si="146"/>
        <v xml:space="preserve"> </v>
      </c>
      <c r="F3084">
        <f t="shared" si="147"/>
        <v>7</v>
      </c>
    </row>
    <row r="3085" spans="1:6" x14ac:dyDescent="0.45">
      <c r="A3085">
        <v>3074</v>
      </c>
      <c r="B3085">
        <f t="shared" si="148"/>
        <v>3</v>
      </c>
      <c r="C3085" cm="1">
        <f t="array" ref="C3085:D3085">_xlfn.XLOOKUP(A3085,id,KickstartData!$L$2:$M$4115)</f>
        <v>3</v>
      </c>
      <c r="D3085" t="str">
        <v>failed</v>
      </c>
      <c r="E3085" t="str">
        <f t="shared" si="146"/>
        <v xml:space="preserve"> </v>
      </c>
      <c r="F3085">
        <f t="shared" si="147"/>
        <v>3</v>
      </c>
    </row>
    <row r="3086" spans="1:6" x14ac:dyDescent="0.45">
      <c r="A3086">
        <v>3075</v>
      </c>
      <c r="B3086">
        <f t="shared" si="148"/>
        <v>20</v>
      </c>
      <c r="C3086" cm="1">
        <f t="array" ref="C3086:D3086">_xlfn.XLOOKUP(A3086,id,KickstartData!$L$2:$M$4115)</f>
        <v>20</v>
      </c>
      <c r="D3086" t="str">
        <v>failed</v>
      </c>
      <c r="E3086" t="str">
        <f t="shared" si="146"/>
        <v xml:space="preserve"> </v>
      </c>
      <c r="F3086">
        <f t="shared" si="147"/>
        <v>20</v>
      </c>
    </row>
    <row r="3087" spans="1:6" x14ac:dyDescent="0.45">
      <c r="A3087">
        <v>3076</v>
      </c>
      <c r="B3087">
        <f t="shared" si="148"/>
        <v>50</v>
      </c>
      <c r="C3087" cm="1">
        <f t="array" ref="C3087:D3087">_xlfn.XLOOKUP(A3087,id,KickstartData!$L$2:$M$4115)</f>
        <v>50</v>
      </c>
      <c r="D3087" t="str">
        <v>failed</v>
      </c>
      <c r="E3087" t="str">
        <f t="shared" si="146"/>
        <v xml:space="preserve"> </v>
      </c>
      <c r="F3087">
        <f t="shared" si="147"/>
        <v>50</v>
      </c>
    </row>
    <row r="3088" spans="1:6" x14ac:dyDescent="0.45">
      <c r="A3088">
        <v>3077</v>
      </c>
      <c r="B3088">
        <f t="shared" si="148"/>
        <v>2</v>
      </c>
      <c r="C3088" cm="1">
        <f t="array" ref="C3088:D3088">_xlfn.XLOOKUP(A3088,id,KickstartData!$L$2:$M$4115)</f>
        <v>2</v>
      </c>
      <c r="D3088" t="str">
        <v>failed</v>
      </c>
      <c r="E3088" t="str">
        <f t="shared" si="146"/>
        <v xml:space="preserve"> </v>
      </c>
      <c r="F3088">
        <f t="shared" si="147"/>
        <v>2</v>
      </c>
    </row>
    <row r="3089" spans="1:6" x14ac:dyDescent="0.45">
      <c r="A3089">
        <v>3078</v>
      </c>
      <c r="B3089">
        <f t="shared" si="148"/>
        <v>3</v>
      </c>
      <c r="C3089" cm="1">
        <f t="array" ref="C3089:D3089">_xlfn.XLOOKUP(A3089,id,KickstartData!$L$2:$M$4115)</f>
        <v>3</v>
      </c>
      <c r="D3089" t="str">
        <v>failed</v>
      </c>
      <c r="E3089" t="str">
        <f t="shared" si="146"/>
        <v xml:space="preserve"> </v>
      </c>
      <c r="F3089">
        <f t="shared" si="147"/>
        <v>3</v>
      </c>
    </row>
    <row r="3090" spans="1:6" x14ac:dyDescent="0.45">
      <c r="A3090">
        <v>3079</v>
      </c>
      <c r="B3090">
        <f t="shared" si="148"/>
        <v>27</v>
      </c>
      <c r="C3090" cm="1">
        <f t="array" ref="C3090:D3090">_xlfn.XLOOKUP(A3090,id,KickstartData!$L$2:$M$4115)</f>
        <v>27</v>
      </c>
      <c r="D3090" t="str">
        <v>failed</v>
      </c>
      <c r="E3090" t="str">
        <f t="shared" si="146"/>
        <v xml:space="preserve"> </v>
      </c>
      <c r="F3090">
        <f t="shared" si="147"/>
        <v>27</v>
      </c>
    </row>
    <row r="3091" spans="1:6" x14ac:dyDescent="0.45">
      <c r="A3091">
        <v>3080</v>
      </c>
      <c r="B3091">
        <f t="shared" si="148"/>
        <v>7</v>
      </c>
      <c r="C3091" cm="1">
        <f t="array" ref="C3091:D3091">_xlfn.XLOOKUP(A3091,id,KickstartData!$L$2:$M$4115)</f>
        <v>7</v>
      </c>
      <c r="D3091" t="str">
        <v>failed</v>
      </c>
      <c r="E3091" t="str">
        <f t="shared" ref="E3091:E3154" si="149">IF(D3091="successful",C3091," ")</f>
        <v xml:space="preserve"> </v>
      </c>
      <c r="F3091">
        <f t="shared" ref="F3091:F3154" si="150">IF(D3091&lt;&gt;"successful",C3091," ")</f>
        <v>7</v>
      </c>
    </row>
    <row r="3092" spans="1:6" x14ac:dyDescent="0.45">
      <c r="A3092">
        <v>3081</v>
      </c>
      <c r="B3092">
        <f t="shared" si="148"/>
        <v>5</v>
      </c>
      <c r="C3092" cm="1">
        <f t="array" ref="C3092:D3092">_xlfn.XLOOKUP(A3092,id,KickstartData!$L$2:$M$4115)</f>
        <v>5</v>
      </c>
      <c r="D3092" t="str">
        <v>failed</v>
      </c>
      <c r="E3092" t="str">
        <f t="shared" si="149"/>
        <v xml:space="preserve"> </v>
      </c>
      <c r="F3092">
        <f t="shared" si="150"/>
        <v>5</v>
      </c>
    </row>
    <row r="3093" spans="1:6" x14ac:dyDescent="0.45">
      <c r="A3093">
        <v>3082</v>
      </c>
      <c r="B3093">
        <f t="shared" si="148"/>
        <v>0</v>
      </c>
      <c r="C3093" cm="1">
        <f t="array" ref="C3093:D3093">_xlfn.XLOOKUP(A3093,id,KickstartData!$L$2:$M$4115)</f>
        <v>0</v>
      </c>
      <c r="D3093" t="str">
        <v>failed</v>
      </c>
      <c r="E3093" t="str">
        <f t="shared" si="149"/>
        <v xml:space="preserve"> </v>
      </c>
      <c r="F3093">
        <f t="shared" si="150"/>
        <v>0</v>
      </c>
    </row>
    <row r="3094" spans="1:6" x14ac:dyDescent="0.45">
      <c r="A3094">
        <v>3083</v>
      </c>
      <c r="B3094">
        <f t="shared" si="148"/>
        <v>3</v>
      </c>
      <c r="C3094" cm="1">
        <f t="array" ref="C3094:D3094">_xlfn.XLOOKUP(A3094,id,KickstartData!$L$2:$M$4115)</f>
        <v>3</v>
      </c>
      <c r="D3094" t="str">
        <v>failed</v>
      </c>
      <c r="E3094" t="str">
        <f t="shared" si="149"/>
        <v xml:space="preserve"> </v>
      </c>
      <c r="F3094">
        <f t="shared" si="150"/>
        <v>3</v>
      </c>
    </row>
    <row r="3095" spans="1:6" x14ac:dyDescent="0.45">
      <c r="A3095">
        <v>3084</v>
      </c>
      <c r="B3095">
        <f t="shared" si="148"/>
        <v>6</v>
      </c>
      <c r="C3095" cm="1">
        <f t="array" ref="C3095:D3095">_xlfn.XLOOKUP(A3095,id,KickstartData!$L$2:$M$4115)</f>
        <v>6</v>
      </c>
      <c r="D3095" t="str">
        <v>failed</v>
      </c>
      <c r="E3095" t="str">
        <f t="shared" si="149"/>
        <v xml:space="preserve"> </v>
      </c>
      <c r="F3095">
        <f t="shared" si="150"/>
        <v>6</v>
      </c>
    </row>
    <row r="3096" spans="1:6" x14ac:dyDescent="0.45">
      <c r="A3096">
        <v>3085</v>
      </c>
      <c r="B3096">
        <f t="shared" si="148"/>
        <v>9</v>
      </c>
      <c r="C3096" cm="1">
        <f t="array" ref="C3096:D3096">_xlfn.XLOOKUP(A3096,id,KickstartData!$L$2:$M$4115)</f>
        <v>9</v>
      </c>
      <c r="D3096" t="str">
        <v>failed</v>
      </c>
      <c r="E3096" t="str">
        <f t="shared" si="149"/>
        <v xml:space="preserve"> </v>
      </c>
      <c r="F3096">
        <f t="shared" si="150"/>
        <v>9</v>
      </c>
    </row>
    <row r="3097" spans="1:6" x14ac:dyDescent="0.45">
      <c r="A3097">
        <v>3086</v>
      </c>
      <c r="B3097">
        <f t="shared" si="148"/>
        <v>3</v>
      </c>
      <c r="C3097" cm="1">
        <f t="array" ref="C3097:D3097">_xlfn.XLOOKUP(A3097,id,KickstartData!$L$2:$M$4115)</f>
        <v>3</v>
      </c>
      <c r="D3097" t="str">
        <v>failed</v>
      </c>
      <c r="E3097" t="str">
        <f t="shared" si="149"/>
        <v xml:space="preserve"> </v>
      </c>
      <c r="F3097">
        <f t="shared" si="150"/>
        <v>3</v>
      </c>
    </row>
    <row r="3098" spans="1:6" x14ac:dyDescent="0.45">
      <c r="A3098">
        <v>3087</v>
      </c>
      <c r="B3098">
        <f t="shared" si="148"/>
        <v>2</v>
      </c>
      <c r="C3098" cm="1">
        <f t="array" ref="C3098:D3098">_xlfn.XLOOKUP(A3098,id,KickstartData!$L$2:$M$4115)</f>
        <v>2</v>
      </c>
      <c r="D3098" t="str">
        <v>failed</v>
      </c>
      <c r="E3098" t="str">
        <f t="shared" si="149"/>
        <v xml:space="preserve"> </v>
      </c>
      <c r="F3098">
        <f t="shared" si="150"/>
        <v>2</v>
      </c>
    </row>
    <row r="3099" spans="1:6" x14ac:dyDescent="0.45">
      <c r="A3099">
        <v>3088</v>
      </c>
      <c r="B3099">
        <f t="shared" si="148"/>
        <v>3</v>
      </c>
      <c r="C3099" cm="1">
        <f t="array" ref="C3099:D3099">_xlfn.XLOOKUP(A3099,id,KickstartData!$L$2:$M$4115)</f>
        <v>3</v>
      </c>
      <c r="D3099" t="str">
        <v>failed</v>
      </c>
      <c r="E3099" t="str">
        <f t="shared" si="149"/>
        <v xml:space="preserve"> </v>
      </c>
      <c r="F3099">
        <f t="shared" si="150"/>
        <v>3</v>
      </c>
    </row>
    <row r="3100" spans="1:6" x14ac:dyDescent="0.45">
      <c r="A3100">
        <v>3089</v>
      </c>
      <c r="B3100">
        <f t="shared" si="148"/>
        <v>45</v>
      </c>
      <c r="C3100" cm="1">
        <f t="array" ref="C3100:D3100">_xlfn.XLOOKUP(A3100,id,KickstartData!$L$2:$M$4115)</f>
        <v>45</v>
      </c>
      <c r="D3100" t="str">
        <v>failed</v>
      </c>
      <c r="E3100" t="str">
        <f t="shared" si="149"/>
        <v xml:space="preserve"> </v>
      </c>
      <c r="F3100">
        <f t="shared" si="150"/>
        <v>45</v>
      </c>
    </row>
    <row r="3101" spans="1:6" x14ac:dyDescent="0.45">
      <c r="A3101">
        <v>3090</v>
      </c>
      <c r="B3101">
        <f t="shared" si="148"/>
        <v>9</v>
      </c>
      <c r="C3101" cm="1">
        <f t="array" ref="C3101:D3101">_xlfn.XLOOKUP(A3101,id,KickstartData!$L$2:$M$4115)</f>
        <v>9</v>
      </c>
      <c r="D3101" t="str">
        <v>failed</v>
      </c>
      <c r="E3101" t="str">
        <f t="shared" si="149"/>
        <v xml:space="preserve"> </v>
      </c>
      <c r="F3101">
        <f t="shared" si="150"/>
        <v>9</v>
      </c>
    </row>
    <row r="3102" spans="1:6" x14ac:dyDescent="0.45">
      <c r="A3102">
        <v>3091</v>
      </c>
      <c r="B3102">
        <f t="shared" si="148"/>
        <v>9</v>
      </c>
      <c r="C3102" cm="1">
        <f t="array" ref="C3102:D3102">_xlfn.XLOOKUP(A3102,id,KickstartData!$L$2:$M$4115)</f>
        <v>9</v>
      </c>
      <c r="D3102" t="str">
        <v>failed</v>
      </c>
      <c r="E3102" t="str">
        <f t="shared" si="149"/>
        <v xml:space="preserve"> </v>
      </c>
      <c r="F3102">
        <f t="shared" si="150"/>
        <v>9</v>
      </c>
    </row>
    <row r="3103" spans="1:6" x14ac:dyDescent="0.45">
      <c r="A3103">
        <v>3092</v>
      </c>
      <c r="B3103">
        <f t="shared" si="148"/>
        <v>21</v>
      </c>
      <c r="C3103" cm="1">
        <f t="array" ref="C3103:D3103">_xlfn.XLOOKUP(A3103,id,KickstartData!$L$2:$M$4115)</f>
        <v>21</v>
      </c>
      <c r="D3103" t="str">
        <v>failed</v>
      </c>
      <c r="E3103" t="str">
        <f t="shared" si="149"/>
        <v xml:space="preserve"> </v>
      </c>
      <c r="F3103">
        <f t="shared" si="150"/>
        <v>21</v>
      </c>
    </row>
    <row r="3104" spans="1:6" x14ac:dyDescent="0.45">
      <c r="A3104">
        <v>3093</v>
      </c>
      <c r="B3104">
        <f t="shared" si="148"/>
        <v>17</v>
      </c>
      <c r="C3104" cm="1">
        <f t="array" ref="C3104:D3104">_xlfn.XLOOKUP(A3104,id,KickstartData!$L$2:$M$4115)</f>
        <v>17</v>
      </c>
      <c r="D3104" t="str">
        <v>failed</v>
      </c>
      <c r="E3104" t="str">
        <f t="shared" si="149"/>
        <v xml:space="preserve"> </v>
      </c>
      <c r="F3104">
        <f t="shared" si="150"/>
        <v>17</v>
      </c>
    </row>
    <row r="3105" spans="1:6" x14ac:dyDescent="0.45">
      <c r="A3105">
        <v>3094</v>
      </c>
      <c r="B3105">
        <f t="shared" si="148"/>
        <v>1</v>
      </c>
      <c r="C3105" cm="1">
        <f t="array" ref="C3105:D3105">_xlfn.XLOOKUP(A3105,id,KickstartData!$L$2:$M$4115)</f>
        <v>1</v>
      </c>
      <c r="D3105" t="str">
        <v>failed</v>
      </c>
      <c r="E3105" t="str">
        <f t="shared" si="149"/>
        <v xml:space="preserve"> </v>
      </c>
      <c r="F3105">
        <f t="shared" si="150"/>
        <v>1</v>
      </c>
    </row>
    <row r="3106" spans="1:6" x14ac:dyDescent="0.45">
      <c r="A3106">
        <v>3095</v>
      </c>
      <c r="B3106">
        <f t="shared" si="148"/>
        <v>1</v>
      </c>
      <c r="C3106" cm="1">
        <f t="array" ref="C3106:D3106">_xlfn.XLOOKUP(A3106,id,KickstartData!$L$2:$M$4115)</f>
        <v>1</v>
      </c>
      <c r="D3106" t="str">
        <v>failed</v>
      </c>
      <c r="E3106" t="str">
        <f t="shared" si="149"/>
        <v xml:space="preserve"> </v>
      </c>
      <c r="F3106">
        <f t="shared" si="150"/>
        <v>1</v>
      </c>
    </row>
    <row r="3107" spans="1:6" x14ac:dyDescent="0.45">
      <c r="A3107">
        <v>3096</v>
      </c>
      <c r="B3107">
        <f t="shared" si="148"/>
        <v>14</v>
      </c>
      <c r="C3107" cm="1">
        <f t="array" ref="C3107:D3107">_xlfn.XLOOKUP(A3107,id,KickstartData!$L$2:$M$4115)</f>
        <v>14</v>
      </c>
      <c r="D3107" t="str">
        <v>failed</v>
      </c>
      <c r="E3107" t="str">
        <f t="shared" si="149"/>
        <v xml:space="preserve"> </v>
      </c>
      <c r="F3107">
        <f t="shared" si="150"/>
        <v>14</v>
      </c>
    </row>
    <row r="3108" spans="1:6" x14ac:dyDescent="0.45">
      <c r="A3108">
        <v>3097</v>
      </c>
      <c r="B3108">
        <f t="shared" si="148"/>
        <v>42</v>
      </c>
      <c r="C3108" cm="1">
        <f t="array" ref="C3108:D3108">_xlfn.XLOOKUP(A3108,id,KickstartData!$L$2:$M$4115)</f>
        <v>42</v>
      </c>
      <c r="D3108" t="str">
        <v>failed</v>
      </c>
      <c r="E3108" t="str">
        <f t="shared" si="149"/>
        <v xml:space="preserve"> </v>
      </c>
      <c r="F3108">
        <f t="shared" si="150"/>
        <v>42</v>
      </c>
    </row>
    <row r="3109" spans="1:6" x14ac:dyDescent="0.45">
      <c r="A3109">
        <v>3098</v>
      </c>
      <c r="B3109">
        <f t="shared" si="148"/>
        <v>27</v>
      </c>
      <c r="C3109" cm="1">
        <f t="array" ref="C3109:D3109">_xlfn.XLOOKUP(A3109,id,KickstartData!$L$2:$M$4115)</f>
        <v>27</v>
      </c>
      <c r="D3109" t="str">
        <v>failed</v>
      </c>
      <c r="E3109" t="str">
        <f t="shared" si="149"/>
        <v xml:space="preserve"> </v>
      </c>
      <c r="F3109">
        <f t="shared" si="150"/>
        <v>27</v>
      </c>
    </row>
    <row r="3110" spans="1:6" x14ac:dyDescent="0.45">
      <c r="A3110">
        <v>3099</v>
      </c>
      <c r="B3110">
        <f t="shared" si="148"/>
        <v>5</v>
      </c>
      <c r="C3110" cm="1">
        <f t="array" ref="C3110:D3110">_xlfn.XLOOKUP(A3110,id,KickstartData!$L$2:$M$4115)</f>
        <v>5</v>
      </c>
      <c r="D3110" t="str">
        <v>failed</v>
      </c>
      <c r="E3110" t="str">
        <f t="shared" si="149"/>
        <v xml:space="preserve"> </v>
      </c>
      <c r="F3110">
        <f t="shared" si="150"/>
        <v>5</v>
      </c>
    </row>
    <row r="3111" spans="1:6" x14ac:dyDescent="0.45">
      <c r="A3111">
        <v>3100</v>
      </c>
      <c r="B3111">
        <f t="shared" si="148"/>
        <v>13</v>
      </c>
      <c r="C3111" cm="1">
        <f t="array" ref="C3111:D3111">_xlfn.XLOOKUP(A3111,id,KickstartData!$L$2:$M$4115)</f>
        <v>13</v>
      </c>
      <c r="D3111" t="str">
        <v>failed</v>
      </c>
      <c r="E3111" t="str">
        <f t="shared" si="149"/>
        <v xml:space="preserve"> </v>
      </c>
      <c r="F3111">
        <f t="shared" si="150"/>
        <v>13</v>
      </c>
    </row>
    <row r="3112" spans="1:6" x14ac:dyDescent="0.45">
      <c r="A3112">
        <v>3101</v>
      </c>
      <c r="B3112">
        <f t="shared" si="148"/>
        <v>12</v>
      </c>
      <c r="C3112" cm="1">
        <f t="array" ref="C3112:D3112">_xlfn.XLOOKUP(A3112,id,KickstartData!$L$2:$M$4115)</f>
        <v>12</v>
      </c>
      <c r="D3112" t="str">
        <v>failed</v>
      </c>
      <c r="E3112" t="str">
        <f t="shared" si="149"/>
        <v xml:space="preserve"> </v>
      </c>
      <c r="F3112">
        <f t="shared" si="150"/>
        <v>12</v>
      </c>
    </row>
    <row r="3113" spans="1:6" x14ac:dyDescent="0.45">
      <c r="A3113">
        <v>3102</v>
      </c>
      <c r="B3113">
        <f t="shared" si="148"/>
        <v>90</v>
      </c>
      <c r="C3113" cm="1">
        <f t="array" ref="C3113:D3113">_xlfn.XLOOKUP(A3113,id,KickstartData!$L$2:$M$4115)</f>
        <v>90</v>
      </c>
      <c r="D3113" t="str">
        <v>failed</v>
      </c>
      <c r="E3113" t="str">
        <f t="shared" si="149"/>
        <v xml:space="preserve"> </v>
      </c>
      <c r="F3113">
        <f t="shared" si="150"/>
        <v>90</v>
      </c>
    </row>
    <row r="3114" spans="1:6" x14ac:dyDescent="0.45">
      <c r="A3114">
        <v>3103</v>
      </c>
      <c r="B3114">
        <f t="shared" si="148"/>
        <v>2</v>
      </c>
      <c r="C3114" cm="1">
        <f t="array" ref="C3114:D3114">_xlfn.XLOOKUP(A3114,id,KickstartData!$L$2:$M$4115)</f>
        <v>2</v>
      </c>
      <c r="D3114" t="str">
        <v>failed</v>
      </c>
      <c r="E3114" t="str">
        <f t="shared" si="149"/>
        <v xml:space="preserve"> </v>
      </c>
      <c r="F3114">
        <f t="shared" si="150"/>
        <v>2</v>
      </c>
    </row>
    <row r="3115" spans="1:6" x14ac:dyDescent="0.45">
      <c r="A3115">
        <v>3104</v>
      </c>
      <c r="B3115">
        <f t="shared" si="148"/>
        <v>5</v>
      </c>
      <c r="C3115" cm="1">
        <f t="array" ref="C3115:D3115">_xlfn.XLOOKUP(A3115,id,KickstartData!$L$2:$M$4115)</f>
        <v>5</v>
      </c>
      <c r="D3115" t="str">
        <v>failed</v>
      </c>
      <c r="E3115" t="str">
        <f t="shared" si="149"/>
        <v xml:space="preserve"> </v>
      </c>
      <c r="F3115">
        <f t="shared" si="150"/>
        <v>5</v>
      </c>
    </row>
    <row r="3116" spans="1:6" x14ac:dyDescent="0.45">
      <c r="A3116">
        <v>3105</v>
      </c>
      <c r="B3116">
        <f t="shared" si="148"/>
        <v>31</v>
      </c>
      <c r="C3116" cm="1">
        <f t="array" ref="C3116:D3116">_xlfn.XLOOKUP(A3116,id,KickstartData!$L$2:$M$4115)</f>
        <v>31</v>
      </c>
      <c r="D3116" t="str">
        <v>failed</v>
      </c>
      <c r="E3116" t="str">
        <f t="shared" si="149"/>
        <v xml:space="preserve"> </v>
      </c>
      <c r="F3116">
        <f t="shared" si="150"/>
        <v>31</v>
      </c>
    </row>
    <row r="3117" spans="1:6" x14ac:dyDescent="0.45">
      <c r="A3117">
        <v>3106</v>
      </c>
      <c r="B3117">
        <f t="shared" si="148"/>
        <v>4</v>
      </c>
      <c r="C3117" cm="1">
        <f t="array" ref="C3117:D3117">_xlfn.XLOOKUP(A3117,id,KickstartData!$L$2:$M$4115)</f>
        <v>4</v>
      </c>
      <c r="D3117" t="str">
        <v>failed</v>
      </c>
      <c r="E3117" t="str">
        <f t="shared" si="149"/>
        <v xml:space="preserve"> </v>
      </c>
      <c r="F3117">
        <f t="shared" si="150"/>
        <v>4</v>
      </c>
    </row>
    <row r="3118" spans="1:6" x14ac:dyDescent="0.45">
      <c r="A3118">
        <v>3107</v>
      </c>
      <c r="B3118">
        <f t="shared" si="148"/>
        <v>29</v>
      </c>
      <c r="C3118" cm="1">
        <f t="array" ref="C3118:D3118">_xlfn.XLOOKUP(A3118,id,KickstartData!$L$2:$M$4115)</f>
        <v>29</v>
      </c>
      <c r="D3118" t="str">
        <v>failed</v>
      </c>
      <c r="E3118" t="str">
        <f t="shared" si="149"/>
        <v xml:space="preserve"> </v>
      </c>
      <c r="F3118">
        <f t="shared" si="150"/>
        <v>29</v>
      </c>
    </row>
    <row r="3119" spans="1:6" x14ac:dyDescent="0.45">
      <c r="A3119">
        <v>3108</v>
      </c>
      <c r="B3119">
        <f t="shared" si="148"/>
        <v>2</v>
      </c>
      <c r="C3119" cm="1">
        <f t="array" ref="C3119:D3119">_xlfn.XLOOKUP(A3119,id,KickstartData!$L$2:$M$4115)</f>
        <v>2</v>
      </c>
      <c r="D3119" t="str">
        <v>failed</v>
      </c>
      <c r="E3119" t="str">
        <f t="shared" si="149"/>
        <v xml:space="preserve"> </v>
      </c>
      <c r="F3119">
        <f t="shared" si="150"/>
        <v>2</v>
      </c>
    </row>
    <row r="3120" spans="1:6" x14ac:dyDescent="0.45">
      <c r="A3120">
        <v>3109</v>
      </c>
      <c r="B3120">
        <f t="shared" si="148"/>
        <v>114</v>
      </c>
      <c r="C3120" cm="1">
        <f t="array" ref="C3120:D3120">_xlfn.XLOOKUP(A3120,id,KickstartData!$L$2:$M$4115)</f>
        <v>114</v>
      </c>
      <c r="D3120" t="str">
        <v>failed</v>
      </c>
      <c r="E3120" t="str">
        <f t="shared" si="149"/>
        <v xml:space="preserve"> </v>
      </c>
      <c r="F3120">
        <f t="shared" si="150"/>
        <v>114</v>
      </c>
    </row>
    <row r="3121" spans="1:6" x14ac:dyDescent="0.45">
      <c r="A3121">
        <v>3110</v>
      </c>
      <c r="B3121">
        <f t="shared" si="148"/>
        <v>1</v>
      </c>
      <c r="C3121" cm="1">
        <f t="array" ref="C3121:D3121">_xlfn.XLOOKUP(A3121,id,KickstartData!$L$2:$M$4115)</f>
        <v>1</v>
      </c>
      <c r="D3121" t="str">
        <v>failed</v>
      </c>
      <c r="E3121" t="str">
        <f t="shared" si="149"/>
        <v xml:space="preserve"> </v>
      </c>
      <c r="F3121">
        <f t="shared" si="150"/>
        <v>1</v>
      </c>
    </row>
    <row r="3122" spans="1:6" x14ac:dyDescent="0.45">
      <c r="A3122">
        <v>3111</v>
      </c>
      <c r="B3122">
        <f t="shared" si="148"/>
        <v>76</v>
      </c>
      <c r="C3122" cm="1">
        <f t="array" ref="C3122:D3122">_xlfn.XLOOKUP(A3122,id,KickstartData!$L$2:$M$4115)</f>
        <v>76</v>
      </c>
      <c r="D3122" t="str">
        <v>failed</v>
      </c>
      <c r="E3122" t="str">
        <f t="shared" si="149"/>
        <v xml:space="preserve"> </v>
      </c>
      <c r="F3122">
        <f t="shared" si="150"/>
        <v>76</v>
      </c>
    </row>
    <row r="3123" spans="1:6" x14ac:dyDescent="0.45">
      <c r="A3123">
        <v>3112</v>
      </c>
      <c r="B3123">
        <f t="shared" si="148"/>
        <v>9</v>
      </c>
      <c r="C3123" cm="1">
        <f t="array" ref="C3123:D3123">_xlfn.XLOOKUP(A3123,id,KickstartData!$L$2:$M$4115)</f>
        <v>9</v>
      </c>
      <c r="D3123" t="str">
        <v>failed</v>
      </c>
      <c r="E3123" t="str">
        <f t="shared" si="149"/>
        <v xml:space="preserve"> </v>
      </c>
      <c r="F3123">
        <f t="shared" si="150"/>
        <v>9</v>
      </c>
    </row>
    <row r="3124" spans="1:6" x14ac:dyDescent="0.45">
      <c r="A3124">
        <v>3113</v>
      </c>
      <c r="B3124">
        <f t="shared" si="148"/>
        <v>37</v>
      </c>
      <c r="C3124" cm="1">
        <f t="array" ref="C3124:D3124">_xlfn.XLOOKUP(A3124,id,KickstartData!$L$2:$M$4115)</f>
        <v>37</v>
      </c>
      <c r="D3124" t="str">
        <v>failed</v>
      </c>
      <c r="E3124" t="str">
        <f t="shared" si="149"/>
        <v xml:space="preserve"> </v>
      </c>
      <c r="F3124">
        <f t="shared" si="150"/>
        <v>37</v>
      </c>
    </row>
    <row r="3125" spans="1:6" x14ac:dyDescent="0.45">
      <c r="A3125">
        <v>3114</v>
      </c>
      <c r="B3125">
        <f t="shared" si="148"/>
        <v>0</v>
      </c>
      <c r="C3125" cm="1">
        <f t="array" ref="C3125:D3125">_xlfn.XLOOKUP(A3125,id,KickstartData!$L$2:$M$4115)</f>
        <v>0</v>
      </c>
      <c r="D3125" t="str">
        <v>failed</v>
      </c>
      <c r="E3125" t="str">
        <f t="shared" si="149"/>
        <v xml:space="preserve"> </v>
      </c>
      <c r="F3125">
        <f t="shared" si="150"/>
        <v>0</v>
      </c>
    </row>
    <row r="3126" spans="1:6" x14ac:dyDescent="0.45">
      <c r="A3126">
        <v>3115</v>
      </c>
      <c r="B3126">
        <f t="shared" si="148"/>
        <v>1</v>
      </c>
      <c r="C3126" cm="1">
        <f t="array" ref="C3126:D3126">_xlfn.XLOOKUP(A3126,id,KickstartData!$L$2:$M$4115)</f>
        <v>1</v>
      </c>
      <c r="D3126" t="str">
        <v>failed</v>
      </c>
      <c r="E3126" t="str">
        <f t="shared" si="149"/>
        <v xml:space="preserve"> </v>
      </c>
      <c r="F3126">
        <f t="shared" si="150"/>
        <v>1</v>
      </c>
    </row>
    <row r="3127" spans="1:6" x14ac:dyDescent="0.45">
      <c r="A3127">
        <v>3116</v>
      </c>
      <c r="B3127">
        <f t="shared" si="148"/>
        <v>10</v>
      </c>
      <c r="C3127" cm="1">
        <f t="array" ref="C3127:D3127">_xlfn.XLOOKUP(A3127,id,KickstartData!$L$2:$M$4115)</f>
        <v>10</v>
      </c>
      <c r="D3127" t="str">
        <v>failed</v>
      </c>
      <c r="E3127" t="str">
        <f t="shared" si="149"/>
        <v xml:space="preserve"> </v>
      </c>
      <c r="F3127">
        <f t="shared" si="150"/>
        <v>10</v>
      </c>
    </row>
    <row r="3128" spans="1:6" x14ac:dyDescent="0.45">
      <c r="A3128">
        <v>3117</v>
      </c>
      <c r="B3128">
        <f t="shared" si="148"/>
        <v>1</v>
      </c>
      <c r="C3128" cm="1">
        <f t="array" ref="C3128:D3128">_xlfn.XLOOKUP(A3128,id,KickstartData!$L$2:$M$4115)</f>
        <v>1</v>
      </c>
      <c r="D3128" t="str">
        <v>failed</v>
      </c>
      <c r="E3128" t="str">
        <f t="shared" si="149"/>
        <v xml:space="preserve"> </v>
      </c>
      <c r="F3128">
        <f t="shared" si="150"/>
        <v>1</v>
      </c>
    </row>
    <row r="3129" spans="1:6" x14ac:dyDescent="0.45">
      <c r="A3129">
        <v>3118</v>
      </c>
      <c r="B3129">
        <f t="shared" si="148"/>
        <v>2</v>
      </c>
      <c r="C3129" cm="1">
        <f t="array" ref="C3129:D3129">_xlfn.XLOOKUP(A3129,id,KickstartData!$L$2:$M$4115)</f>
        <v>2</v>
      </c>
      <c r="D3129" t="str">
        <v>failed</v>
      </c>
      <c r="E3129" t="str">
        <f t="shared" si="149"/>
        <v xml:space="preserve"> </v>
      </c>
      <c r="F3129">
        <f t="shared" si="150"/>
        <v>2</v>
      </c>
    </row>
    <row r="3130" spans="1:6" x14ac:dyDescent="0.45">
      <c r="A3130">
        <v>3119</v>
      </c>
      <c r="B3130">
        <f t="shared" si="148"/>
        <v>1</v>
      </c>
      <c r="C3130" cm="1">
        <f t="array" ref="C3130:D3130">_xlfn.XLOOKUP(A3130,id,KickstartData!$L$2:$M$4115)</f>
        <v>1</v>
      </c>
      <c r="D3130" t="str">
        <v>failed</v>
      </c>
      <c r="E3130" t="str">
        <f t="shared" si="149"/>
        <v xml:space="preserve"> </v>
      </c>
      <c r="F3130">
        <f t="shared" si="150"/>
        <v>1</v>
      </c>
    </row>
    <row r="3131" spans="1:6" x14ac:dyDescent="0.45">
      <c r="A3131">
        <v>3120</v>
      </c>
      <c r="B3131">
        <f t="shared" si="148"/>
        <v>10</v>
      </c>
      <c r="C3131" cm="1">
        <f t="array" ref="C3131:D3131">_xlfn.XLOOKUP(A3131,id,KickstartData!$L$2:$M$4115)</f>
        <v>10</v>
      </c>
      <c r="D3131" t="str">
        <v>failed</v>
      </c>
      <c r="E3131" t="str">
        <f t="shared" si="149"/>
        <v xml:space="preserve"> </v>
      </c>
      <c r="F3131">
        <f t="shared" si="150"/>
        <v>10</v>
      </c>
    </row>
    <row r="3132" spans="1:6" x14ac:dyDescent="0.45">
      <c r="A3132">
        <v>3121</v>
      </c>
      <c r="B3132">
        <f t="shared" si="148"/>
        <v>1</v>
      </c>
      <c r="C3132" cm="1">
        <f t="array" ref="C3132:D3132">_xlfn.XLOOKUP(A3132,id,KickstartData!$L$2:$M$4115)</f>
        <v>1</v>
      </c>
      <c r="D3132" t="str">
        <v>canceled</v>
      </c>
      <c r="E3132" t="str">
        <f t="shared" si="149"/>
        <v xml:space="preserve"> </v>
      </c>
      <c r="F3132">
        <f t="shared" si="150"/>
        <v>1</v>
      </c>
    </row>
    <row r="3133" spans="1:6" x14ac:dyDescent="0.45">
      <c r="A3133">
        <v>3122</v>
      </c>
      <c r="B3133">
        <f t="shared" si="148"/>
        <v>2</v>
      </c>
      <c r="C3133" cm="1">
        <f t="array" ref="C3133:D3133">_xlfn.XLOOKUP(A3133,id,KickstartData!$L$2:$M$4115)</f>
        <v>2</v>
      </c>
      <c r="D3133" t="str">
        <v>canceled</v>
      </c>
      <c r="E3133" t="str">
        <f t="shared" si="149"/>
        <v xml:space="preserve"> </v>
      </c>
      <c r="F3133">
        <f t="shared" si="150"/>
        <v>2</v>
      </c>
    </row>
    <row r="3134" spans="1:6" x14ac:dyDescent="0.45">
      <c r="A3134">
        <v>3123</v>
      </c>
      <c r="B3134">
        <f t="shared" si="148"/>
        <v>348</v>
      </c>
      <c r="C3134" cm="1">
        <f t="array" ref="C3134:D3134">_xlfn.XLOOKUP(A3134,id,KickstartData!$L$2:$M$4115)</f>
        <v>348</v>
      </c>
      <c r="D3134" t="str">
        <v>canceled</v>
      </c>
      <c r="E3134" t="str">
        <f t="shared" si="149"/>
        <v xml:space="preserve"> </v>
      </c>
      <c r="F3134">
        <f t="shared" si="150"/>
        <v>348</v>
      </c>
    </row>
    <row r="3135" spans="1:6" x14ac:dyDescent="0.45">
      <c r="A3135">
        <v>3124</v>
      </c>
      <c r="B3135">
        <f t="shared" si="148"/>
        <v>4</v>
      </c>
      <c r="C3135" cm="1">
        <f t="array" ref="C3135:D3135">_xlfn.XLOOKUP(A3135,id,KickstartData!$L$2:$M$4115)</f>
        <v>4</v>
      </c>
      <c r="D3135" t="str">
        <v>canceled</v>
      </c>
      <c r="E3135" t="str">
        <f t="shared" si="149"/>
        <v xml:space="preserve"> </v>
      </c>
      <c r="F3135">
        <f t="shared" si="150"/>
        <v>4</v>
      </c>
    </row>
    <row r="3136" spans="1:6" x14ac:dyDescent="0.45">
      <c r="A3136">
        <v>3125</v>
      </c>
      <c r="B3136">
        <f t="shared" si="148"/>
        <v>0</v>
      </c>
      <c r="C3136" cm="1">
        <f t="array" ref="C3136:D3136">_xlfn.XLOOKUP(A3136,id,KickstartData!$L$2:$M$4115)</f>
        <v>0</v>
      </c>
      <c r="D3136" t="str">
        <v>canceled</v>
      </c>
      <c r="E3136" t="str">
        <f t="shared" si="149"/>
        <v xml:space="preserve"> </v>
      </c>
      <c r="F3136">
        <f t="shared" si="150"/>
        <v>0</v>
      </c>
    </row>
    <row r="3137" spans="1:6" x14ac:dyDescent="0.45">
      <c r="A3137">
        <v>3126</v>
      </c>
      <c r="B3137">
        <f t="shared" si="148"/>
        <v>17</v>
      </c>
      <c r="C3137" cm="1">
        <f t="array" ref="C3137:D3137">_xlfn.XLOOKUP(A3137,id,KickstartData!$L$2:$M$4115)</f>
        <v>17</v>
      </c>
      <c r="D3137" t="str">
        <v>canceled</v>
      </c>
      <c r="E3137" t="str">
        <f t="shared" si="149"/>
        <v xml:space="preserve"> </v>
      </c>
      <c r="F3137">
        <f t="shared" si="150"/>
        <v>17</v>
      </c>
    </row>
    <row r="3138" spans="1:6" x14ac:dyDescent="0.45">
      <c r="A3138">
        <v>3127</v>
      </c>
      <c r="B3138">
        <f t="shared" si="148"/>
        <v>0</v>
      </c>
      <c r="C3138" cm="1">
        <f t="array" ref="C3138:D3138">_xlfn.XLOOKUP(A3138,id,KickstartData!$L$2:$M$4115)</f>
        <v>0</v>
      </c>
      <c r="D3138" t="str">
        <v>canceled</v>
      </c>
      <c r="E3138" t="str">
        <f t="shared" si="149"/>
        <v xml:space="preserve"> </v>
      </c>
      <c r="F3138">
        <f t="shared" si="150"/>
        <v>0</v>
      </c>
    </row>
    <row r="3139" spans="1:6" x14ac:dyDescent="0.45">
      <c r="A3139">
        <v>3128</v>
      </c>
      <c r="B3139">
        <f t="shared" si="148"/>
        <v>117</v>
      </c>
      <c r="C3139" cm="1">
        <f t="array" ref="C3139:D3139">_xlfn.XLOOKUP(A3139,id,KickstartData!$L$2:$M$4115)</f>
        <v>117</v>
      </c>
      <c r="D3139" t="str">
        <v>live</v>
      </c>
      <c r="E3139" t="str">
        <f t="shared" si="149"/>
        <v xml:space="preserve"> </v>
      </c>
      <c r="F3139">
        <f t="shared" si="150"/>
        <v>117</v>
      </c>
    </row>
    <row r="3140" spans="1:6" x14ac:dyDescent="0.45">
      <c r="A3140">
        <v>3129</v>
      </c>
      <c r="B3140">
        <f t="shared" si="148"/>
        <v>1</v>
      </c>
      <c r="C3140" cm="1">
        <f t="array" ref="C3140:D3140">_xlfn.XLOOKUP(A3140,id,KickstartData!$L$2:$M$4115)</f>
        <v>1</v>
      </c>
      <c r="D3140" t="str">
        <v>live</v>
      </c>
      <c r="E3140" t="str">
        <f t="shared" si="149"/>
        <v xml:space="preserve"> </v>
      </c>
      <c r="F3140">
        <f t="shared" si="150"/>
        <v>1</v>
      </c>
    </row>
    <row r="3141" spans="1:6" x14ac:dyDescent="0.45">
      <c r="A3141">
        <v>3130</v>
      </c>
      <c r="B3141">
        <f t="shared" si="148"/>
        <v>4</v>
      </c>
      <c r="C3141" cm="1">
        <f t="array" ref="C3141:D3141">_xlfn.XLOOKUP(A3141,id,KickstartData!$L$2:$M$4115)</f>
        <v>4</v>
      </c>
      <c r="D3141" t="str">
        <v>live</v>
      </c>
      <c r="E3141" t="str">
        <f t="shared" si="149"/>
        <v xml:space="preserve"> </v>
      </c>
      <c r="F3141">
        <f t="shared" si="150"/>
        <v>4</v>
      </c>
    </row>
    <row r="3142" spans="1:6" x14ac:dyDescent="0.45">
      <c r="A3142">
        <v>3131</v>
      </c>
      <c r="B3142">
        <f t="shared" si="148"/>
        <v>12</v>
      </c>
      <c r="C3142" cm="1">
        <f t="array" ref="C3142:D3142">_xlfn.XLOOKUP(A3142,id,KickstartData!$L$2:$M$4115)</f>
        <v>12</v>
      </c>
      <c r="D3142" t="str">
        <v>live</v>
      </c>
      <c r="E3142" t="str">
        <f t="shared" si="149"/>
        <v xml:space="preserve"> </v>
      </c>
      <c r="F3142">
        <f t="shared" si="150"/>
        <v>12</v>
      </c>
    </row>
    <row r="3143" spans="1:6" x14ac:dyDescent="0.45">
      <c r="A3143">
        <v>3132</v>
      </c>
      <c r="B3143">
        <f t="shared" si="148"/>
        <v>1</v>
      </c>
      <c r="C3143" cm="1">
        <f t="array" ref="C3143:D3143">_xlfn.XLOOKUP(A3143,id,KickstartData!$L$2:$M$4115)</f>
        <v>1</v>
      </c>
      <c r="D3143" t="str">
        <v>live</v>
      </c>
      <c r="E3143" t="str">
        <f t="shared" si="149"/>
        <v xml:space="preserve"> </v>
      </c>
      <c r="F3143">
        <f t="shared" si="150"/>
        <v>1</v>
      </c>
    </row>
    <row r="3144" spans="1:6" x14ac:dyDescent="0.45">
      <c r="A3144">
        <v>3133</v>
      </c>
      <c r="B3144">
        <f t="shared" si="148"/>
        <v>16</v>
      </c>
      <c r="C3144" cm="1">
        <f t="array" ref="C3144:D3144">_xlfn.XLOOKUP(A3144,id,KickstartData!$L$2:$M$4115)</f>
        <v>16</v>
      </c>
      <c r="D3144" t="str">
        <v>live</v>
      </c>
      <c r="E3144" t="str">
        <f t="shared" si="149"/>
        <v xml:space="preserve"> </v>
      </c>
      <c r="F3144">
        <f t="shared" si="150"/>
        <v>16</v>
      </c>
    </row>
    <row r="3145" spans="1:6" x14ac:dyDescent="0.45">
      <c r="A3145">
        <v>3134</v>
      </c>
      <c r="B3145">
        <f t="shared" si="148"/>
        <v>12</v>
      </c>
      <c r="C3145" cm="1">
        <f t="array" ref="C3145:D3145">_xlfn.XLOOKUP(A3145,id,KickstartData!$L$2:$M$4115)</f>
        <v>12</v>
      </c>
      <c r="D3145" t="str">
        <v>live</v>
      </c>
      <c r="E3145" t="str">
        <f t="shared" si="149"/>
        <v xml:space="preserve"> </v>
      </c>
      <c r="F3145">
        <f t="shared" si="150"/>
        <v>12</v>
      </c>
    </row>
    <row r="3146" spans="1:6" x14ac:dyDescent="0.45">
      <c r="A3146">
        <v>3135</v>
      </c>
      <c r="B3146">
        <f t="shared" si="148"/>
        <v>7</v>
      </c>
      <c r="C3146" cm="1">
        <f t="array" ref="C3146:D3146">_xlfn.XLOOKUP(A3146,id,KickstartData!$L$2:$M$4115)</f>
        <v>7</v>
      </c>
      <c r="D3146" t="str">
        <v>live</v>
      </c>
      <c r="E3146" t="str">
        <f t="shared" si="149"/>
        <v xml:space="preserve"> </v>
      </c>
      <c r="F3146">
        <f t="shared" si="150"/>
        <v>7</v>
      </c>
    </row>
    <row r="3147" spans="1:6" x14ac:dyDescent="0.45">
      <c r="A3147">
        <v>3136</v>
      </c>
      <c r="B3147">
        <f t="shared" si="148"/>
        <v>22</v>
      </c>
      <c r="C3147" cm="1">
        <f t="array" ref="C3147:D3147">_xlfn.XLOOKUP(A3147,id,KickstartData!$L$2:$M$4115)</f>
        <v>22</v>
      </c>
      <c r="D3147" t="str">
        <v>live</v>
      </c>
      <c r="E3147" t="str">
        <f t="shared" si="149"/>
        <v xml:space="preserve"> </v>
      </c>
      <c r="F3147">
        <f t="shared" si="150"/>
        <v>22</v>
      </c>
    </row>
    <row r="3148" spans="1:6" x14ac:dyDescent="0.45">
      <c r="A3148">
        <v>3137</v>
      </c>
      <c r="B3148">
        <f t="shared" ref="B3148:B3211" si="151">_xlfn.XLOOKUP(A3148,id,backers_count)</f>
        <v>1</v>
      </c>
      <c r="C3148" cm="1">
        <f t="array" ref="C3148:D3148">_xlfn.XLOOKUP(A3148,id,KickstartData!$L$2:$M$4115)</f>
        <v>1</v>
      </c>
      <c r="D3148" t="str">
        <v>live</v>
      </c>
      <c r="E3148" t="str">
        <f t="shared" si="149"/>
        <v xml:space="preserve"> </v>
      </c>
      <c r="F3148">
        <f t="shared" si="150"/>
        <v>1</v>
      </c>
    </row>
    <row r="3149" spans="1:6" x14ac:dyDescent="0.45">
      <c r="A3149">
        <v>3138</v>
      </c>
      <c r="B3149">
        <f t="shared" si="151"/>
        <v>0</v>
      </c>
      <c r="C3149" cm="1">
        <f t="array" ref="C3149:D3149">_xlfn.XLOOKUP(A3149,id,KickstartData!$L$2:$M$4115)</f>
        <v>0</v>
      </c>
      <c r="D3149" t="str">
        <v>live</v>
      </c>
      <c r="E3149" t="str">
        <f t="shared" si="149"/>
        <v xml:space="preserve"> </v>
      </c>
      <c r="F3149">
        <f t="shared" si="150"/>
        <v>0</v>
      </c>
    </row>
    <row r="3150" spans="1:6" x14ac:dyDescent="0.45">
      <c r="A3150">
        <v>3139</v>
      </c>
      <c r="B3150">
        <f t="shared" si="151"/>
        <v>6</v>
      </c>
      <c r="C3150" cm="1">
        <f t="array" ref="C3150:D3150">_xlfn.XLOOKUP(A3150,id,KickstartData!$L$2:$M$4115)</f>
        <v>6</v>
      </c>
      <c r="D3150" t="str">
        <v>live</v>
      </c>
      <c r="E3150" t="str">
        <f t="shared" si="149"/>
        <v xml:space="preserve"> </v>
      </c>
      <c r="F3150">
        <f t="shared" si="150"/>
        <v>6</v>
      </c>
    </row>
    <row r="3151" spans="1:6" x14ac:dyDescent="0.45">
      <c r="A3151">
        <v>3140</v>
      </c>
      <c r="B3151">
        <f t="shared" si="151"/>
        <v>4</v>
      </c>
      <c r="C3151" cm="1">
        <f t="array" ref="C3151:D3151">_xlfn.XLOOKUP(A3151,id,KickstartData!$L$2:$M$4115)</f>
        <v>4</v>
      </c>
      <c r="D3151" t="str">
        <v>live</v>
      </c>
      <c r="E3151" t="str">
        <f t="shared" si="149"/>
        <v xml:space="preserve"> </v>
      </c>
      <c r="F3151">
        <f t="shared" si="150"/>
        <v>4</v>
      </c>
    </row>
    <row r="3152" spans="1:6" x14ac:dyDescent="0.45">
      <c r="A3152">
        <v>3141</v>
      </c>
      <c r="B3152">
        <f t="shared" si="151"/>
        <v>8</v>
      </c>
      <c r="C3152" cm="1">
        <f t="array" ref="C3152:D3152">_xlfn.XLOOKUP(A3152,id,KickstartData!$L$2:$M$4115)</f>
        <v>8</v>
      </c>
      <c r="D3152" t="str">
        <v>live</v>
      </c>
      <c r="E3152" t="str">
        <f t="shared" si="149"/>
        <v xml:space="preserve"> </v>
      </c>
      <c r="F3152">
        <f t="shared" si="150"/>
        <v>8</v>
      </c>
    </row>
    <row r="3153" spans="1:6" x14ac:dyDescent="0.45">
      <c r="A3153">
        <v>3142</v>
      </c>
      <c r="B3153">
        <f t="shared" si="151"/>
        <v>3</v>
      </c>
      <c r="C3153" cm="1">
        <f t="array" ref="C3153:D3153">_xlfn.XLOOKUP(A3153,id,KickstartData!$L$2:$M$4115)</f>
        <v>3</v>
      </c>
      <c r="D3153" t="str">
        <v>live</v>
      </c>
      <c r="E3153" t="str">
        <f t="shared" si="149"/>
        <v xml:space="preserve"> </v>
      </c>
      <c r="F3153">
        <f t="shared" si="150"/>
        <v>3</v>
      </c>
    </row>
    <row r="3154" spans="1:6" x14ac:dyDescent="0.45">
      <c r="A3154">
        <v>3143</v>
      </c>
      <c r="B3154">
        <f t="shared" si="151"/>
        <v>0</v>
      </c>
      <c r="C3154" cm="1">
        <f t="array" ref="C3154:D3154">_xlfn.XLOOKUP(A3154,id,KickstartData!$L$2:$M$4115)</f>
        <v>0</v>
      </c>
      <c r="D3154" t="str">
        <v>live</v>
      </c>
      <c r="E3154" t="str">
        <f t="shared" si="149"/>
        <v xml:space="preserve"> </v>
      </c>
      <c r="F3154">
        <f t="shared" si="150"/>
        <v>0</v>
      </c>
    </row>
    <row r="3155" spans="1:6" x14ac:dyDescent="0.45">
      <c r="A3155">
        <v>3144</v>
      </c>
      <c r="B3155">
        <f t="shared" si="151"/>
        <v>30</v>
      </c>
      <c r="C3155" cm="1">
        <f t="array" ref="C3155:D3155">_xlfn.XLOOKUP(A3155,id,KickstartData!$L$2:$M$4115)</f>
        <v>30</v>
      </c>
      <c r="D3155" t="str">
        <v>live</v>
      </c>
      <c r="E3155" t="str">
        <f t="shared" ref="E3155:E3218" si="152">IF(D3155="successful",C3155," ")</f>
        <v xml:space="preserve"> </v>
      </c>
      <c r="F3155">
        <f t="shared" ref="F3155:F3218" si="153">IF(D3155&lt;&gt;"successful",C3155," ")</f>
        <v>30</v>
      </c>
    </row>
    <row r="3156" spans="1:6" x14ac:dyDescent="0.45">
      <c r="A3156">
        <v>3145</v>
      </c>
      <c r="B3156">
        <f t="shared" si="151"/>
        <v>0</v>
      </c>
      <c r="C3156" cm="1">
        <f t="array" ref="C3156:D3156">_xlfn.XLOOKUP(A3156,id,KickstartData!$L$2:$M$4115)</f>
        <v>0</v>
      </c>
      <c r="D3156" t="str">
        <v>live</v>
      </c>
      <c r="E3156" t="str">
        <f t="shared" si="152"/>
        <v xml:space="preserve"> </v>
      </c>
      <c r="F3156">
        <f t="shared" si="153"/>
        <v>0</v>
      </c>
    </row>
    <row r="3157" spans="1:6" x14ac:dyDescent="0.45">
      <c r="A3157">
        <v>3146</v>
      </c>
      <c r="B3157">
        <f t="shared" si="151"/>
        <v>12</v>
      </c>
      <c r="C3157" cm="1">
        <f t="array" ref="C3157:D3157">_xlfn.XLOOKUP(A3157,id,KickstartData!$L$2:$M$4115)</f>
        <v>12</v>
      </c>
      <c r="D3157" t="str">
        <v>live</v>
      </c>
      <c r="E3157" t="str">
        <f t="shared" si="152"/>
        <v xml:space="preserve"> </v>
      </c>
      <c r="F3157">
        <f t="shared" si="153"/>
        <v>12</v>
      </c>
    </row>
    <row r="3158" spans="1:6" x14ac:dyDescent="0.45">
      <c r="A3158">
        <v>3147</v>
      </c>
      <c r="B3158">
        <f t="shared" si="151"/>
        <v>213</v>
      </c>
      <c r="C3158" cm="1">
        <f t="array" ref="C3158:D3158">_xlfn.XLOOKUP(A3158,id,KickstartData!$L$2:$M$4115)</f>
        <v>213</v>
      </c>
      <c r="D3158" t="str">
        <v>successful</v>
      </c>
      <c r="E3158">
        <f t="shared" si="152"/>
        <v>213</v>
      </c>
      <c r="F3158" t="str">
        <f t="shared" si="153"/>
        <v xml:space="preserve"> </v>
      </c>
    </row>
    <row r="3159" spans="1:6" x14ac:dyDescent="0.45">
      <c r="A3159">
        <v>3148</v>
      </c>
      <c r="B3159">
        <f t="shared" si="151"/>
        <v>57</v>
      </c>
      <c r="C3159" cm="1">
        <f t="array" ref="C3159:D3159">_xlfn.XLOOKUP(A3159,id,KickstartData!$L$2:$M$4115)</f>
        <v>57</v>
      </c>
      <c r="D3159" t="str">
        <v>successful</v>
      </c>
      <c r="E3159">
        <f t="shared" si="152"/>
        <v>57</v>
      </c>
      <c r="F3159" t="str">
        <f t="shared" si="153"/>
        <v xml:space="preserve"> </v>
      </c>
    </row>
    <row r="3160" spans="1:6" x14ac:dyDescent="0.45">
      <c r="A3160">
        <v>3149</v>
      </c>
      <c r="B3160">
        <f t="shared" si="151"/>
        <v>25</v>
      </c>
      <c r="C3160" cm="1">
        <f t="array" ref="C3160:D3160">_xlfn.XLOOKUP(A3160,id,KickstartData!$L$2:$M$4115)</f>
        <v>25</v>
      </c>
      <c r="D3160" t="str">
        <v>successful</v>
      </c>
      <c r="E3160">
        <f t="shared" si="152"/>
        <v>25</v>
      </c>
      <c r="F3160" t="str">
        <f t="shared" si="153"/>
        <v xml:space="preserve"> </v>
      </c>
    </row>
    <row r="3161" spans="1:6" x14ac:dyDescent="0.45">
      <c r="A3161">
        <v>3150</v>
      </c>
      <c r="B3161">
        <f t="shared" si="151"/>
        <v>104</v>
      </c>
      <c r="C3161" cm="1">
        <f t="array" ref="C3161:D3161">_xlfn.XLOOKUP(A3161,id,KickstartData!$L$2:$M$4115)</f>
        <v>104</v>
      </c>
      <c r="D3161" t="str">
        <v>successful</v>
      </c>
      <c r="E3161">
        <f t="shared" si="152"/>
        <v>104</v>
      </c>
      <c r="F3161" t="str">
        <f t="shared" si="153"/>
        <v xml:space="preserve"> </v>
      </c>
    </row>
    <row r="3162" spans="1:6" x14ac:dyDescent="0.45">
      <c r="A3162">
        <v>3151</v>
      </c>
      <c r="B3162">
        <f t="shared" si="151"/>
        <v>34</v>
      </c>
      <c r="C3162" cm="1">
        <f t="array" ref="C3162:D3162">_xlfn.XLOOKUP(A3162,id,KickstartData!$L$2:$M$4115)</f>
        <v>34</v>
      </c>
      <c r="D3162" t="str">
        <v>successful</v>
      </c>
      <c r="E3162">
        <f t="shared" si="152"/>
        <v>34</v>
      </c>
      <c r="F3162" t="str">
        <f t="shared" si="153"/>
        <v xml:space="preserve"> </v>
      </c>
    </row>
    <row r="3163" spans="1:6" x14ac:dyDescent="0.45">
      <c r="A3163">
        <v>3152</v>
      </c>
      <c r="B3163">
        <f t="shared" si="151"/>
        <v>67</v>
      </c>
      <c r="C3163" cm="1">
        <f t="array" ref="C3163:D3163">_xlfn.XLOOKUP(A3163,id,KickstartData!$L$2:$M$4115)</f>
        <v>67</v>
      </c>
      <c r="D3163" t="str">
        <v>successful</v>
      </c>
      <c r="E3163">
        <f t="shared" si="152"/>
        <v>67</v>
      </c>
      <c r="F3163" t="str">
        <f t="shared" si="153"/>
        <v xml:space="preserve"> </v>
      </c>
    </row>
    <row r="3164" spans="1:6" x14ac:dyDescent="0.45">
      <c r="A3164">
        <v>3153</v>
      </c>
      <c r="B3164">
        <f t="shared" si="151"/>
        <v>241</v>
      </c>
      <c r="C3164" cm="1">
        <f t="array" ref="C3164:D3164">_xlfn.XLOOKUP(A3164,id,KickstartData!$L$2:$M$4115)</f>
        <v>241</v>
      </c>
      <c r="D3164" t="str">
        <v>successful</v>
      </c>
      <c r="E3164">
        <f t="shared" si="152"/>
        <v>241</v>
      </c>
      <c r="F3164" t="str">
        <f t="shared" si="153"/>
        <v xml:space="preserve"> </v>
      </c>
    </row>
    <row r="3165" spans="1:6" x14ac:dyDescent="0.45">
      <c r="A3165">
        <v>3154</v>
      </c>
      <c r="B3165">
        <f t="shared" si="151"/>
        <v>123</v>
      </c>
      <c r="C3165" cm="1">
        <f t="array" ref="C3165:D3165">_xlfn.XLOOKUP(A3165,id,KickstartData!$L$2:$M$4115)</f>
        <v>123</v>
      </c>
      <c r="D3165" t="str">
        <v>successful</v>
      </c>
      <c r="E3165">
        <f t="shared" si="152"/>
        <v>123</v>
      </c>
      <c r="F3165" t="str">
        <f t="shared" si="153"/>
        <v xml:space="preserve"> </v>
      </c>
    </row>
    <row r="3166" spans="1:6" x14ac:dyDescent="0.45">
      <c r="A3166">
        <v>3155</v>
      </c>
      <c r="B3166">
        <f t="shared" si="151"/>
        <v>302</v>
      </c>
      <c r="C3166" cm="1">
        <f t="array" ref="C3166:D3166">_xlfn.XLOOKUP(A3166,id,KickstartData!$L$2:$M$4115)</f>
        <v>302</v>
      </c>
      <c r="D3166" t="str">
        <v>successful</v>
      </c>
      <c r="E3166">
        <f t="shared" si="152"/>
        <v>302</v>
      </c>
      <c r="F3166" t="str">
        <f t="shared" si="153"/>
        <v xml:space="preserve"> </v>
      </c>
    </row>
    <row r="3167" spans="1:6" x14ac:dyDescent="0.45">
      <c r="A3167">
        <v>3156</v>
      </c>
      <c r="B3167">
        <f t="shared" si="151"/>
        <v>89</v>
      </c>
      <c r="C3167" cm="1">
        <f t="array" ref="C3167:D3167">_xlfn.XLOOKUP(A3167,id,KickstartData!$L$2:$M$4115)</f>
        <v>89</v>
      </c>
      <c r="D3167" t="str">
        <v>successful</v>
      </c>
      <c r="E3167">
        <f t="shared" si="152"/>
        <v>89</v>
      </c>
      <c r="F3167" t="str">
        <f t="shared" si="153"/>
        <v xml:space="preserve"> </v>
      </c>
    </row>
    <row r="3168" spans="1:6" x14ac:dyDescent="0.45">
      <c r="A3168">
        <v>3157</v>
      </c>
      <c r="B3168">
        <f t="shared" si="151"/>
        <v>41</v>
      </c>
      <c r="C3168" cm="1">
        <f t="array" ref="C3168:D3168">_xlfn.XLOOKUP(A3168,id,KickstartData!$L$2:$M$4115)</f>
        <v>41</v>
      </c>
      <c r="D3168" t="str">
        <v>successful</v>
      </c>
      <c r="E3168">
        <f t="shared" si="152"/>
        <v>41</v>
      </c>
      <c r="F3168" t="str">
        <f t="shared" si="153"/>
        <v xml:space="preserve"> </v>
      </c>
    </row>
    <row r="3169" spans="1:6" x14ac:dyDescent="0.45">
      <c r="A3169">
        <v>3158</v>
      </c>
      <c r="B3169">
        <f t="shared" si="151"/>
        <v>69</v>
      </c>
      <c r="C3169" cm="1">
        <f t="array" ref="C3169:D3169">_xlfn.XLOOKUP(A3169,id,KickstartData!$L$2:$M$4115)</f>
        <v>69</v>
      </c>
      <c r="D3169" t="str">
        <v>successful</v>
      </c>
      <c r="E3169">
        <f t="shared" si="152"/>
        <v>69</v>
      </c>
      <c r="F3169" t="str">
        <f t="shared" si="153"/>
        <v xml:space="preserve"> </v>
      </c>
    </row>
    <row r="3170" spans="1:6" x14ac:dyDescent="0.45">
      <c r="A3170">
        <v>3159</v>
      </c>
      <c r="B3170">
        <f t="shared" si="151"/>
        <v>52</v>
      </c>
      <c r="C3170" cm="1">
        <f t="array" ref="C3170:D3170">_xlfn.XLOOKUP(A3170,id,KickstartData!$L$2:$M$4115)</f>
        <v>52</v>
      </c>
      <c r="D3170" t="str">
        <v>successful</v>
      </c>
      <c r="E3170">
        <f t="shared" si="152"/>
        <v>52</v>
      </c>
      <c r="F3170" t="str">
        <f t="shared" si="153"/>
        <v xml:space="preserve"> </v>
      </c>
    </row>
    <row r="3171" spans="1:6" x14ac:dyDescent="0.45">
      <c r="A3171">
        <v>3160</v>
      </c>
      <c r="B3171">
        <f t="shared" si="151"/>
        <v>57</v>
      </c>
      <c r="C3171" cm="1">
        <f t="array" ref="C3171:D3171">_xlfn.XLOOKUP(A3171,id,KickstartData!$L$2:$M$4115)</f>
        <v>57</v>
      </c>
      <c r="D3171" t="str">
        <v>successful</v>
      </c>
      <c r="E3171">
        <f t="shared" si="152"/>
        <v>57</v>
      </c>
      <c r="F3171" t="str">
        <f t="shared" si="153"/>
        <v xml:space="preserve"> </v>
      </c>
    </row>
    <row r="3172" spans="1:6" x14ac:dyDescent="0.45">
      <c r="A3172">
        <v>3161</v>
      </c>
      <c r="B3172">
        <f t="shared" si="151"/>
        <v>74</v>
      </c>
      <c r="C3172" cm="1">
        <f t="array" ref="C3172:D3172">_xlfn.XLOOKUP(A3172,id,KickstartData!$L$2:$M$4115)</f>
        <v>74</v>
      </c>
      <c r="D3172" t="str">
        <v>successful</v>
      </c>
      <c r="E3172">
        <f t="shared" si="152"/>
        <v>74</v>
      </c>
      <c r="F3172" t="str">
        <f t="shared" si="153"/>
        <v xml:space="preserve"> </v>
      </c>
    </row>
    <row r="3173" spans="1:6" x14ac:dyDescent="0.45">
      <c r="A3173">
        <v>3162</v>
      </c>
      <c r="B3173">
        <f t="shared" si="151"/>
        <v>63</v>
      </c>
      <c r="C3173" cm="1">
        <f t="array" ref="C3173:D3173">_xlfn.XLOOKUP(A3173,id,KickstartData!$L$2:$M$4115)</f>
        <v>63</v>
      </c>
      <c r="D3173" t="str">
        <v>successful</v>
      </c>
      <c r="E3173">
        <f t="shared" si="152"/>
        <v>63</v>
      </c>
      <c r="F3173" t="str">
        <f t="shared" si="153"/>
        <v xml:space="preserve"> </v>
      </c>
    </row>
    <row r="3174" spans="1:6" x14ac:dyDescent="0.45">
      <c r="A3174">
        <v>3163</v>
      </c>
      <c r="B3174">
        <f t="shared" si="151"/>
        <v>72</v>
      </c>
      <c r="C3174" cm="1">
        <f t="array" ref="C3174:D3174">_xlfn.XLOOKUP(A3174,id,KickstartData!$L$2:$M$4115)</f>
        <v>72</v>
      </c>
      <c r="D3174" t="str">
        <v>successful</v>
      </c>
      <c r="E3174">
        <f t="shared" si="152"/>
        <v>72</v>
      </c>
      <c r="F3174" t="str">
        <f t="shared" si="153"/>
        <v xml:space="preserve"> </v>
      </c>
    </row>
    <row r="3175" spans="1:6" x14ac:dyDescent="0.45">
      <c r="A3175">
        <v>3164</v>
      </c>
      <c r="B3175">
        <f t="shared" si="151"/>
        <v>71</v>
      </c>
      <c r="C3175" cm="1">
        <f t="array" ref="C3175:D3175">_xlfn.XLOOKUP(A3175,id,KickstartData!$L$2:$M$4115)</f>
        <v>71</v>
      </c>
      <c r="D3175" t="str">
        <v>successful</v>
      </c>
      <c r="E3175">
        <f t="shared" si="152"/>
        <v>71</v>
      </c>
      <c r="F3175" t="str">
        <f t="shared" si="153"/>
        <v xml:space="preserve"> </v>
      </c>
    </row>
    <row r="3176" spans="1:6" x14ac:dyDescent="0.45">
      <c r="A3176">
        <v>3165</v>
      </c>
      <c r="B3176">
        <f t="shared" si="151"/>
        <v>21</v>
      </c>
      <c r="C3176" cm="1">
        <f t="array" ref="C3176:D3176">_xlfn.XLOOKUP(A3176,id,KickstartData!$L$2:$M$4115)</f>
        <v>21</v>
      </c>
      <c r="D3176" t="str">
        <v>successful</v>
      </c>
      <c r="E3176">
        <f t="shared" si="152"/>
        <v>21</v>
      </c>
      <c r="F3176" t="str">
        <f t="shared" si="153"/>
        <v xml:space="preserve"> </v>
      </c>
    </row>
    <row r="3177" spans="1:6" x14ac:dyDescent="0.45">
      <c r="A3177">
        <v>3166</v>
      </c>
      <c r="B3177">
        <f t="shared" si="151"/>
        <v>930</v>
      </c>
      <c r="C3177" cm="1">
        <f t="array" ref="C3177:D3177">_xlfn.XLOOKUP(A3177,id,KickstartData!$L$2:$M$4115)</f>
        <v>930</v>
      </c>
      <c r="D3177" t="str">
        <v>successful</v>
      </c>
      <c r="E3177">
        <f t="shared" si="152"/>
        <v>930</v>
      </c>
      <c r="F3177" t="str">
        <f t="shared" si="153"/>
        <v xml:space="preserve"> </v>
      </c>
    </row>
    <row r="3178" spans="1:6" x14ac:dyDescent="0.45">
      <c r="A3178">
        <v>3167</v>
      </c>
      <c r="B3178">
        <f t="shared" si="151"/>
        <v>55</v>
      </c>
      <c r="C3178" cm="1">
        <f t="array" ref="C3178:D3178">_xlfn.XLOOKUP(A3178,id,KickstartData!$L$2:$M$4115)</f>
        <v>55</v>
      </c>
      <c r="D3178" t="str">
        <v>successful</v>
      </c>
      <c r="E3178">
        <f t="shared" si="152"/>
        <v>55</v>
      </c>
      <c r="F3178" t="str">
        <f t="shared" si="153"/>
        <v xml:space="preserve"> </v>
      </c>
    </row>
    <row r="3179" spans="1:6" x14ac:dyDescent="0.45">
      <c r="A3179">
        <v>3168</v>
      </c>
      <c r="B3179">
        <f t="shared" si="151"/>
        <v>61</v>
      </c>
      <c r="C3179" cm="1">
        <f t="array" ref="C3179:D3179">_xlfn.XLOOKUP(A3179,id,KickstartData!$L$2:$M$4115)</f>
        <v>61</v>
      </c>
      <c r="D3179" t="str">
        <v>successful</v>
      </c>
      <c r="E3179">
        <f t="shared" si="152"/>
        <v>61</v>
      </c>
      <c r="F3179" t="str">
        <f t="shared" si="153"/>
        <v xml:space="preserve"> </v>
      </c>
    </row>
    <row r="3180" spans="1:6" x14ac:dyDescent="0.45">
      <c r="A3180">
        <v>3169</v>
      </c>
      <c r="B3180">
        <f t="shared" si="151"/>
        <v>82</v>
      </c>
      <c r="C3180" cm="1">
        <f t="array" ref="C3180:D3180">_xlfn.XLOOKUP(A3180,id,KickstartData!$L$2:$M$4115)</f>
        <v>82</v>
      </c>
      <c r="D3180" t="str">
        <v>successful</v>
      </c>
      <c r="E3180">
        <f t="shared" si="152"/>
        <v>82</v>
      </c>
      <c r="F3180" t="str">
        <f t="shared" si="153"/>
        <v xml:space="preserve"> </v>
      </c>
    </row>
    <row r="3181" spans="1:6" x14ac:dyDescent="0.45">
      <c r="A3181">
        <v>3170</v>
      </c>
      <c r="B3181">
        <f t="shared" si="151"/>
        <v>71</v>
      </c>
      <c r="C3181" cm="1">
        <f t="array" ref="C3181:D3181">_xlfn.XLOOKUP(A3181,id,KickstartData!$L$2:$M$4115)</f>
        <v>71</v>
      </c>
      <c r="D3181" t="str">
        <v>successful</v>
      </c>
      <c r="E3181">
        <f t="shared" si="152"/>
        <v>71</v>
      </c>
      <c r="F3181" t="str">
        <f t="shared" si="153"/>
        <v xml:space="preserve"> </v>
      </c>
    </row>
    <row r="3182" spans="1:6" x14ac:dyDescent="0.45">
      <c r="A3182">
        <v>3171</v>
      </c>
      <c r="B3182">
        <f t="shared" si="151"/>
        <v>117</v>
      </c>
      <c r="C3182" cm="1">
        <f t="array" ref="C3182:D3182">_xlfn.XLOOKUP(A3182,id,KickstartData!$L$2:$M$4115)</f>
        <v>117</v>
      </c>
      <c r="D3182" t="str">
        <v>successful</v>
      </c>
      <c r="E3182">
        <f t="shared" si="152"/>
        <v>117</v>
      </c>
      <c r="F3182" t="str">
        <f t="shared" si="153"/>
        <v xml:space="preserve"> </v>
      </c>
    </row>
    <row r="3183" spans="1:6" x14ac:dyDescent="0.45">
      <c r="A3183">
        <v>3172</v>
      </c>
      <c r="B3183">
        <f t="shared" si="151"/>
        <v>29</v>
      </c>
      <c r="C3183" cm="1">
        <f t="array" ref="C3183:D3183">_xlfn.XLOOKUP(A3183,id,KickstartData!$L$2:$M$4115)</f>
        <v>29</v>
      </c>
      <c r="D3183" t="str">
        <v>successful</v>
      </c>
      <c r="E3183">
        <f t="shared" si="152"/>
        <v>29</v>
      </c>
      <c r="F3183" t="str">
        <f t="shared" si="153"/>
        <v xml:space="preserve"> </v>
      </c>
    </row>
    <row r="3184" spans="1:6" x14ac:dyDescent="0.45">
      <c r="A3184">
        <v>3173</v>
      </c>
      <c r="B3184">
        <f t="shared" si="151"/>
        <v>74</v>
      </c>
      <c r="C3184" cm="1">
        <f t="array" ref="C3184:D3184">_xlfn.XLOOKUP(A3184,id,KickstartData!$L$2:$M$4115)</f>
        <v>74</v>
      </c>
      <c r="D3184" t="str">
        <v>successful</v>
      </c>
      <c r="E3184">
        <f t="shared" si="152"/>
        <v>74</v>
      </c>
      <c r="F3184" t="str">
        <f t="shared" si="153"/>
        <v xml:space="preserve"> </v>
      </c>
    </row>
    <row r="3185" spans="1:6" x14ac:dyDescent="0.45">
      <c r="A3185">
        <v>3174</v>
      </c>
      <c r="B3185">
        <f t="shared" si="151"/>
        <v>23</v>
      </c>
      <c r="C3185" cm="1">
        <f t="array" ref="C3185:D3185">_xlfn.XLOOKUP(A3185,id,KickstartData!$L$2:$M$4115)</f>
        <v>23</v>
      </c>
      <c r="D3185" t="str">
        <v>successful</v>
      </c>
      <c r="E3185">
        <f t="shared" si="152"/>
        <v>23</v>
      </c>
      <c r="F3185" t="str">
        <f t="shared" si="153"/>
        <v xml:space="preserve"> </v>
      </c>
    </row>
    <row r="3186" spans="1:6" x14ac:dyDescent="0.45">
      <c r="A3186">
        <v>3175</v>
      </c>
      <c r="B3186">
        <f t="shared" si="151"/>
        <v>60</v>
      </c>
      <c r="C3186" cm="1">
        <f t="array" ref="C3186:D3186">_xlfn.XLOOKUP(A3186,id,KickstartData!$L$2:$M$4115)</f>
        <v>60</v>
      </c>
      <c r="D3186" t="str">
        <v>successful</v>
      </c>
      <c r="E3186">
        <f t="shared" si="152"/>
        <v>60</v>
      </c>
      <c r="F3186" t="str">
        <f t="shared" si="153"/>
        <v xml:space="preserve"> </v>
      </c>
    </row>
    <row r="3187" spans="1:6" x14ac:dyDescent="0.45">
      <c r="A3187">
        <v>3176</v>
      </c>
      <c r="B3187">
        <f t="shared" si="151"/>
        <v>55</v>
      </c>
      <c r="C3187" cm="1">
        <f t="array" ref="C3187:D3187">_xlfn.XLOOKUP(A3187,id,KickstartData!$L$2:$M$4115)</f>
        <v>55</v>
      </c>
      <c r="D3187" t="str">
        <v>successful</v>
      </c>
      <c r="E3187">
        <f t="shared" si="152"/>
        <v>55</v>
      </c>
      <c r="F3187" t="str">
        <f t="shared" si="153"/>
        <v xml:space="preserve"> </v>
      </c>
    </row>
    <row r="3188" spans="1:6" x14ac:dyDescent="0.45">
      <c r="A3188">
        <v>3177</v>
      </c>
      <c r="B3188">
        <f t="shared" si="151"/>
        <v>51</v>
      </c>
      <c r="C3188" cm="1">
        <f t="array" ref="C3188:D3188">_xlfn.XLOOKUP(A3188,id,KickstartData!$L$2:$M$4115)</f>
        <v>51</v>
      </c>
      <c r="D3188" t="str">
        <v>successful</v>
      </c>
      <c r="E3188">
        <f t="shared" si="152"/>
        <v>51</v>
      </c>
      <c r="F3188" t="str">
        <f t="shared" si="153"/>
        <v xml:space="preserve"> </v>
      </c>
    </row>
    <row r="3189" spans="1:6" x14ac:dyDescent="0.45">
      <c r="A3189">
        <v>3178</v>
      </c>
      <c r="B3189">
        <f t="shared" si="151"/>
        <v>78</v>
      </c>
      <c r="C3189" cm="1">
        <f t="array" ref="C3189:D3189">_xlfn.XLOOKUP(A3189,id,KickstartData!$L$2:$M$4115)</f>
        <v>78</v>
      </c>
      <c r="D3189" t="str">
        <v>successful</v>
      </c>
      <c r="E3189">
        <f t="shared" si="152"/>
        <v>78</v>
      </c>
      <c r="F3189" t="str">
        <f t="shared" si="153"/>
        <v xml:space="preserve"> </v>
      </c>
    </row>
    <row r="3190" spans="1:6" x14ac:dyDescent="0.45">
      <c r="A3190">
        <v>3179</v>
      </c>
      <c r="B3190">
        <f t="shared" si="151"/>
        <v>62</v>
      </c>
      <c r="C3190" cm="1">
        <f t="array" ref="C3190:D3190">_xlfn.XLOOKUP(A3190,id,KickstartData!$L$2:$M$4115)</f>
        <v>62</v>
      </c>
      <c r="D3190" t="str">
        <v>successful</v>
      </c>
      <c r="E3190">
        <f t="shared" si="152"/>
        <v>62</v>
      </c>
      <c r="F3190" t="str">
        <f t="shared" si="153"/>
        <v xml:space="preserve"> </v>
      </c>
    </row>
    <row r="3191" spans="1:6" x14ac:dyDescent="0.45">
      <c r="A3191">
        <v>3180</v>
      </c>
      <c r="B3191">
        <f t="shared" si="151"/>
        <v>45</v>
      </c>
      <c r="C3191" cm="1">
        <f t="array" ref="C3191:D3191">_xlfn.XLOOKUP(A3191,id,KickstartData!$L$2:$M$4115)</f>
        <v>45</v>
      </c>
      <c r="D3191" t="str">
        <v>successful</v>
      </c>
      <c r="E3191">
        <f t="shared" si="152"/>
        <v>45</v>
      </c>
      <c r="F3191" t="str">
        <f t="shared" si="153"/>
        <v xml:space="preserve"> </v>
      </c>
    </row>
    <row r="3192" spans="1:6" x14ac:dyDescent="0.45">
      <c r="A3192">
        <v>3181</v>
      </c>
      <c r="B3192">
        <f t="shared" si="151"/>
        <v>15</v>
      </c>
      <c r="C3192" cm="1">
        <f t="array" ref="C3192:D3192">_xlfn.XLOOKUP(A3192,id,KickstartData!$L$2:$M$4115)</f>
        <v>15</v>
      </c>
      <c r="D3192" t="str">
        <v>successful</v>
      </c>
      <c r="E3192">
        <f t="shared" si="152"/>
        <v>15</v>
      </c>
      <c r="F3192" t="str">
        <f t="shared" si="153"/>
        <v xml:space="preserve"> </v>
      </c>
    </row>
    <row r="3193" spans="1:6" x14ac:dyDescent="0.45">
      <c r="A3193">
        <v>3182</v>
      </c>
      <c r="B3193">
        <f t="shared" si="151"/>
        <v>151</v>
      </c>
      <c r="C3193" cm="1">
        <f t="array" ref="C3193:D3193">_xlfn.XLOOKUP(A3193,id,KickstartData!$L$2:$M$4115)</f>
        <v>151</v>
      </c>
      <c r="D3193" t="str">
        <v>successful</v>
      </c>
      <c r="E3193">
        <f t="shared" si="152"/>
        <v>151</v>
      </c>
      <c r="F3193" t="str">
        <f t="shared" si="153"/>
        <v xml:space="preserve"> </v>
      </c>
    </row>
    <row r="3194" spans="1:6" x14ac:dyDescent="0.45">
      <c r="A3194">
        <v>3183</v>
      </c>
      <c r="B3194">
        <f t="shared" si="151"/>
        <v>68</v>
      </c>
      <c r="C3194" cm="1">
        <f t="array" ref="C3194:D3194">_xlfn.XLOOKUP(A3194,id,KickstartData!$L$2:$M$4115)</f>
        <v>68</v>
      </c>
      <c r="D3194" t="str">
        <v>successful</v>
      </c>
      <c r="E3194">
        <f t="shared" si="152"/>
        <v>68</v>
      </c>
      <c r="F3194" t="str">
        <f t="shared" si="153"/>
        <v xml:space="preserve"> </v>
      </c>
    </row>
    <row r="3195" spans="1:6" x14ac:dyDescent="0.45">
      <c r="A3195">
        <v>3184</v>
      </c>
      <c r="B3195">
        <f t="shared" si="151"/>
        <v>46</v>
      </c>
      <c r="C3195" cm="1">
        <f t="array" ref="C3195:D3195">_xlfn.XLOOKUP(A3195,id,KickstartData!$L$2:$M$4115)</f>
        <v>46</v>
      </c>
      <c r="D3195" t="str">
        <v>successful</v>
      </c>
      <c r="E3195">
        <f t="shared" si="152"/>
        <v>46</v>
      </c>
      <c r="F3195" t="str">
        <f t="shared" si="153"/>
        <v xml:space="preserve"> </v>
      </c>
    </row>
    <row r="3196" spans="1:6" x14ac:dyDescent="0.45">
      <c r="A3196">
        <v>3185</v>
      </c>
      <c r="B3196">
        <f t="shared" si="151"/>
        <v>24</v>
      </c>
      <c r="C3196" cm="1">
        <f t="array" ref="C3196:D3196">_xlfn.XLOOKUP(A3196,id,KickstartData!$L$2:$M$4115)</f>
        <v>24</v>
      </c>
      <c r="D3196" t="str">
        <v>successful</v>
      </c>
      <c r="E3196">
        <f t="shared" si="152"/>
        <v>24</v>
      </c>
      <c r="F3196" t="str">
        <f t="shared" si="153"/>
        <v xml:space="preserve"> </v>
      </c>
    </row>
    <row r="3197" spans="1:6" x14ac:dyDescent="0.45">
      <c r="A3197">
        <v>3186</v>
      </c>
      <c r="B3197">
        <f t="shared" si="151"/>
        <v>70</v>
      </c>
      <c r="C3197" cm="1">
        <f t="array" ref="C3197:D3197">_xlfn.XLOOKUP(A3197,id,KickstartData!$L$2:$M$4115)</f>
        <v>70</v>
      </c>
      <c r="D3197" t="str">
        <v>successful</v>
      </c>
      <c r="E3197">
        <f t="shared" si="152"/>
        <v>70</v>
      </c>
      <c r="F3197" t="str">
        <f t="shared" si="153"/>
        <v xml:space="preserve"> </v>
      </c>
    </row>
    <row r="3198" spans="1:6" x14ac:dyDescent="0.45">
      <c r="A3198">
        <v>3187</v>
      </c>
      <c r="B3198">
        <f t="shared" si="151"/>
        <v>244</v>
      </c>
      <c r="C3198" cm="1">
        <f t="array" ref="C3198:D3198">_xlfn.XLOOKUP(A3198,id,KickstartData!$L$2:$M$4115)</f>
        <v>244</v>
      </c>
      <c r="D3198" t="str">
        <v>successful</v>
      </c>
      <c r="E3198">
        <f t="shared" si="152"/>
        <v>244</v>
      </c>
      <c r="F3198" t="str">
        <f t="shared" si="153"/>
        <v xml:space="preserve"> </v>
      </c>
    </row>
    <row r="3199" spans="1:6" x14ac:dyDescent="0.45">
      <c r="A3199">
        <v>3188</v>
      </c>
      <c r="B3199">
        <f t="shared" si="151"/>
        <v>9</v>
      </c>
      <c r="C3199" cm="1">
        <f t="array" ref="C3199:D3199">_xlfn.XLOOKUP(A3199,id,KickstartData!$L$2:$M$4115)</f>
        <v>9</v>
      </c>
      <c r="D3199" t="str">
        <v>failed</v>
      </c>
      <c r="E3199" t="str">
        <f t="shared" si="152"/>
        <v xml:space="preserve"> </v>
      </c>
      <c r="F3199">
        <f t="shared" si="153"/>
        <v>9</v>
      </c>
    </row>
    <row r="3200" spans="1:6" x14ac:dyDescent="0.45">
      <c r="A3200">
        <v>3189</v>
      </c>
      <c r="B3200">
        <f t="shared" si="151"/>
        <v>19</v>
      </c>
      <c r="C3200" cm="1">
        <f t="array" ref="C3200:D3200">_xlfn.XLOOKUP(A3200,id,KickstartData!$L$2:$M$4115)</f>
        <v>19</v>
      </c>
      <c r="D3200" t="str">
        <v>failed</v>
      </c>
      <c r="E3200" t="str">
        <f t="shared" si="152"/>
        <v xml:space="preserve"> </v>
      </c>
      <c r="F3200">
        <f t="shared" si="153"/>
        <v>19</v>
      </c>
    </row>
    <row r="3201" spans="1:6" x14ac:dyDescent="0.45">
      <c r="A3201">
        <v>3190</v>
      </c>
      <c r="B3201">
        <f t="shared" si="151"/>
        <v>0</v>
      </c>
      <c r="C3201" cm="1">
        <f t="array" ref="C3201:D3201">_xlfn.XLOOKUP(A3201,id,KickstartData!$L$2:$M$4115)</f>
        <v>0</v>
      </c>
      <c r="D3201" t="str">
        <v>failed</v>
      </c>
      <c r="E3201" t="str">
        <f t="shared" si="152"/>
        <v xml:space="preserve"> </v>
      </c>
      <c r="F3201">
        <f t="shared" si="153"/>
        <v>0</v>
      </c>
    </row>
    <row r="3202" spans="1:6" x14ac:dyDescent="0.45">
      <c r="A3202">
        <v>3191</v>
      </c>
      <c r="B3202">
        <f t="shared" si="151"/>
        <v>4</v>
      </c>
      <c r="C3202" cm="1">
        <f t="array" ref="C3202:D3202">_xlfn.XLOOKUP(A3202,id,KickstartData!$L$2:$M$4115)</f>
        <v>4</v>
      </c>
      <c r="D3202" t="str">
        <v>failed</v>
      </c>
      <c r="E3202" t="str">
        <f t="shared" si="152"/>
        <v xml:space="preserve"> </v>
      </c>
      <c r="F3202">
        <f t="shared" si="153"/>
        <v>4</v>
      </c>
    </row>
    <row r="3203" spans="1:6" x14ac:dyDescent="0.45">
      <c r="A3203">
        <v>3192</v>
      </c>
      <c r="B3203">
        <f t="shared" si="151"/>
        <v>8</v>
      </c>
      <c r="C3203" cm="1">
        <f t="array" ref="C3203:D3203">_xlfn.XLOOKUP(A3203,id,KickstartData!$L$2:$M$4115)</f>
        <v>8</v>
      </c>
      <c r="D3203" t="str">
        <v>failed</v>
      </c>
      <c r="E3203" t="str">
        <f t="shared" si="152"/>
        <v xml:space="preserve"> </v>
      </c>
      <c r="F3203">
        <f t="shared" si="153"/>
        <v>8</v>
      </c>
    </row>
    <row r="3204" spans="1:6" x14ac:dyDescent="0.45">
      <c r="A3204">
        <v>3193</v>
      </c>
      <c r="B3204">
        <f t="shared" si="151"/>
        <v>24</v>
      </c>
      <c r="C3204" cm="1">
        <f t="array" ref="C3204:D3204">_xlfn.XLOOKUP(A3204,id,KickstartData!$L$2:$M$4115)</f>
        <v>24</v>
      </c>
      <c r="D3204" t="str">
        <v>failed</v>
      </c>
      <c r="E3204" t="str">
        <f t="shared" si="152"/>
        <v xml:space="preserve"> </v>
      </c>
      <c r="F3204">
        <f t="shared" si="153"/>
        <v>24</v>
      </c>
    </row>
    <row r="3205" spans="1:6" x14ac:dyDescent="0.45">
      <c r="A3205">
        <v>3194</v>
      </c>
      <c r="B3205">
        <f t="shared" si="151"/>
        <v>0</v>
      </c>
      <c r="C3205" cm="1">
        <f t="array" ref="C3205:D3205">_xlfn.XLOOKUP(A3205,id,KickstartData!$L$2:$M$4115)</f>
        <v>0</v>
      </c>
      <c r="D3205" t="str">
        <v>failed</v>
      </c>
      <c r="E3205" t="str">
        <f t="shared" si="152"/>
        <v xml:space="preserve"> </v>
      </c>
      <c r="F3205">
        <f t="shared" si="153"/>
        <v>0</v>
      </c>
    </row>
    <row r="3206" spans="1:6" x14ac:dyDescent="0.45">
      <c r="A3206">
        <v>3195</v>
      </c>
      <c r="B3206">
        <f t="shared" si="151"/>
        <v>39</v>
      </c>
      <c r="C3206" cm="1">
        <f t="array" ref="C3206:D3206">_xlfn.XLOOKUP(A3206,id,KickstartData!$L$2:$M$4115)</f>
        <v>39</v>
      </c>
      <c r="D3206" t="str">
        <v>failed</v>
      </c>
      <c r="E3206" t="str">
        <f t="shared" si="152"/>
        <v xml:space="preserve"> </v>
      </c>
      <c r="F3206">
        <f t="shared" si="153"/>
        <v>39</v>
      </c>
    </row>
    <row r="3207" spans="1:6" x14ac:dyDescent="0.45">
      <c r="A3207">
        <v>3196</v>
      </c>
      <c r="B3207">
        <f t="shared" si="151"/>
        <v>6</v>
      </c>
      <c r="C3207" cm="1">
        <f t="array" ref="C3207:D3207">_xlfn.XLOOKUP(A3207,id,KickstartData!$L$2:$M$4115)</f>
        <v>6</v>
      </c>
      <c r="D3207" t="str">
        <v>failed</v>
      </c>
      <c r="E3207" t="str">
        <f t="shared" si="152"/>
        <v xml:space="preserve"> </v>
      </c>
      <c r="F3207">
        <f t="shared" si="153"/>
        <v>6</v>
      </c>
    </row>
    <row r="3208" spans="1:6" x14ac:dyDescent="0.45">
      <c r="A3208">
        <v>3197</v>
      </c>
      <c r="B3208">
        <f t="shared" si="151"/>
        <v>4</v>
      </c>
      <c r="C3208" cm="1">
        <f t="array" ref="C3208:D3208">_xlfn.XLOOKUP(A3208,id,KickstartData!$L$2:$M$4115)</f>
        <v>4</v>
      </c>
      <c r="D3208" t="str">
        <v>failed</v>
      </c>
      <c r="E3208" t="str">
        <f t="shared" si="152"/>
        <v xml:space="preserve"> </v>
      </c>
      <c r="F3208">
        <f t="shared" si="153"/>
        <v>4</v>
      </c>
    </row>
    <row r="3209" spans="1:6" x14ac:dyDescent="0.45">
      <c r="A3209">
        <v>3198</v>
      </c>
      <c r="B3209">
        <f t="shared" si="151"/>
        <v>3</v>
      </c>
      <c r="C3209" cm="1">
        <f t="array" ref="C3209:D3209">_xlfn.XLOOKUP(A3209,id,KickstartData!$L$2:$M$4115)</f>
        <v>3</v>
      </c>
      <c r="D3209" t="str">
        <v>failed</v>
      </c>
      <c r="E3209" t="str">
        <f t="shared" si="152"/>
        <v xml:space="preserve"> </v>
      </c>
      <c r="F3209">
        <f t="shared" si="153"/>
        <v>3</v>
      </c>
    </row>
    <row r="3210" spans="1:6" x14ac:dyDescent="0.45">
      <c r="A3210">
        <v>3199</v>
      </c>
      <c r="B3210">
        <f t="shared" si="151"/>
        <v>53</v>
      </c>
      <c r="C3210" cm="1">
        <f t="array" ref="C3210:D3210">_xlfn.XLOOKUP(A3210,id,KickstartData!$L$2:$M$4115)</f>
        <v>53</v>
      </c>
      <c r="D3210" t="str">
        <v>failed</v>
      </c>
      <c r="E3210" t="str">
        <f t="shared" si="152"/>
        <v xml:space="preserve"> </v>
      </c>
      <c r="F3210">
        <f t="shared" si="153"/>
        <v>53</v>
      </c>
    </row>
    <row r="3211" spans="1:6" x14ac:dyDescent="0.45">
      <c r="A3211">
        <v>3200</v>
      </c>
      <c r="B3211">
        <f t="shared" si="151"/>
        <v>1</v>
      </c>
      <c r="C3211" cm="1">
        <f t="array" ref="C3211:D3211">_xlfn.XLOOKUP(A3211,id,KickstartData!$L$2:$M$4115)</f>
        <v>1</v>
      </c>
      <c r="D3211" t="str">
        <v>failed</v>
      </c>
      <c r="E3211" t="str">
        <f t="shared" si="152"/>
        <v xml:space="preserve"> </v>
      </c>
      <c r="F3211">
        <f t="shared" si="153"/>
        <v>1</v>
      </c>
    </row>
    <row r="3212" spans="1:6" x14ac:dyDescent="0.45">
      <c r="A3212">
        <v>3201</v>
      </c>
      <c r="B3212">
        <f t="shared" ref="B3212:B3275" si="154">_xlfn.XLOOKUP(A3212,id,backers_count)</f>
        <v>2</v>
      </c>
      <c r="C3212" cm="1">
        <f t="array" ref="C3212:D3212">_xlfn.XLOOKUP(A3212,id,KickstartData!$L$2:$M$4115)</f>
        <v>2</v>
      </c>
      <c r="D3212" t="str">
        <v>failed</v>
      </c>
      <c r="E3212" t="str">
        <f t="shared" si="152"/>
        <v xml:space="preserve"> </v>
      </c>
      <c r="F3212">
        <f t="shared" si="153"/>
        <v>2</v>
      </c>
    </row>
    <row r="3213" spans="1:6" x14ac:dyDescent="0.45">
      <c r="A3213">
        <v>3202</v>
      </c>
      <c r="B3213">
        <f t="shared" si="154"/>
        <v>25</v>
      </c>
      <c r="C3213" cm="1">
        <f t="array" ref="C3213:D3213">_xlfn.XLOOKUP(A3213,id,KickstartData!$L$2:$M$4115)</f>
        <v>25</v>
      </c>
      <c r="D3213" t="str">
        <v>failed</v>
      </c>
      <c r="E3213" t="str">
        <f t="shared" si="152"/>
        <v xml:space="preserve"> </v>
      </c>
      <c r="F3213">
        <f t="shared" si="153"/>
        <v>25</v>
      </c>
    </row>
    <row r="3214" spans="1:6" x14ac:dyDescent="0.45">
      <c r="A3214">
        <v>3203</v>
      </c>
      <c r="B3214">
        <f t="shared" si="154"/>
        <v>6</v>
      </c>
      <c r="C3214" cm="1">
        <f t="array" ref="C3214:D3214">_xlfn.XLOOKUP(A3214,id,KickstartData!$L$2:$M$4115)</f>
        <v>6</v>
      </c>
      <c r="D3214" t="str">
        <v>failed</v>
      </c>
      <c r="E3214" t="str">
        <f t="shared" si="152"/>
        <v xml:space="preserve"> </v>
      </c>
      <c r="F3214">
        <f t="shared" si="153"/>
        <v>6</v>
      </c>
    </row>
    <row r="3215" spans="1:6" x14ac:dyDescent="0.45">
      <c r="A3215">
        <v>3204</v>
      </c>
      <c r="B3215">
        <f t="shared" si="154"/>
        <v>0</v>
      </c>
      <c r="C3215" cm="1">
        <f t="array" ref="C3215:D3215">_xlfn.XLOOKUP(A3215,id,KickstartData!$L$2:$M$4115)</f>
        <v>0</v>
      </c>
      <c r="D3215" t="str">
        <v>failed</v>
      </c>
      <c r="E3215" t="str">
        <f t="shared" si="152"/>
        <v xml:space="preserve"> </v>
      </c>
      <c r="F3215">
        <f t="shared" si="153"/>
        <v>0</v>
      </c>
    </row>
    <row r="3216" spans="1:6" x14ac:dyDescent="0.45">
      <c r="A3216">
        <v>3205</v>
      </c>
      <c r="B3216">
        <f t="shared" si="154"/>
        <v>12</v>
      </c>
      <c r="C3216" cm="1">
        <f t="array" ref="C3216:D3216">_xlfn.XLOOKUP(A3216,id,KickstartData!$L$2:$M$4115)</f>
        <v>12</v>
      </c>
      <c r="D3216" t="str">
        <v>failed</v>
      </c>
      <c r="E3216" t="str">
        <f t="shared" si="152"/>
        <v xml:space="preserve"> </v>
      </c>
      <c r="F3216">
        <f t="shared" si="153"/>
        <v>12</v>
      </c>
    </row>
    <row r="3217" spans="1:6" x14ac:dyDescent="0.45">
      <c r="A3217">
        <v>3206</v>
      </c>
      <c r="B3217">
        <f t="shared" si="154"/>
        <v>0</v>
      </c>
      <c r="C3217" cm="1">
        <f t="array" ref="C3217:D3217">_xlfn.XLOOKUP(A3217,id,KickstartData!$L$2:$M$4115)</f>
        <v>0</v>
      </c>
      <c r="D3217" t="str">
        <v>failed</v>
      </c>
      <c r="E3217" t="str">
        <f t="shared" si="152"/>
        <v xml:space="preserve"> </v>
      </c>
      <c r="F3217">
        <f t="shared" si="153"/>
        <v>0</v>
      </c>
    </row>
    <row r="3218" spans="1:6" x14ac:dyDescent="0.45">
      <c r="A3218">
        <v>3207</v>
      </c>
      <c r="B3218">
        <f t="shared" si="154"/>
        <v>36</v>
      </c>
      <c r="C3218" cm="1">
        <f t="array" ref="C3218:D3218">_xlfn.XLOOKUP(A3218,id,KickstartData!$L$2:$M$4115)</f>
        <v>36</v>
      </c>
      <c r="D3218" t="str">
        <v>failed</v>
      </c>
      <c r="E3218" t="str">
        <f t="shared" si="152"/>
        <v xml:space="preserve"> </v>
      </c>
      <c r="F3218">
        <f t="shared" si="153"/>
        <v>36</v>
      </c>
    </row>
    <row r="3219" spans="1:6" x14ac:dyDescent="0.45">
      <c r="A3219">
        <v>3208</v>
      </c>
      <c r="B3219">
        <f t="shared" si="154"/>
        <v>82</v>
      </c>
      <c r="C3219" cm="1">
        <f t="array" ref="C3219:D3219">_xlfn.XLOOKUP(A3219,id,KickstartData!$L$2:$M$4115)</f>
        <v>82</v>
      </c>
      <c r="D3219" t="str">
        <v>successful</v>
      </c>
      <c r="E3219">
        <f t="shared" ref="E3219:E3282" si="155">IF(D3219="successful",C3219," ")</f>
        <v>82</v>
      </c>
      <c r="F3219" t="str">
        <f t="shared" ref="F3219:F3282" si="156">IF(D3219&lt;&gt;"successful",C3219," ")</f>
        <v xml:space="preserve"> </v>
      </c>
    </row>
    <row r="3220" spans="1:6" x14ac:dyDescent="0.45">
      <c r="A3220">
        <v>3209</v>
      </c>
      <c r="B3220">
        <f t="shared" si="154"/>
        <v>226</v>
      </c>
      <c r="C3220" cm="1">
        <f t="array" ref="C3220:D3220">_xlfn.XLOOKUP(A3220,id,KickstartData!$L$2:$M$4115)</f>
        <v>226</v>
      </c>
      <c r="D3220" t="str">
        <v>successful</v>
      </c>
      <c r="E3220">
        <f t="shared" si="155"/>
        <v>226</v>
      </c>
      <c r="F3220" t="str">
        <f t="shared" si="156"/>
        <v xml:space="preserve"> </v>
      </c>
    </row>
    <row r="3221" spans="1:6" x14ac:dyDescent="0.45">
      <c r="A3221">
        <v>3210</v>
      </c>
      <c r="B3221">
        <f t="shared" si="154"/>
        <v>60</v>
      </c>
      <c r="C3221" cm="1">
        <f t="array" ref="C3221:D3221">_xlfn.XLOOKUP(A3221,id,KickstartData!$L$2:$M$4115)</f>
        <v>60</v>
      </c>
      <c r="D3221" t="str">
        <v>successful</v>
      </c>
      <c r="E3221">
        <f t="shared" si="155"/>
        <v>60</v>
      </c>
      <c r="F3221" t="str">
        <f t="shared" si="156"/>
        <v xml:space="preserve"> </v>
      </c>
    </row>
    <row r="3222" spans="1:6" x14ac:dyDescent="0.45">
      <c r="A3222">
        <v>3211</v>
      </c>
      <c r="B3222">
        <f t="shared" si="154"/>
        <v>322</v>
      </c>
      <c r="C3222" cm="1">
        <f t="array" ref="C3222:D3222">_xlfn.XLOOKUP(A3222,id,KickstartData!$L$2:$M$4115)</f>
        <v>322</v>
      </c>
      <c r="D3222" t="str">
        <v>successful</v>
      </c>
      <c r="E3222">
        <f t="shared" si="155"/>
        <v>322</v>
      </c>
      <c r="F3222" t="str">
        <f t="shared" si="156"/>
        <v xml:space="preserve"> </v>
      </c>
    </row>
    <row r="3223" spans="1:6" x14ac:dyDescent="0.45">
      <c r="A3223">
        <v>3212</v>
      </c>
      <c r="B3223">
        <f t="shared" si="154"/>
        <v>94</v>
      </c>
      <c r="C3223" cm="1">
        <f t="array" ref="C3223:D3223">_xlfn.XLOOKUP(A3223,id,KickstartData!$L$2:$M$4115)</f>
        <v>94</v>
      </c>
      <c r="D3223" t="str">
        <v>successful</v>
      </c>
      <c r="E3223">
        <f t="shared" si="155"/>
        <v>94</v>
      </c>
      <c r="F3223" t="str">
        <f t="shared" si="156"/>
        <v xml:space="preserve"> </v>
      </c>
    </row>
    <row r="3224" spans="1:6" x14ac:dyDescent="0.45">
      <c r="A3224">
        <v>3213</v>
      </c>
      <c r="B3224">
        <f t="shared" si="154"/>
        <v>47</v>
      </c>
      <c r="C3224" cm="1">
        <f t="array" ref="C3224:D3224">_xlfn.XLOOKUP(A3224,id,KickstartData!$L$2:$M$4115)</f>
        <v>47</v>
      </c>
      <c r="D3224" t="str">
        <v>successful</v>
      </c>
      <c r="E3224">
        <f t="shared" si="155"/>
        <v>47</v>
      </c>
      <c r="F3224" t="str">
        <f t="shared" si="156"/>
        <v xml:space="preserve"> </v>
      </c>
    </row>
    <row r="3225" spans="1:6" x14ac:dyDescent="0.45">
      <c r="A3225">
        <v>3214</v>
      </c>
      <c r="B3225">
        <f t="shared" si="154"/>
        <v>115</v>
      </c>
      <c r="C3225" cm="1">
        <f t="array" ref="C3225:D3225">_xlfn.XLOOKUP(A3225,id,KickstartData!$L$2:$M$4115)</f>
        <v>115</v>
      </c>
      <c r="D3225" t="str">
        <v>successful</v>
      </c>
      <c r="E3225">
        <f t="shared" si="155"/>
        <v>115</v>
      </c>
      <c r="F3225" t="str">
        <f t="shared" si="156"/>
        <v xml:space="preserve"> </v>
      </c>
    </row>
    <row r="3226" spans="1:6" x14ac:dyDescent="0.45">
      <c r="A3226">
        <v>3215</v>
      </c>
      <c r="B3226">
        <f t="shared" si="154"/>
        <v>134</v>
      </c>
      <c r="C3226" cm="1">
        <f t="array" ref="C3226:D3226">_xlfn.XLOOKUP(A3226,id,KickstartData!$L$2:$M$4115)</f>
        <v>134</v>
      </c>
      <c r="D3226" t="str">
        <v>successful</v>
      </c>
      <c r="E3226">
        <f t="shared" si="155"/>
        <v>134</v>
      </c>
      <c r="F3226" t="str">
        <f t="shared" si="156"/>
        <v xml:space="preserve"> </v>
      </c>
    </row>
    <row r="3227" spans="1:6" x14ac:dyDescent="0.45">
      <c r="A3227">
        <v>3216</v>
      </c>
      <c r="B3227">
        <f t="shared" si="154"/>
        <v>35</v>
      </c>
      <c r="C3227" cm="1">
        <f t="array" ref="C3227:D3227">_xlfn.XLOOKUP(A3227,id,KickstartData!$L$2:$M$4115)</f>
        <v>35</v>
      </c>
      <c r="D3227" t="str">
        <v>successful</v>
      </c>
      <c r="E3227">
        <f t="shared" si="155"/>
        <v>35</v>
      </c>
      <c r="F3227" t="str">
        <f t="shared" si="156"/>
        <v xml:space="preserve"> </v>
      </c>
    </row>
    <row r="3228" spans="1:6" x14ac:dyDescent="0.45">
      <c r="A3228">
        <v>3217</v>
      </c>
      <c r="B3228">
        <f t="shared" si="154"/>
        <v>104</v>
      </c>
      <c r="C3228" cm="1">
        <f t="array" ref="C3228:D3228">_xlfn.XLOOKUP(A3228,id,KickstartData!$L$2:$M$4115)</f>
        <v>104</v>
      </c>
      <c r="D3228" t="str">
        <v>successful</v>
      </c>
      <c r="E3228">
        <f t="shared" si="155"/>
        <v>104</v>
      </c>
      <c r="F3228" t="str">
        <f t="shared" si="156"/>
        <v xml:space="preserve"> </v>
      </c>
    </row>
    <row r="3229" spans="1:6" x14ac:dyDescent="0.45">
      <c r="A3229">
        <v>3218</v>
      </c>
      <c r="B3229">
        <f t="shared" si="154"/>
        <v>184</v>
      </c>
      <c r="C3229" cm="1">
        <f t="array" ref="C3229:D3229">_xlfn.XLOOKUP(A3229,id,KickstartData!$L$2:$M$4115)</f>
        <v>184</v>
      </c>
      <c r="D3229" t="str">
        <v>successful</v>
      </c>
      <c r="E3229">
        <f t="shared" si="155"/>
        <v>184</v>
      </c>
      <c r="F3229" t="str">
        <f t="shared" si="156"/>
        <v xml:space="preserve"> </v>
      </c>
    </row>
    <row r="3230" spans="1:6" x14ac:dyDescent="0.45">
      <c r="A3230">
        <v>3219</v>
      </c>
      <c r="B3230">
        <f t="shared" si="154"/>
        <v>119</v>
      </c>
      <c r="C3230" cm="1">
        <f t="array" ref="C3230:D3230">_xlfn.XLOOKUP(A3230,id,KickstartData!$L$2:$M$4115)</f>
        <v>119</v>
      </c>
      <c r="D3230" t="str">
        <v>successful</v>
      </c>
      <c r="E3230">
        <f t="shared" si="155"/>
        <v>119</v>
      </c>
      <c r="F3230" t="str">
        <f t="shared" si="156"/>
        <v xml:space="preserve"> </v>
      </c>
    </row>
    <row r="3231" spans="1:6" x14ac:dyDescent="0.45">
      <c r="A3231">
        <v>3220</v>
      </c>
      <c r="B3231">
        <f t="shared" si="154"/>
        <v>59</v>
      </c>
      <c r="C3231" cm="1">
        <f t="array" ref="C3231:D3231">_xlfn.XLOOKUP(A3231,id,KickstartData!$L$2:$M$4115)</f>
        <v>59</v>
      </c>
      <c r="D3231" t="str">
        <v>successful</v>
      </c>
      <c r="E3231">
        <f t="shared" si="155"/>
        <v>59</v>
      </c>
      <c r="F3231" t="str">
        <f t="shared" si="156"/>
        <v xml:space="preserve"> </v>
      </c>
    </row>
    <row r="3232" spans="1:6" x14ac:dyDescent="0.45">
      <c r="A3232">
        <v>3221</v>
      </c>
      <c r="B3232">
        <f t="shared" si="154"/>
        <v>113</v>
      </c>
      <c r="C3232" cm="1">
        <f t="array" ref="C3232:D3232">_xlfn.XLOOKUP(A3232,id,KickstartData!$L$2:$M$4115)</f>
        <v>113</v>
      </c>
      <c r="D3232" t="str">
        <v>successful</v>
      </c>
      <c r="E3232">
        <f t="shared" si="155"/>
        <v>113</v>
      </c>
      <c r="F3232" t="str">
        <f t="shared" si="156"/>
        <v xml:space="preserve"> </v>
      </c>
    </row>
    <row r="3233" spans="1:6" x14ac:dyDescent="0.45">
      <c r="A3233">
        <v>3222</v>
      </c>
      <c r="B3233">
        <f t="shared" si="154"/>
        <v>84</v>
      </c>
      <c r="C3233" cm="1">
        <f t="array" ref="C3233:D3233">_xlfn.XLOOKUP(A3233,id,KickstartData!$L$2:$M$4115)</f>
        <v>84</v>
      </c>
      <c r="D3233" t="str">
        <v>successful</v>
      </c>
      <c r="E3233">
        <f t="shared" si="155"/>
        <v>84</v>
      </c>
      <c r="F3233" t="str">
        <f t="shared" si="156"/>
        <v xml:space="preserve"> </v>
      </c>
    </row>
    <row r="3234" spans="1:6" x14ac:dyDescent="0.45">
      <c r="A3234">
        <v>3223</v>
      </c>
      <c r="B3234">
        <f t="shared" si="154"/>
        <v>74</v>
      </c>
      <c r="C3234" cm="1">
        <f t="array" ref="C3234:D3234">_xlfn.XLOOKUP(A3234,id,KickstartData!$L$2:$M$4115)</f>
        <v>74</v>
      </c>
      <c r="D3234" t="str">
        <v>successful</v>
      </c>
      <c r="E3234">
        <f t="shared" si="155"/>
        <v>74</v>
      </c>
      <c r="F3234" t="str">
        <f t="shared" si="156"/>
        <v xml:space="preserve"> </v>
      </c>
    </row>
    <row r="3235" spans="1:6" x14ac:dyDescent="0.45">
      <c r="A3235">
        <v>3224</v>
      </c>
      <c r="B3235">
        <f t="shared" si="154"/>
        <v>216</v>
      </c>
      <c r="C3235" cm="1">
        <f t="array" ref="C3235:D3235">_xlfn.XLOOKUP(A3235,id,KickstartData!$L$2:$M$4115)</f>
        <v>216</v>
      </c>
      <c r="D3235" t="str">
        <v>successful</v>
      </c>
      <c r="E3235">
        <f t="shared" si="155"/>
        <v>216</v>
      </c>
      <c r="F3235" t="str">
        <f t="shared" si="156"/>
        <v xml:space="preserve"> </v>
      </c>
    </row>
    <row r="3236" spans="1:6" x14ac:dyDescent="0.45">
      <c r="A3236">
        <v>3225</v>
      </c>
      <c r="B3236">
        <f t="shared" si="154"/>
        <v>39</v>
      </c>
      <c r="C3236" cm="1">
        <f t="array" ref="C3236:D3236">_xlfn.XLOOKUP(A3236,id,KickstartData!$L$2:$M$4115)</f>
        <v>39</v>
      </c>
      <c r="D3236" t="str">
        <v>successful</v>
      </c>
      <c r="E3236">
        <f t="shared" si="155"/>
        <v>39</v>
      </c>
      <c r="F3236" t="str">
        <f t="shared" si="156"/>
        <v xml:space="preserve"> </v>
      </c>
    </row>
    <row r="3237" spans="1:6" x14ac:dyDescent="0.45">
      <c r="A3237">
        <v>3226</v>
      </c>
      <c r="B3237">
        <f t="shared" si="154"/>
        <v>21</v>
      </c>
      <c r="C3237" cm="1">
        <f t="array" ref="C3237:D3237">_xlfn.XLOOKUP(A3237,id,KickstartData!$L$2:$M$4115)</f>
        <v>21</v>
      </c>
      <c r="D3237" t="str">
        <v>successful</v>
      </c>
      <c r="E3237">
        <f t="shared" si="155"/>
        <v>21</v>
      </c>
      <c r="F3237" t="str">
        <f t="shared" si="156"/>
        <v xml:space="preserve"> </v>
      </c>
    </row>
    <row r="3238" spans="1:6" x14ac:dyDescent="0.45">
      <c r="A3238">
        <v>3227</v>
      </c>
      <c r="B3238">
        <f t="shared" si="154"/>
        <v>30</v>
      </c>
      <c r="C3238" cm="1">
        <f t="array" ref="C3238:D3238">_xlfn.XLOOKUP(A3238,id,KickstartData!$L$2:$M$4115)</f>
        <v>30</v>
      </c>
      <c r="D3238" t="str">
        <v>successful</v>
      </c>
      <c r="E3238">
        <f t="shared" si="155"/>
        <v>30</v>
      </c>
      <c r="F3238" t="str">
        <f t="shared" si="156"/>
        <v xml:space="preserve"> </v>
      </c>
    </row>
    <row r="3239" spans="1:6" x14ac:dyDescent="0.45">
      <c r="A3239">
        <v>3228</v>
      </c>
      <c r="B3239">
        <f t="shared" si="154"/>
        <v>37</v>
      </c>
      <c r="C3239" cm="1">
        <f t="array" ref="C3239:D3239">_xlfn.XLOOKUP(A3239,id,KickstartData!$L$2:$M$4115)</f>
        <v>37</v>
      </c>
      <c r="D3239" t="str">
        <v>successful</v>
      </c>
      <c r="E3239">
        <f t="shared" si="155"/>
        <v>37</v>
      </c>
      <c r="F3239" t="str">
        <f t="shared" si="156"/>
        <v xml:space="preserve"> </v>
      </c>
    </row>
    <row r="3240" spans="1:6" x14ac:dyDescent="0.45">
      <c r="A3240">
        <v>3229</v>
      </c>
      <c r="B3240">
        <f t="shared" si="154"/>
        <v>202</v>
      </c>
      <c r="C3240" cm="1">
        <f t="array" ref="C3240:D3240">_xlfn.XLOOKUP(A3240,id,KickstartData!$L$2:$M$4115)</f>
        <v>202</v>
      </c>
      <c r="D3240" t="str">
        <v>successful</v>
      </c>
      <c r="E3240">
        <f t="shared" si="155"/>
        <v>202</v>
      </c>
      <c r="F3240" t="str">
        <f t="shared" si="156"/>
        <v xml:space="preserve"> </v>
      </c>
    </row>
    <row r="3241" spans="1:6" x14ac:dyDescent="0.45">
      <c r="A3241">
        <v>3230</v>
      </c>
      <c r="B3241">
        <f t="shared" si="154"/>
        <v>37</v>
      </c>
      <c r="C3241" cm="1">
        <f t="array" ref="C3241:D3241">_xlfn.XLOOKUP(A3241,id,KickstartData!$L$2:$M$4115)</f>
        <v>37</v>
      </c>
      <c r="D3241" t="str">
        <v>successful</v>
      </c>
      <c r="E3241">
        <f t="shared" si="155"/>
        <v>37</v>
      </c>
      <c r="F3241" t="str">
        <f t="shared" si="156"/>
        <v xml:space="preserve"> </v>
      </c>
    </row>
    <row r="3242" spans="1:6" x14ac:dyDescent="0.45">
      <c r="A3242">
        <v>3231</v>
      </c>
      <c r="B3242">
        <f t="shared" si="154"/>
        <v>28</v>
      </c>
      <c r="C3242" cm="1">
        <f t="array" ref="C3242:D3242">_xlfn.XLOOKUP(A3242,id,KickstartData!$L$2:$M$4115)</f>
        <v>28</v>
      </c>
      <c r="D3242" t="str">
        <v>successful</v>
      </c>
      <c r="E3242">
        <f t="shared" si="155"/>
        <v>28</v>
      </c>
      <c r="F3242" t="str">
        <f t="shared" si="156"/>
        <v xml:space="preserve"> </v>
      </c>
    </row>
    <row r="3243" spans="1:6" x14ac:dyDescent="0.45">
      <c r="A3243">
        <v>3232</v>
      </c>
      <c r="B3243">
        <f t="shared" si="154"/>
        <v>26</v>
      </c>
      <c r="C3243" cm="1">
        <f t="array" ref="C3243:D3243">_xlfn.XLOOKUP(A3243,id,KickstartData!$L$2:$M$4115)</f>
        <v>26</v>
      </c>
      <c r="D3243" t="str">
        <v>successful</v>
      </c>
      <c r="E3243">
        <f t="shared" si="155"/>
        <v>26</v>
      </c>
      <c r="F3243" t="str">
        <f t="shared" si="156"/>
        <v xml:space="preserve"> </v>
      </c>
    </row>
    <row r="3244" spans="1:6" x14ac:dyDescent="0.45">
      <c r="A3244">
        <v>3233</v>
      </c>
      <c r="B3244">
        <f t="shared" si="154"/>
        <v>61</v>
      </c>
      <c r="C3244" cm="1">
        <f t="array" ref="C3244:D3244">_xlfn.XLOOKUP(A3244,id,KickstartData!$L$2:$M$4115)</f>
        <v>61</v>
      </c>
      <c r="D3244" t="str">
        <v>successful</v>
      </c>
      <c r="E3244">
        <f t="shared" si="155"/>
        <v>61</v>
      </c>
      <c r="F3244" t="str">
        <f t="shared" si="156"/>
        <v xml:space="preserve"> </v>
      </c>
    </row>
    <row r="3245" spans="1:6" x14ac:dyDescent="0.45">
      <c r="A3245">
        <v>3234</v>
      </c>
      <c r="B3245">
        <f t="shared" si="154"/>
        <v>115</v>
      </c>
      <c r="C3245" cm="1">
        <f t="array" ref="C3245:D3245">_xlfn.XLOOKUP(A3245,id,KickstartData!$L$2:$M$4115)</f>
        <v>115</v>
      </c>
      <c r="D3245" t="str">
        <v>successful</v>
      </c>
      <c r="E3245">
        <f t="shared" si="155"/>
        <v>115</v>
      </c>
      <c r="F3245" t="str">
        <f t="shared" si="156"/>
        <v xml:space="preserve"> </v>
      </c>
    </row>
    <row r="3246" spans="1:6" x14ac:dyDescent="0.45">
      <c r="A3246">
        <v>3235</v>
      </c>
      <c r="B3246">
        <f t="shared" si="154"/>
        <v>181</v>
      </c>
      <c r="C3246" cm="1">
        <f t="array" ref="C3246:D3246">_xlfn.XLOOKUP(A3246,id,KickstartData!$L$2:$M$4115)</f>
        <v>181</v>
      </c>
      <c r="D3246" t="str">
        <v>successful</v>
      </c>
      <c r="E3246">
        <f t="shared" si="155"/>
        <v>181</v>
      </c>
      <c r="F3246" t="str">
        <f t="shared" si="156"/>
        <v xml:space="preserve"> </v>
      </c>
    </row>
    <row r="3247" spans="1:6" x14ac:dyDescent="0.45">
      <c r="A3247">
        <v>3236</v>
      </c>
      <c r="B3247">
        <f t="shared" si="154"/>
        <v>110</v>
      </c>
      <c r="C3247" cm="1">
        <f t="array" ref="C3247:D3247">_xlfn.XLOOKUP(A3247,id,KickstartData!$L$2:$M$4115)</f>
        <v>110</v>
      </c>
      <c r="D3247" t="str">
        <v>successful</v>
      </c>
      <c r="E3247">
        <f t="shared" si="155"/>
        <v>110</v>
      </c>
      <c r="F3247" t="str">
        <f t="shared" si="156"/>
        <v xml:space="preserve"> </v>
      </c>
    </row>
    <row r="3248" spans="1:6" x14ac:dyDescent="0.45">
      <c r="A3248">
        <v>3237</v>
      </c>
      <c r="B3248">
        <f t="shared" si="154"/>
        <v>269</v>
      </c>
      <c r="C3248" cm="1">
        <f t="array" ref="C3248:D3248">_xlfn.XLOOKUP(A3248,id,KickstartData!$L$2:$M$4115)</f>
        <v>269</v>
      </c>
      <c r="D3248" t="str">
        <v>successful</v>
      </c>
      <c r="E3248">
        <f t="shared" si="155"/>
        <v>269</v>
      </c>
      <c r="F3248" t="str">
        <f t="shared" si="156"/>
        <v xml:space="preserve"> </v>
      </c>
    </row>
    <row r="3249" spans="1:6" x14ac:dyDescent="0.45">
      <c r="A3249">
        <v>3238</v>
      </c>
      <c r="B3249">
        <f t="shared" si="154"/>
        <v>79</v>
      </c>
      <c r="C3249" cm="1">
        <f t="array" ref="C3249:D3249">_xlfn.XLOOKUP(A3249,id,KickstartData!$L$2:$M$4115)</f>
        <v>79</v>
      </c>
      <c r="D3249" t="str">
        <v>successful</v>
      </c>
      <c r="E3249">
        <f t="shared" si="155"/>
        <v>79</v>
      </c>
      <c r="F3249" t="str">
        <f t="shared" si="156"/>
        <v xml:space="preserve"> </v>
      </c>
    </row>
    <row r="3250" spans="1:6" x14ac:dyDescent="0.45">
      <c r="A3250">
        <v>3239</v>
      </c>
      <c r="B3250">
        <f t="shared" si="154"/>
        <v>104</v>
      </c>
      <c r="C3250" cm="1">
        <f t="array" ref="C3250:D3250">_xlfn.XLOOKUP(A3250,id,KickstartData!$L$2:$M$4115)</f>
        <v>104</v>
      </c>
      <c r="D3250" t="str">
        <v>successful</v>
      </c>
      <c r="E3250">
        <f t="shared" si="155"/>
        <v>104</v>
      </c>
      <c r="F3250" t="str">
        <f t="shared" si="156"/>
        <v xml:space="preserve"> </v>
      </c>
    </row>
    <row r="3251" spans="1:6" x14ac:dyDescent="0.45">
      <c r="A3251">
        <v>3240</v>
      </c>
      <c r="B3251">
        <f t="shared" si="154"/>
        <v>34</v>
      </c>
      <c r="C3251" cm="1">
        <f t="array" ref="C3251:D3251">_xlfn.XLOOKUP(A3251,id,KickstartData!$L$2:$M$4115)</f>
        <v>34</v>
      </c>
      <c r="D3251" t="str">
        <v>successful</v>
      </c>
      <c r="E3251">
        <f t="shared" si="155"/>
        <v>34</v>
      </c>
      <c r="F3251" t="str">
        <f t="shared" si="156"/>
        <v xml:space="preserve"> </v>
      </c>
    </row>
    <row r="3252" spans="1:6" x14ac:dyDescent="0.45">
      <c r="A3252">
        <v>3241</v>
      </c>
      <c r="B3252">
        <f t="shared" si="154"/>
        <v>167</v>
      </c>
      <c r="C3252" cm="1">
        <f t="array" ref="C3252:D3252">_xlfn.XLOOKUP(A3252,id,KickstartData!$L$2:$M$4115)</f>
        <v>167</v>
      </c>
      <c r="D3252" t="str">
        <v>successful</v>
      </c>
      <c r="E3252">
        <f t="shared" si="155"/>
        <v>167</v>
      </c>
      <c r="F3252" t="str">
        <f t="shared" si="156"/>
        <v xml:space="preserve"> </v>
      </c>
    </row>
    <row r="3253" spans="1:6" x14ac:dyDescent="0.45">
      <c r="A3253">
        <v>3242</v>
      </c>
      <c r="B3253">
        <f t="shared" si="154"/>
        <v>183</v>
      </c>
      <c r="C3253" cm="1">
        <f t="array" ref="C3253:D3253">_xlfn.XLOOKUP(A3253,id,KickstartData!$L$2:$M$4115)</f>
        <v>183</v>
      </c>
      <c r="D3253" t="str">
        <v>successful</v>
      </c>
      <c r="E3253">
        <f t="shared" si="155"/>
        <v>183</v>
      </c>
      <c r="F3253" t="str">
        <f t="shared" si="156"/>
        <v xml:space="preserve"> </v>
      </c>
    </row>
    <row r="3254" spans="1:6" x14ac:dyDescent="0.45">
      <c r="A3254">
        <v>3243</v>
      </c>
      <c r="B3254">
        <f t="shared" si="154"/>
        <v>71</v>
      </c>
      <c r="C3254" cm="1">
        <f t="array" ref="C3254:D3254">_xlfn.XLOOKUP(A3254,id,KickstartData!$L$2:$M$4115)</f>
        <v>71</v>
      </c>
      <c r="D3254" t="str">
        <v>successful</v>
      </c>
      <c r="E3254">
        <f t="shared" si="155"/>
        <v>71</v>
      </c>
      <c r="F3254" t="str">
        <f t="shared" si="156"/>
        <v xml:space="preserve"> </v>
      </c>
    </row>
    <row r="3255" spans="1:6" x14ac:dyDescent="0.45">
      <c r="A3255">
        <v>3244</v>
      </c>
      <c r="B3255">
        <f t="shared" si="154"/>
        <v>69</v>
      </c>
      <c r="C3255" cm="1">
        <f t="array" ref="C3255:D3255">_xlfn.XLOOKUP(A3255,id,KickstartData!$L$2:$M$4115)</f>
        <v>69</v>
      </c>
      <c r="D3255" t="str">
        <v>successful</v>
      </c>
      <c r="E3255">
        <f t="shared" si="155"/>
        <v>69</v>
      </c>
      <c r="F3255" t="str">
        <f t="shared" si="156"/>
        <v xml:space="preserve"> </v>
      </c>
    </row>
    <row r="3256" spans="1:6" x14ac:dyDescent="0.45">
      <c r="A3256">
        <v>3245</v>
      </c>
      <c r="B3256">
        <f t="shared" si="154"/>
        <v>270</v>
      </c>
      <c r="C3256" cm="1">
        <f t="array" ref="C3256:D3256">_xlfn.XLOOKUP(A3256,id,KickstartData!$L$2:$M$4115)</f>
        <v>270</v>
      </c>
      <c r="D3256" t="str">
        <v>successful</v>
      </c>
      <c r="E3256">
        <f t="shared" si="155"/>
        <v>270</v>
      </c>
      <c r="F3256" t="str">
        <f t="shared" si="156"/>
        <v xml:space="preserve"> </v>
      </c>
    </row>
    <row r="3257" spans="1:6" x14ac:dyDescent="0.45">
      <c r="A3257">
        <v>3246</v>
      </c>
      <c r="B3257">
        <f t="shared" si="154"/>
        <v>193</v>
      </c>
      <c r="C3257" cm="1">
        <f t="array" ref="C3257:D3257">_xlfn.XLOOKUP(A3257,id,KickstartData!$L$2:$M$4115)</f>
        <v>193</v>
      </c>
      <c r="D3257" t="str">
        <v>successful</v>
      </c>
      <c r="E3257">
        <f t="shared" si="155"/>
        <v>193</v>
      </c>
      <c r="F3257" t="str">
        <f t="shared" si="156"/>
        <v xml:space="preserve"> </v>
      </c>
    </row>
    <row r="3258" spans="1:6" x14ac:dyDescent="0.45">
      <c r="A3258">
        <v>3247</v>
      </c>
      <c r="B3258">
        <f t="shared" si="154"/>
        <v>57</v>
      </c>
      <c r="C3258" cm="1">
        <f t="array" ref="C3258:D3258">_xlfn.XLOOKUP(A3258,id,KickstartData!$L$2:$M$4115)</f>
        <v>57</v>
      </c>
      <c r="D3258" t="str">
        <v>successful</v>
      </c>
      <c r="E3258">
        <f t="shared" si="155"/>
        <v>57</v>
      </c>
      <c r="F3258" t="str">
        <f t="shared" si="156"/>
        <v xml:space="preserve"> </v>
      </c>
    </row>
    <row r="3259" spans="1:6" x14ac:dyDescent="0.45">
      <c r="A3259">
        <v>3248</v>
      </c>
      <c r="B3259">
        <f t="shared" si="154"/>
        <v>200</v>
      </c>
      <c r="C3259" cm="1">
        <f t="array" ref="C3259:D3259">_xlfn.XLOOKUP(A3259,id,KickstartData!$L$2:$M$4115)</f>
        <v>200</v>
      </c>
      <c r="D3259" t="str">
        <v>successful</v>
      </c>
      <c r="E3259">
        <f t="shared" si="155"/>
        <v>200</v>
      </c>
      <c r="F3259" t="str">
        <f t="shared" si="156"/>
        <v xml:space="preserve"> </v>
      </c>
    </row>
    <row r="3260" spans="1:6" x14ac:dyDescent="0.45">
      <c r="A3260">
        <v>3249</v>
      </c>
      <c r="B3260">
        <f t="shared" si="154"/>
        <v>88</v>
      </c>
      <c r="C3260" cm="1">
        <f t="array" ref="C3260:D3260">_xlfn.XLOOKUP(A3260,id,KickstartData!$L$2:$M$4115)</f>
        <v>88</v>
      </c>
      <c r="D3260" t="str">
        <v>successful</v>
      </c>
      <c r="E3260">
        <f t="shared" si="155"/>
        <v>88</v>
      </c>
      <c r="F3260" t="str">
        <f t="shared" si="156"/>
        <v xml:space="preserve"> </v>
      </c>
    </row>
    <row r="3261" spans="1:6" x14ac:dyDescent="0.45">
      <c r="A3261">
        <v>3250</v>
      </c>
      <c r="B3261">
        <f t="shared" si="154"/>
        <v>213</v>
      </c>
      <c r="C3261" cm="1">
        <f t="array" ref="C3261:D3261">_xlfn.XLOOKUP(A3261,id,KickstartData!$L$2:$M$4115)</f>
        <v>213</v>
      </c>
      <c r="D3261" t="str">
        <v>successful</v>
      </c>
      <c r="E3261">
        <f t="shared" si="155"/>
        <v>213</v>
      </c>
      <c r="F3261" t="str">
        <f t="shared" si="156"/>
        <v xml:space="preserve"> </v>
      </c>
    </row>
    <row r="3262" spans="1:6" x14ac:dyDescent="0.45">
      <c r="A3262">
        <v>3251</v>
      </c>
      <c r="B3262">
        <f t="shared" si="154"/>
        <v>20</v>
      </c>
      <c r="C3262" cm="1">
        <f t="array" ref="C3262:D3262">_xlfn.XLOOKUP(A3262,id,KickstartData!$L$2:$M$4115)</f>
        <v>20</v>
      </c>
      <c r="D3262" t="str">
        <v>successful</v>
      </c>
      <c r="E3262">
        <f t="shared" si="155"/>
        <v>20</v>
      </c>
      <c r="F3262" t="str">
        <f t="shared" si="156"/>
        <v xml:space="preserve"> </v>
      </c>
    </row>
    <row r="3263" spans="1:6" x14ac:dyDescent="0.45">
      <c r="A3263">
        <v>3252</v>
      </c>
      <c r="B3263">
        <f t="shared" si="154"/>
        <v>50</v>
      </c>
      <c r="C3263" cm="1">
        <f t="array" ref="C3263:D3263">_xlfn.XLOOKUP(A3263,id,KickstartData!$L$2:$M$4115)</f>
        <v>50</v>
      </c>
      <c r="D3263" t="str">
        <v>successful</v>
      </c>
      <c r="E3263">
        <f t="shared" si="155"/>
        <v>50</v>
      </c>
      <c r="F3263" t="str">
        <f t="shared" si="156"/>
        <v xml:space="preserve"> </v>
      </c>
    </row>
    <row r="3264" spans="1:6" x14ac:dyDescent="0.45">
      <c r="A3264">
        <v>3253</v>
      </c>
      <c r="B3264">
        <f t="shared" si="154"/>
        <v>115</v>
      </c>
      <c r="C3264" cm="1">
        <f t="array" ref="C3264:D3264">_xlfn.XLOOKUP(A3264,id,KickstartData!$L$2:$M$4115)</f>
        <v>115</v>
      </c>
      <c r="D3264" t="str">
        <v>successful</v>
      </c>
      <c r="E3264">
        <f t="shared" si="155"/>
        <v>115</v>
      </c>
      <c r="F3264" t="str">
        <f t="shared" si="156"/>
        <v xml:space="preserve"> </v>
      </c>
    </row>
    <row r="3265" spans="1:6" x14ac:dyDescent="0.45">
      <c r="A3265">
        <v>3254</v>
      </c>
      <c r="B3265">
        <f t="shared" si="154"/>
        <v>186</v>
      </c>
      <c r="C3265" cm="1">
        <f t="array" ref="C3265:D3265">_xlfn.XLOOKUP(A3265,id,KickstartData!$L$2:$M$4115)</f>
        <v>186</v>
      </c>
      <c r="D3265" t="str">
        <v>successful</v>
      </c>
      <c r="E3265">
        <f t="shared" si="155"/>
        <v>186</v>
      </c>
      <c r="F3265" t="str">
        <f t="shared" si="156"/>
        <v xml:space="preserve"> </v>
      </c>
    </row>
    <row r="3266" spans="1:6" x14ac:dyDescent="0.45">
      <c r="A3266">
        <v>3255</v>
      </c>
      <c r="B3266">
        <f t="shared" si="154"/>
        <v>18</v>
      </c>
      <c r="C3266" cm="1">
        <f t="array" ref="C3266:D3266">_xlfn.XLOOKUP(A3266,id,KickstartData!$L$2:$M$4115)</f>
        <v>18</v>
      </c>
      <c r="D3266" t="str">
        <v>successful</v>
      </c>
      <c r="E3266">
        <f t="shared" si="155"/>
        <v>18</v>
      </c>
      <c r="F3266" t="str">
        <f t="shared" si="156"/>
        <v xml:space="preserve"> </v>
      </c>
    </row>
    <row r="3267" spans="1:6" x14ac:dyDescent="0.45">
      <c r="A3267">
        <v>3256</v>
      </c>
      <c r="B3267">
        <f t="shared" si="154"/>
        <v>176</v>
      </c>
      <c r="C3267" cm="1">
        <f t="array" ref="C3267:D3267">_xlfn.XLOOKUP(A3267,id,KickstartData!$L$2:$M$4115)</f>
        <v>176</v>
      </c>
      <c r="D3267" t="str">
        <v>successful</v>
      </c>
      <c r="E3267">
        <f t="shared" si="155"/>
        <v>176</v>
      </c>
      <c r="F3267" t="str">
        <f t="shared" si="156"/>
        <v xml:space="preserve"> </v>
      </c>
    </row>
    <row r="3268" spans="1:6" x14ac:dyDescent="0.45">
      <c r="A3268">
        <v>3257</v>
      </c>
      <c r="B3268">
        <f t="shared" si="154"/>
        <v>41</v>
      </c>
      <c r="C3268" cm="1">
        <f t="array" ref="C3268:D3268">_xlfn.XLOOKUP(A3268,id,KickstartData!$L$2:$M$4115)</f>
        <v>41</v>
      </c>
      <c r="D3268" t="str">
        <v>successful</v>
      </c>
      <c r="E3268">
        <f t="shared" si="155"/>
        <v>41</v>
      </c>
      <c r="F3268" t="str">
        <f t="shared" si="156"/>
        <v xml:space="preserve"> </v>
      </c>
    </row>
    <row r="3269" spans="1:6" x14ac:dyDescent="0.45">
      <c r="A3269">
        <v>3258</v>
      </c>
      <c r="B3269">
        <f t="shared" si="154"/>
        <v>75</v>
      </c>
      <c r="C3269" cm="1">
        <f t="array" ref="C3269:D3269">_xlfn.XLOOKUP(A3269,id,KickstartData!$L$2:$M$4115)</f>
        <v>75</v>
      </c>
      <c r="D3269" t="str">
        <v>successful</v>
      </c>
      <c r="E3269">
        <f t="shared" si="155"/>
        <v>75</v>
      </c>
      <c r="F3269" t="str">
        <f t="shared" si="156"/>
        <v xml:space="preserve"> </v>
      </c>
    </row>
    <row r="3270" spans="1:6" x14ac:dyDescent="0.45">
      <c r="A3270">
        <v>3259</v>
      </c>
      <c r="B3270">
        <f t="shared" si="154"/>
        <v>97</v>
      </c>
      <c r="C3270" cm="1">
        <f t="array" ref="C3270:D3270">_xlfn.XLOOKUP(A3270,id,KickstartData!$L$2:$M$4115)</f>
        <v>97</v>
      </c>
      <c r="D3270" t="str">
        <v>successful</v>
      </c>
      <c r="E3270">
        <f t="shared" si="155"/>
        <v>97</v>
      </c>
      <c r="F3270" t="str">
        <f t="shared" si="156"/>
        <v xml:space="preserve"> </v>
      </c>
    </row>
    <row r="3271" spans="1:6" x14ac:dyDescent="0.45">
      <c r="A3271">
        <v>3260</v>
      </c>
      <c r="B3271">
        <f t="shared" si="154"/>
        <v>73</v>
      </c>
      <c r="C3271" cm="1">
        <f t="array" ref="C3271:D3271">_xlfn.XLOOKUP(A3271,id,KickstartData!$L$2:$M$4115)</f>
        <v>73</v>
      </c>
      <c r="D3271" t="str">
        <v>successful</v>
      </c>
      <c r="E3271">
        <f t="shared" si="155"/>
        <v>73</v>
      </c>
      <c r="F3271" t="str">
        <f t="shared" si="156"/>
        <v xml:space="preserve"> </v>
      </c>
    </row>
    <row r="3272" spans="1:6" x14ac:dyDescent="0.45">
      <c r="A3272">
        <v>3261</v>
      </c>
      <c r="B3272">
        <f t="shared" si="154"/>
        <v>49</v>
      </c>
      <c r="C3272" cm="1">
        <f t="array" ref="C3272:D3272">_xlfn.XLOOKUP(A3272,id,KickstartData!$L$2:$M$4115)</f>
        <v>49</v>
      </c>
      <c r="D3272" t="str">
        <v>successful</v>
      </c>
      <c r="E3272">
        <f t="shared" si="155"/>
        <v>49</v>
      </c>
      <c r="F3272" t="str">
        <f t="shared" si="156"/>
        <v xml:space="preserve"> </v>
      </c>
    </row>
    <row r="3273" spans="1:6" x14ac:dyDescent="0.45">
      <c r="A3273">
        <v>3262</v>
      </c>
      <c r="B3273">
        <f t="shared" si="154"/>
        <v>134</v>
      </c>
      <c r="C3273" cm="1">
        <f t="array" ref="C3273:D3273">_xlfn.XLOOKUP(A3273,id,KickstartData!$L$2:$M$4115)</f>
        <v>134</v>
      </c>
      <c r="D3273" t="str">
        <v>successful</v>
      </c>
      <c r="E3273">
        <f t="shared" si="155"/>
        <v>134</v>
      </c>
      <c r="F3273" t="str">
        <f t="shared" si="156"/>
        <v xml:space="preserve"> </v>
      </c>
    </row>
    <row r="3274" spans="1:6" x14ac:dyDescent="0.45">
      <c r="A3274">
        <v>3263</v>
      </c>
      <c r="B3274">
        <f t="shared" si="154"/>
        <v>68</v>
      </c>
      <c r="C3274" cm="1">
        <f t="array" ref="C3274:D3274">_xlfn.XLOOKUP(A3274,id,KickstartData!$L$2:$M$4115)</f>
        <v>68</v>
      </c>
      <c r="D3274" t="str">
        <v>successful</v>
      </c>
      <c r="E3274">
        <f t="shared" si="155"/>
        <v>68</v>
      </c>
      <c r="F3274" t="str">
        <f t="shared" si="156"/>
        <v xml:space="preserve"> </v>
      </c>
    </row>
    <row r="3275" spans="1:6" x14ac:dyDescent="0.45">
      <c r="A3275">
        <v>3264</v>
      </c>
      <c r="B3275">
        <f t="shared" si="154"/>
        <v>49</v>
      </c>
      <c r="C3275" cm="1">
        <f t="array" ref="C3275:D3275">_xlfn.XLOOKUP(A3275,id,KickstartData!$L$2:$M$4115)</f>
        <v>49</v>
      </c>
      <c r="D3275" t="str">
        <v>successful</v>
      </c>
      <c r="E3275">
        <f t="shared" si="155"/>
        <v>49</v>
      </c>
      <c r="F3275" t="str">
        <f t="shared" si="156"/>
        <v xml:space="preserve"> </v>
      </c>
    </row>
    <row r="3276" spans="1:6" x14ac:dyDescent="0.45">
      <c r="A3276">
        <v>3265</v>
      </c>
      <c r="B3276">
        <f t="shared" ref="B3276:B3339" si="157">_xlfn.XLOOKUP(A3276,id,backers_count)</f>
        <v>63</v>
      </c>
      <c r="C3276" cm="1">
        <f t="array" ref="C3276:D3276">_xlfn.XLOOKUP(A3276,id,KickstartData!$L$2:$M$4115)</f>
        <v>63</v>
      </c>
      <c r="D3276" t="str">
        <v>successful</v>
      </c>
      <c r="E3276">
        <f t="shared" si="155"/>
        <v>63</v>
      </c>
      <c r="F3276" t="str">
        <f t="shared" si="156"/>
        <v xml:space="preserve"> </v>
      </c>
    </row>
    <row r="3277" spans="1:6" x14ac:dyDescent="0.45">
      <c r="A3277">
        <v>3266</v>
      </c>
      <c r="B3277">
        <f t="shared" si="157"/>
        <v>163</v>
      </c>
      <c r="C3277" cm="1">
        <f t="array" ref="C3277:D3277">_xlfn.XLOOKUP(A3277,id,KickstartData!$L$2:$M$4115)</f>
        <v>163</v>
      </c>
      <c r="D3277" t="str">
        <v>successful</v>
      </c>
      <c r="E3277">
        <f t="shared" si="155"/>
        <v>163</v>
      </c>
      <c r="F3277" t="str">
        <f t="shared" si="156"/>
        <v xml:space="preserve"> </v>
      </c>
    </row>
    <row r="3278" spans="1:6" x14ac:dyDescent="0.45">
      <c r="A3278">
        <v>3267</v>
      </c>
      <c r="B3278">
        <f t="shared" si="157"/>
        <v>288</v>
      </c>
      <c r="C3278" cm="1">
        <f t="array" ref="C3278:D3278">_xlfn.XLOOKUP(A3278,id,KickstartData!$L$2:$M$4115)</f>
        <v>288</v>
      </c>
      <c r="D3278" t="str">
        <v>successful</v>
      </c>
      <c r="E3278">
        <f t="shared" si="155"/>
        <v>288</v>
      </c>
      <c r="F3278" t="str">
        <f t="shared" si="156"/>
        <v xml:space="preserve"> </v>
      </c>
    </row>
    <row r="3279" spans="1:6" x14ac:dyDescent="0.45">
      <c r="A3279">
        <v>3268</v>
      </c>
      <c r="B3279">
        <f t="shared" si="157"/>
        <v>42</v>
      </c>
      <c r="C3279" cm="1">
        <f t="array" ref="C3279:D3279">_xlfn.XLOOKUP(A3279,id,KickstartData!$L$2:$M$4115)</f>
        <v>42</v>
      </c>
      <c r="D3279" t="str">
        <v>successful</v>
      </c>
      <c r="E3279">
        <f t="shared" si="155"/>
        <v>42</v>
      </c>
      <c r="F3279" t="str">
        <f t="shared" si="156"/>
        <v xml:space="preserve"> </v>
      </c>
    </row>
    <row r="3280" spans="1:6" x14ac:dyDescent="0.45">
      <c r="A3280">
        <v>3269</v>
      </c>
      <c r="B3280">
        <f t="shared" si="157"/>
        <v>70</v>
      </c>
      <c r="C3280" cm="1">
        <f t="array" ref="C3280:D3280">_xlfn.XLOOKUP(A3280,id,KickstartData!$L$2:$M$4115)</f>
        <v>70</v>
      </c>
      <c r="D3280" t="str">
        <v>successful</v>
      </c>
      <c r="E3280">
        <f t="shared" si="155"/>
        <v>70</v>
      </c>
      <c r="F3280" t="str">
        <f t="shared" si="156"/>
        <v xml:space="preserve"> </v>
      </c>
    </row>
    <row r="3281" spans="1:6" x14ac:dyDescent="0.45">
      <c r="A3281">
        <v>3270</v>
      </c>
      <c r="B3281">
        <f t="shared" si="157"/>
        <v>30</v>
      </c>
      <c r="C3281" cm="1">
        <f t="array" ref="C3281:D3281">_xlfn.XLOOKUP(A3281,id,KickstartData!$L$2:$M$4115)</f>
        <v>30</v>
      </c>
      <c r="D3281" t="str">
        <v>successful</v>
      </c>
      <c r="E3281">
        <f t="shared" si="155"/>
        <v>30</v>
      </c>
      <c r="F3281" t="str">
        <f t="shared" si="156"/>
        <v xml:space="preserve"> </v>
      </c>
    </row>
    <row r="3282" spans="1:6" x14ac:dyDescent="0.45">
      <c r="A3282">
        <v>3271</v>
      </c>
      <c r="B3282">
        <f t="shared" si="157"/>
        <v>51</v>
      </c>
      <c r="C3282" cm="1">
        <f t="array" ref="C3282:D3282">_xlfn.XLOOKUP(A3282,id,KickstartData!$L$2:$M$4115)</f>
        <v>51</v>
      </c>
      <c r="D3282" t="str">
        <v>successful</v>
      </c>
      <c r="E3282">
        <f t="shared" si="155"/>
        <v>51</v>
      </c>
      <c r="F3282" t="str">
        <f t="shared" si="156"/>
        <v xml:space="preserve"> </v>
      </c>
    </row>
    <row r="3283" spans="1:6" x14ac:dyDescent="0.45">
      <c r="A3283">
        <v>3272</v>
      </c>
      <c r="B3283">
        <f t="shared" si="157"/>
        <v>145</v>
      </c>
      <c r="C3283" cm="1">
        <f t="array" ref="C3283:D3283">_xlfn.XLOOKUP(A3283,id,KickstartData!$L$2:$M$4115)</f>
        <v>145</v>
      </c>
      <c r="D3283" t="str">
        <v>successful</v>
      </c>
      <c r="E3283">
        <f t="shared" ref="E3283:E3346" si="158">IF(D3283="successful",C3283," ")</f>
        <v>145</v>
      </c>
      <c r="F3283" t="str">
        <f t="shared" ref="F3283:F3346" si="159">IF(D3283&lt;&gt;"successful",C3283," ")</f>
        <v xml:space="preserve"> </v>
      </c>
    </row>
    <row r="3284" spans="1:6" x14ac:dyDescent="0.45">
      <c r="A3284">
        <v>3273</v>
      </c>
      <c r="B3284">
        <f t="shared" si="157"/>
        <v>21</v>
      </c>
      <c r="C3284" cm="1">
        <f t="array" ref="C3284:D3284">_xlfn.XLOOKUP(A3284,id,KickstartData!$L$2:$M$4115)</f>
        <v>21</v>
      </c>
      <c r="D3284" t="str">
        <v>successful</v>
      </c>
      <c r="E3284">
        <f t="shared" si="158"/>
        <v>21</v>
      </c>
      <c r="F3284" t="str">
        <f t="shared" si="159"/>
        <v xml:space="preserve"> </v>
      </c>
    </row>
    <row r="3285" spans="1:6" x14ac:dyDescent="0.45">
      <c r="A3285">
        <v>3274</v>
      </c>
      <c r="B3285">
        <f t="shared" si="157"/>
        <v>286</v>
      </c>
      <c r="C3285" cm="1">
        <f t="array" ref="C3285:D3285">_xlfn.XLOOKUP(A3285,id,KickstartData!$L$2:$M$4115)</f>
        <v>286</v>
      </c>
      <c r="D3285" t="str">
        <v>successful</v>
      </c>
      <c r="E3285">
        <f t="shared" si="158"/>
        <v>286</v>
      </c>
      <c r="F3285" t="str">
        <f t="shared" si="159"/>
        <v xml:space="preserve"> </v>
      </c>
    </row>
    <row r="3286" spans="1:6" x14ac:dyDescent="0.45">
      <c r="A3286">
        <v>3275</v>
      </c>
      <c r="B3286">
        <f t="shared" si="157"/>
        <v>12</v>
      </c>
      <c r="C3286" cm="1">
        <f t="array" ref="C3286:D3286">_xlfn.XLOOKUP(A3286,id,KickstartData!$L$2:$M$4115)</f>
        <v>12</v>
      </c>
      <c r="D3286" t="str">
        <v>successful</v>
      </c>
      <c r="E3286">
        <f t="shared" si="158"/>
        <v>12</v>
      </c>
      <c r="F3286" t="str">
        <f t="shared" si="159"/>
        <v xml:space="preserve"> </v>
      </c>
    </row>
    <row r="3287" spans="1:6" x14ac:dyDescent="0.45">
      <c r="A3287">
        <v>3276</v>
      </c>
      <c r="B3287">
        <f t="shared" si="157"/>
        <v>100</v>
      </c>
      <c r="C3287" cm="1">
        <f t="array" ref="C3287:D3287">_xlfn.XLOOKUP(A3287,id,KickstartData!$L$2:$M$4115)</f>
        <v>100</v>
      </c>
      <c r="D3287" t="str">
        <v>successful</v>
      </c>
      <c r="E3287">
        <f t="shared" si="158"/>
        <v>100</v>
      </c>
      <c r="F3287" t="str">
        <f t="shared" si="159"/>
        <v xml:space="preserve"> </v>
      </c>
    </row>
    <row r="3288" spans="1:6" x14ac:dyDescent="0.45">
      <c r="A3288">
        <v>3277</v>
      </c>
      <c r="B3288">
        <f t="shared" si="157"/>
        <v>100</v>
      </c>
      <c r="C3288" cm="1">
        <f t="array" ref="C3288:D3288">_xlfn.XLOOKUP(A3288,id,KickstartData!$L$2:$M$4115)</f>
        <v>100</v>
      </c>
      <c r="D3288" t="str">
        <v>successful</v>
      </c>
      <c r="E3288">
        <f t="shared" si="158"/>
        <v>100</v>
      </c>
      <c r="F3288" t="str">
        <f t="shared" si="159"/>
        <v xml:space="preserve"> </v>
      </c>
    </row>
    <row r="3289" spans="1:6" x14ac:dyDescent="0.45">
      <c r="A3289">
        <v>3278</v>
      </c>
      <c r="B3289">
        <f t="shared" si="157"/>
        <v>34</v>
      </c>
      <c r="C3289" cm="1">
        <f t="array" ref="C3289:D3289">_xlfn.XLOOKUP(A3289,id,KickstartData!$L$2:$M$4115)</f>
        <v>34</v>
      </c>
      <c r="D3289" t="str">
        <v>successful</v>
      </c>
      <c r="E3289">
        <f t="shared" si="158"/>
        <v>34</v>
      </c>
      <c r="F3289" t="str">
        <f t="shared" si="159"/>
        <v xml:space="preserve"> </v>
      </c>
    </row>
    <row r="3290" spans="1:6" x14ac:dyDescent="0.45">
      <c r="A3290">
        <v>3279</v>
      </c>
      <c r="B3290">
        <f t="shared" si="157"/>
        <v>63</v>
      </c>
      <c r="C3290" cm="1">
        <f t="array" ref="C3290:D3290">_xlfn.XLOOKUP(A3290,id,KickstartData!$L$2:$M$4115)</f>
        <v>63</v>
      </c>
      <c r="D3290" t="str">
        <v>successful</v>
      </c>
      <c r="E3290">
        <f t="shared" si="158"/>
        <v>63</v>
      </c>
      <c r="F3290" t="str">
        <f t="shared" si="159"/>
        <v xml:space="preserve"> </v>
      </c>
    </row>
    <row r="3291" spans="1:6" x14ac:dyDescent="0.45">
      <c r="A3291">
        <v>3280</v>
      </c>
      <c r="B3291">
        <f t="shared" si="157"/>
        <v>30</v>
      </c>
      <c r="C3291" cm="1">
        <f t="array" ref="C3291:D3291">_xlfn.XLOOKUP(A3291,id,KickstartData!$L$2:$M$4115)</f>
        <v>30</v>
      </c>
      <c r="D3291" t="str">
        <v>successful</v>
      </c>
      <c r="E3291">
        <f t="shared" si="158"/>
        <v>30</v>
      </c>
      <c r="F3291" t="str">
        <f t="shared" si="159"/>
        <v xml:space="preserve"> </v>
      </c>
    </row>
    <row r="3292" spans="1:6" x14ac:dyDescent="0.45">
      <c r="A3292">
        <v>3281</v>
      </c>
      <c r="B3292">
        <f t="shared" si="157"/>
        <v>47</v>
      </c>
      <c r="C3292" cm="1">
        <f t="array" ref="C3292:D3292">_xlfn.XLOOKUP(A3292,id,KickstartData!$L$2:$M$4115)</f>
        <v>47</v>
      </c>
      <c r="D3292" t="str">
        <v>successful</v>
      </c>
      <c r="E3292">
        <f t="shared" si="158"/>
        <v>47</v>
      </c>
      <c r="F3292" t="str">
        <f t="shared" si="159"/>
        <v xml:space="preserve"> </v>
      </c>
    </row>
    <row r="3293" spans="1:6" x14ac:dyDescent="0.45">
      <c r="A3293">
        <v>3282</v>
      </c>
      <c r="B3293">
        <f t="shared" si="157"/>
        <v>237</v>
      </c>
      <c r="C3293" cm="1">
        <f t="array" ref="C3293:D3293">_xlfn.XLOOKUP(A3293,id,KickstartData!$L$2:$M$4115)</f>
        <v>237</v>
      </c>
      <c r="D3293" t="str">
        <v>successful</v>
      </c>
      <c r="E3293">
        <f t="shared" si="158"/>
        <v>237</v>
      </c>
      <c r="F3293" t="str">
        <f t="shared" si="159"/>
        <v xml:space="preserve"> </v>
      </c>
    </row>
    <row r="3294" spans="1:6" x14ac:dyDescent="0.45">
      <c r="A3294">
        <v>3283</v>
      </c>
      <c r="B3294">
        <f t="shared" si="157"/>
        <v>47</v>
      </c>
      <c r="C3294" cm="1">
        <f t="array" ref="C3294:D3294">_xlfn.XLOOKUP(A3294,id,KickstartData!$L$2:$M$4115)</f>
        <v>47</v>
      </c>
      <c r="D3294" t="str">
        <v>successful</v>
      </c>
      <c r="E3294">
        <f t="shared" si="158"/>
        <v>47</v>
      </c>
      <c r="F3294" t="str">
        <f t="shared" si="159"/>
        <v xml:space="preserve"> </v>
      </c>
    </row>
    <row r="3295" spans="1:6" x14ac:dyDescent="0.45">
      <c r="A3295">
        <v>3284</v>
      </c>
      <c r="B3295">
        <f t="shared" si="157"/>
        <v>15</v>
      </c>
      <c r="C3295" cm="1">
        <f t="array" ref="C3295:D3295">_xlfn.XLOOKUP(A3295,id,KickstartData!$L$2:$M$4115)</f>
        <v>15</v>
      </c>
      <c r="D3295" t="str">
        <v>successful</v>
      </c>
      <c r="E3295">
        <f t="shared" si="158"/>
        <v>15</v>
      </c>
      <c r="F3295" t="str">
        <f t="shared" si="159"/>
        <v xml:space="preserve"> </v>
      </c>
    </row>
    <row r="3296" spans="1:6" x14ac:dyDescent="0.45">
      <c r="A3296">
        <v>3285</v>
      </c>
      <c r="B3296">
        <f t="shared" si="157"/>
        <v>81</v>
      </c>
      <c r="C3296" cm="1">
        <f t="array" ref="C3296:D3296">_xlfn.XLOOKUP(A3296,id,KickstartData!$L$2:$M$4115)</f>
        <v>81</v>
      </c>
      <c r="D3296" t="str">
        <v>successful</v>
      </c>
      <c r="E3296">
        <f t="shared" si="158"/>
        <v>81</v>
      </c>
      <c r="F3296" t="str">
        <f t="shared" si="159"/>
        <v xml:space="preserve"> </v>
      </c>
    </row>
    <row r="3297" spans="1:6" x14ac:dyDescent="0.45">
      <c r="A3297">
        <v>3286</v>
      </c>
      <c r="B3297">
        <f t="shared" si="157"/>
        <v>122</v>
      </c>
      <c r="C3297" cm="1">
        <f t="array" ref="C3297:D3297">_xlfn.XLOOKUP(A3297,id,KickstartData!$L$2:$M$4115)</f>
        <v>122</v>
      </c>
      <c r="D3297" t="str">
        <v>successful</v>
      </c>
      <c r="E3297">
        <f t="shared" si="158"/>
        <v>122</v>
      </c>
      <c r="F3297" t="str">
        <f t="shared" si="159"/>
        <v xml:space="preserve"> </v>
      </c>
    </row>
    <row r="3298" spans="1:6" x14ac:dyDescent="0.45">
      <c r="A3298">
        <v>3287</v>
      </c>
      <c r="B3298">
        <f t="shared" si="157"/>
        <v>34</v>
      </c>
      <c r="C3298" cm="1">
        <f t="array" ref="C3298:D3298">_xlfn.XLOOKUP(A3298,id,KickstartData!$L$2:$M$4115)</f>
        <v>34</v>
      </c>
      <c r="D3298" t="str">
        <v>successful</v>
      </c>
      <c r="E3298">
        <f t="shared" si="158"/>
        <v>34</v>
      </c>
      <c r="F3298" t="str">
        <f t="shared" si="159"/>
        <v xml:space="preserve"> </v>
      </c>
    </row>
    <row r="3299" spans="1:6" x14ac:dyDescent="0.45">
      <c r="A3299">
        <v>3288</v>
      </c>
      <c r="B3299">
        <f t="shared" si="157"/>
        <v>207</v>
      </c>
      <c r="C3299" cm="1">
        <f t="array" ref="C3299:D3299">_xlfn.XLOOKUP(A3299,id,KickstartData!$L$2:$M$4115)</f>
        <v>207</v>
      </c>
      <c r="D3299" t="str">
        <v>successful</v>
      </c>
      <c r="E3299">
        <f t="shared" si="158"/>
        <v>207</v>
      </c>
      <c r="F3299" t="str">
        <f t="shared" si="159"/>
        <v xml:space="preserve"> </v>
      </c>
    </row>
    <row r="3300" spans="1:6" x14ac:dyDescent="0.45">
      <c r="A3300">
        <v>3289</v>
      </c>
      <c r="B3300">
        <f t="shared" si="157"/>
        <v>25</v>
      </c>
      <c r="C3300" cm="1">
        <f t="array" ref="C3300:D3300">_xlfn.XLOOKUP(A3300,id,KickstartData!$L$2:$M$4115)</f>
        <v>25</v>
      </c>
      <c r="D3300" t="str">
        <v>successful</v>
      </c>
      <c r="E3300">
        <f t="shared" si="158"/>
        <v>25</v>
      </c>
      <c r="F3300" t="str">
        <f t="shared" si="159"/>
        <v xml:space="preserve"> </v>
      </c>
    </row>
    <row r="3301" spans="1:6" x14ac:dyDescent="0.45">
      <c r="A3301">
        <v>3290</v>
      </c>
      <c r="B3301">
        <f t="shared" si="157"/>
        <v>72</v>
      </c>
      <c r="C3301" cm="1">
        <f t="array" ref="C3301:D3301">_xlfn.XLOOKUP(A3301,id,KickstartData!$L$2:$M$4115)</f>
        <v>72</v>
      </c>
      <c r="D3301" t="str">
        <v>successful</v>
      </c>
      <c r="E3301">
        <f t="shared" si="158"/>
        <v>72</v>
      </c>
      <c r="F3301" t="str">
        <f t="shared" si="159"/>
        <v xml:space="preserve"> </v>
      </c>
    </row>
    <row r="3302" spans="1:6" x14ac:dyDescent="0.45">
      <c r="A3302">
        <v>3291</v>
      </c>
      <c r="B3302">
        <f t="shared" si="157"/>
        <v>14</v>
      </c>
      <c r="C3302" cm="1">
        <f t="array" ref="C3302:D3302">_xlfn.XLOOKUP(A3302,id,KickstartData!$L$2:$M$4115)</f>
        <v>14</v>
      </c>
      <c r="D3302" t="str">
        <v>successful</v>
      </c>
      <c r="E3302">
        <f t="shared" si="158"/>
        <v>14</v>
      </c>
      <c r="F3302" t="str">
        <f t="shared" si="159"/>
        <v xml:space="preserve"> </v>
      </c>
    </row>
    <row r="3303" spans="1:6" x14ac:dyDescent="0.45">
      <c r="A3303">
        <v>3292</v>
      </c>
      <c r="B3303">
        <f t="shared" si="157"/>
        <v>15</v>
      </c>
      <c r="C3303" cm="1">
        <f t="array" ref="C3303:D3303">_xlfn.XLOOKUP(A3303,id,KickstartData!$L$2:$M$4115)</f>
        <v>15</v>
      </c>
      <c r="D3303" t="str">
        <v>successful</v>
      </c>
      <c r="E3303">
        <f t="shared" si="158"/>
        <v>15</v>
      </c>
      <c r="F3303" t="str">
        <f t="shared" si="159"/>
        <v xml:space="preserve"> </v>
      </c>
    </row>
    <row r="3304" spans="1:6" x14ac:dyDescent="0.45">
      <c r="A3304">
        <v>3293</v>
      </c>
      <c r="B3304">
        <f t="shared" si="157"/>
        <v>91</v>
      </c>
      <c r="C3304" cm="1">
        <f t="array" ref="C3304:D3304">_xlfn.XLOOKUP(A3304,id,KickstartData!$L$2:$M$4115)</f>
        <v>91</v>
      </c>
      <c r="D3304" t="str">
        <v>successful</v>
      </c>
      <c r="E3304">
        <f t="shared" si="158"/>
        <v>91</v>
      </c>
      <c r="F3304" t="str">
        <f t="shared" si="159"/>
        <v xml:space="preserve"> </v>
      </c>
    </row>
    <row r="3305" spans="1:6" x14ac:dyDescent="0.45">
      <c r="A3305">
        <v>3294</v>
      </c>
      <c r="B3305">
        <f t="shared" si="157"/>
        <v>24</v>
      </c>
      <c r="C3305" cm="1">
        <f t="array" ref="C3305:D3305">_xlfn.XLOOKUP(A3305,id,KickstartData!$L$2:$M$4115)</f>
        <v>24</v>
      </c>
      <c r="D3305" t="str">
        <v>successful</v>
      </c>
      <c r="E3305">
        <f t="shared" si="158"/>
        <v>24</v>
      </c>
      <c r="F3305" t="str">
        <f t="shared" si="159"/>
        <v xml:space="preserve"> </v>
      </c>
    </row>
    <row r="3306" spans="1:6" x14ac:dyDescent="0.45">
      <c r="A3306">
        <v>3295</v>
      </c>
      <c r="B3306">
        <f t="shared" si="157"/>
        <v>27</v>
      </c>
      <c r="C3306" cm="1">
        <f t="array" ref="C3306:D3306">_xlfn.XLOOKUP(A3306,id,KickstartData!$L$2:$M$4115)</f>
        <v>27</v>
      </c>
      <c r="D3306" t="str">
        <v>successful</v>
      </c>
      <c r="E3306">
        <f t="shared" si="158"/>
        <v>27</v>
      </c>
      <c r="F3306" t="str">
        <f t="shared" si="159"/>
        <v xml:space="preserve"> </v>
      </c>
    </row>
    <row r="3307" spans="1:6" x14ac:dyDescent="0.45">
      <c r="A3307">
        <v>3296</v>
      </c>
      <c r="B3307">
        <f t="shared" si="157"/>
        <v>47</v>
      </c>
      <c r="C3307" cm="1">
        <f t="array" ref="C3307:D3307">_xlfn.XLOOKUP(A3307,id,KickstartData!$L$2:$M$4115)</f>
        <v>47</v>
      </c>
      <c r="D3307" t="str">
        <v>successful</v>
      </c>
      <c r="E3307">
        <f t="shared" si="158"/>
        <v>47</v>
      </c>
      <c r="F3307" t="str">
        <f t="shared" si="159"/>
        <v xml:space="preserve"> </v>
      </c>
    </row>
    <row r="3308" spans="1:6" x14ac:dyDescent="0.45">
      <c r="A3308">
        <v>3297</v>
      </c>
      <c r="B3308">
        <f t="shared" si="157"/>
        <v>44</v>
      </c>
      <c r="C3308" cm="1">
        <f t="array" ref="C3308:D3308">_xlfn.XLOOKUP(A3308,id,KickstartData!$L$2:$M$4115)</f>
        <v>44</v>
      </c>
      <c r="D3308" t="str">
        <v>successful</v>
      </c>
      <c r="E3308">
        <f t="shared" si="158"/>
        <v>44</v>
      </c>
      <c r="F3308" t="str">
        <f t="shared" si="159"/>
        <v xml:space="preserve"> </v>
      </c>
    </row>
    <row r="3309" spans="1:6" x14ac:dyDescent="0.45">
      <c r="A3309">
        <v>3298</v>
      </c>
      <c r="B3309">
        <f t="shared" si="157"/>
        <v>72</v>
      </c>
      <c r="C3309" cm="1">
        <f t="array" ref="C3309:D3309">_xlfn.XLOOKUP(A3309,id,KickstartData!$L$2:$M$4115)</f>
        <v>72</v>
      </c>
      <c r="D3309" t="str">
        <v>successful</v>
      </c>
      <c r="E3309">
        <f t="shared" si="158"/>
        <v>72</v>
      </c>
      <c r="F3309" t="str">
        <f t="shared" si="159"/>
        <v xml:space="preserve"> </v>
      </c>
    </row>
    <row r="3310" spans="1:6" x14ac:dyDescent="0.45">
      <c r="A3310">
        <v>3299</v>
      </c>
      <c r="B3310">
        <f t="shared" si="157"/>
        <v>63</v>
      </c>
      <c r="C3310" cm="1">
        <f t="array" ref="C3310:D3310">_xlfn.XLOOKUP(A3310,id,KickstartData!$L$2:$M$4115)</f>
        <v>63</v>
      </c>
      <c r="D3310" t="str">
        <v>successful</v>
      </c>
      <c r="E3310">
        <f t="shared" si="158"/>
        <v>63</v>
      </c>
      <c r="F3310" t="str">
        <f t="shared" si="159"/>
        <v xml:space="preserve"> </v>
      </c>
    </row>
    <row r="3311" spans="1:6" x14ac:dyDescent="0.45">
      <c r="A3311">
        <v>3300</v>
      </c>
      <c r="B3311">
        <f t="shared" si="157"/>
        <v>88</v>
      </c>
      <c r="C3311" cm="1">
        <f t="array" ref="C3311:D3311">_xlfn.XLOOKUP(A3311,id,KickstartData!$L$2:$M$4115)</f>
        <v>88</v>
      </c>
      <c r="D3311" t="str">
        <v>successful</v>
      </c>
      <c r="E3311">
        <f t="shared" si="158"/>
        <v>88</v>
      </c>
      <c r="F3311" t="str">
        <f t="shared" si="159"/>
        <v xml:space="preserve"> </v>
      </c>
    </row>
    <row r="3312" spans="1:6" x14ac:dyDescent="0.45">
      <c r="A3312">
        <v>3301</v>
      </c>
      <c r="B3312">
        <f t="shared" si="157"/>
        <v>70</v>
      </c>
      <c r="C3312" cm="1">
        <f t="array" ref="C3312:D3312">_xlfn.XLOOKUP(A3312,id,KickstartData!$L$2:$M$4115)</f>
        <v>70</v>
      </c>
      <c r="D3312" t="str">
        <v>successful</v>
      </c>
      <c r="E3312">
        <f t="shared" si="158"/>
        <v>70</v>
      </c>
      <c r="F3312" t="str">
        <f t="shared" si="159"/>
        <v xml:space="preserve"> </v>
      </c>
    </row>
    <row r="3313" spans="1:6" x14ac:dyDescent="0.45">
      <c r="A3313">
        <v>3302</v>
      </c>
      <c r="B3313">
        <f t="shared" si="157"/>
        <v>50</v>
      </c>
      <c r="C3313" cm="1">
        <f t="array" ref="C3313:D3313">_xlfn.XLOOKUP(A3313,id,KickstartData!$L$2:$M$4115)</f>
        <v>50</v>
      </c>
      <c r="D3313" t="str">
        <v>successful</v>
      </c>
      <c r="E3313">
        <f t="shared" si="158"/>
        <v>50</v>
      </c>
      <c r="F3313" t="str">
        <f t="shared" si="159"/>
        <v xml:space="preserve"> </v>
      </c>
    </row>
    <row r="3314" spans="1:6" x14ac:dyDescent="0.45">
      <c r="A3314">
        <v>3303</v>
      </c>
      <c r="B3314">
        <f t="shared" si="157"/>
        <v>35</v>
      </c>
      <c r="C3314" cm="1">
        <f t="array" ref="C3314:D3314">_xlfn.XLOOKUP(A3314,id,KickstartData!$L$2:$M$4115)</f>
        <v>35</v>
      </c>
      <c r="D3314" t="str">
        <v>successful</v>
      </c>
      <c r="E3314">
        <f t="shared" si="158"/>
        <v>35</v>
      </c>
      <c r="F3314" t="str">
        <f t="shared" si="159"/>
        <v xml:space="preserve"> </v>
      </c>
    </row>
    <row r="3315" spans="1:6" x14ac:dyDescent="0.45">
      <c r="A3315">
        <v>3304</v>
      </c>
      <c r="B3315">
        <f t="shared" si="157"/>
        <v>175</v>
      </c>
      <c r="C3315" cm="1">
        <f t="array" ref="C3315:D3315">_xlfn.XLOOKUP(A3315,id,KickstartData!$L$2:$M$4115)</f>
        <v>175</v>
      </c>
      <c r="D3315" t="str">
        <v>successful</v>
      </c>
      <c r="E3315">
        <f t="shared" si="158"/>
        <v>175</v>
      </c>
      <c r="F3315" t="str">
        <f t="shared" si="159"/>
        <v xml:space="preserve"> </v>
      </c>
    </row>
    <row r="3316" spans="1:6" x14ac:dyDescent="0.45">
      <c r="A3316">
        <v>3305</v>
      </c>
      <c r="B3316">
        <f t="shared" si="157"/>
        <v>20</v>
      </c>
      <c r="C3316" cm="1">
        <f t="array" ref="C3316:D3316">_xlfn.XLOOKUP(A3316,id,KickstartData!$L$2:$M$4115)</f>
        <v>20</v>
      </c>
      <c r="D3316" t="str">
        <v>successful</v>
      </c>
      <c r="E3316">
        <f t="shared" si="158"/>
        <v>20</v>
      </c>
      <c r="F3316" t="str">
        <f t="shared" si="159"/>
        <v xml:space="preserve"> </v>
      </c>
    </row>
    <row r="3317" spans="1:6" x14ac:dyDescent="0.45">
      <c r="A3317">
        <v>3306</v>
      </c>
      <c r="B3317">
        <f t="shared" si="157"/>
        <v>54</v>
      </c>
      <c r="C3317" cm="1">
        <f t="array" ref="C3317:D3317">_xlfn.XLOOKUP(A3317,id,KickstartData!$L$2:$M$4115)</f>
        <v>54</v>
      </c>
      <c r="D3317" t="str">
        <v>successful</v>
      </c>
      <c r="E3317">
        <f t="shared" si="158"/>
        <v>54</v>
      </c>
      <c r="F3317" t="str">
        <f t="shared" si="159"/>
        <v xml:space="preserve"> </v>
      </c>
    </row>
    <row r="3318" spans="1:6" x14ac:dyDescent="0.45">
      <c r="A3318">
        <v>3307</v>
      </c>
      <c r="B3318">
        <f t="shared" si="157"/>
        <v>20</v>
      </c>
      <c r="C3318" cm="1">
        <f t="array" ref="C3318:D3318">_xlfn.XLOOKUP(A3318,id,KickstartData!$L$2:$M$4115)</f>
        <v>20</v>
      </c>
      <c r="D3318" t="str">
        <v>successful</v>
      </c>
      <c r="E3318">
        <f t="shared" si="158"/>
        <v>20</v>
      </c>
      <c r="F3318" t="str">
        <f t="shared" si="159"/>
        <v xml:space="preserve"> </v>
      </c>
    </row>
    <row r="3319" spans="1:6" x14ac:dyDescent="0.45">
      <c r="A3319">
        <v>3308</v>
      </c>
      <c r="B3319">
        <f t="shared" si="157"/>
        <v>57</v>
      </c>
      <c r="C3319" cm="1">
        <f t="array" ref="C3319:D3319">_xlfn.XLOOKUP(A3319,id,KickstartData!$L$2:$M$4115)</f>
        <v>57</v>
      </c>
      <c r="D3319" t="str">
        <v>successful</v>
      </c>
      <c r="E3319">
        <f t="shared" si="158"/>
        <v>57</v>
      </c>
      <c r="F3319" t="str">
        <f t="shared" si="159"/>
        <v xml:space="preserve"> </v>
      </c>
    </row>
    <row r="3320" spans="1:6" x14ac:dyDescent="0.45">
      <c r="A3320">
        <v>3309</v>
      </c>
      <c r="B3320">
        <f t="shared" si="157"/>
        <v>31</v>
      </c>
      <c r="C3320" cm="1">
        <f t="array" ref="C3320:D3320">_xlfn.XLOOKUP(A3320,id,KickstartData!$L$2:$M$4115)</f>
        <v>31</v>
      </c>
      <c r="D3320" t="str">
        <v>successful</v>
      </c>
      <c r="E3320">
        <f t="shared" si="158"/>
        <v>31</v>
      </c>
      <c r="F3320" t="str">
        <f t="shared" si="159"/>
        <v xml:space="preserve"> </v>
      </c>
    </row>
    <row r="3321" spans="1:6" x14ac:dyDescent="0.45">
      <c r="A3321">
        <v>3310</v>
      </c>
      <c r="B3321">
        <f t="shared" si="157"/>
        <v>31</v>
      </c>
      <c r="C3321" cm="1">
        <f t="array" ref="C3321:D3321">_xlfn.XLOOKUP(A3321,id,KickstartData!$L$2:$M$4115)</f>
        <v>31</v>
      </c>
      <c r="D3321" t="str">
        <v>successful</v>
      </c>
      <c r="E3321">
        <f t="shared" si="158"/>
        <v>31</v>
      </c>
      <c r="F3321" t="str">
        <f t="shared" si="159"/>
        <v xml:space="preserve"> </v>
      </c>
    </row>
    <row r="3322" spans="1:6" x14ac:dyDescent="0.45">
      <c r="A3322">
        <v>3311</v>
      </c>
      <c r="B3322">
        <f t="shared" si="157"/>
        <v>45</v>
      </c>
      <c r="C3322" cm="1">
        <f t="array" ref="C3322:D3322">_xlfn.XLOOKUP(A3322,id,KickstartData!$L$2:$M$4115)</f>
        <v>45</v>
      </c>
      <c r="D3322" t="str">
        <v>successful</v>
      </c>
      <c r="E3322">
        <f t="shared" si="158"/>
        <v>45</v>
      </c>
      <c r="F3322" t="str">
        <f t="shared" si="159"/>
        <v xml:space="preserve"> </v>
      </c>
    </row>
    <row r="3323" spans="1:6" x14ac:dyDescent="0.45">
      <c r="A3323">
        <v>3312</v>
      </c>
      <c r="B3323">
        <f t="shared" si="157"/>
        <v>41</v>
      </c>
      <c r="C3323" cm="1">
        <f t="array" ref="C3323:D3323">_xlfn.XLOOKUP(A3323,id,KickstartData!$L$2:$M$4115)</f>
        <v>41</v>
      </c>
      <c r="D3323" t="str">
        <v>successful</v>
      </c>
      <c r="E3323">
        <f t="shared" si="158"/>
        <v>41</v>
      </c>
      <c r="F3323" t="str">
        <f t="shared" si="159"/>
        <v xml:space="preserve"> </v>
      </c>
    </row>
    <row r="3324" spans="1:6" x14ac:dyDescent="0.45">
      <c r="A3324">
        <v>3313</v>
      </c>
      <c r="B3324">
        <f t="shared" si="157"/>
        <v>29</v>
      </c>
      <c r="C3324" cm="1">
        <f t="array" ref="C3324:D3324">_xlfn.XLOOKUP(A3324,id,KickstartData!$L$2:$M$4115)</f>
        <v>29</v>
      </c>
      <c r="D3324" t="str">
        <v>successful</v>
      </c>
      <c r="E3324">
        <f t="shared" si="158"/>
        <v>29</v>
      </c>
      <c r="F3324" t="str">
        <f t="shared" si="159"/>
        <v xml:space="preserve"> </v>
      </c>
    </row>
    <row r="3325" spans="1:6" x14ac:dyDescent="0.45">
      <c r="A3325">
        <v>3314</v>
      </c>
      <c r="B3325">
        <f t="shared" si="157"/>
        <v>58</v>
      </c>
      <c r="C3325" cm="1">
        <f t="array" ref="C3325:D3325">_xlfn.XLOOKUP(A3325,id,KickstartData!$L$2:$M$4115)</f>
        <v>58</v>
      </c>
      <c r="D3325" t="str">
        <v>successful</v>
      </c>
      <c r="E3325">
        <f t="shared" si="158"/>
        <v>58</v>
      </c>
      <c r="F3325" t="str">
        <f t="shared" si="159"/>
        <v xml:space="preserve"> </v>
      </c>
    </row>
    <row r="3326" spans="1:6" x14ac:dyDescent="0.45">
      <c r="A3326">
        <v>3315</v>
      </c>
      <c r="B3326">
        <f t="shared" si="157"/>
        <v>89</v>
      </c>
      <c r="C3326" cm="1">
        <f t="array" ref="C3326:D3326">_xlfn.XLOOKUP(A3326,id,KickstartData!$L$2:$M$4115)</f>
        <v>89</v>
      </c>
      <c r="D3326" t="str">
        <v>successful</v>
      </c>
      <c r="E3326">
        <f t="shared" si="158"/>
        <v>89</v>
      </c>
      <c r="F3326" t="str">
        <f t="shared" si="159"/>
        <v xml:space="preserve"> </v>
      </c>
    </row>
    <row r="3327" spans="1:6" x14ac:dyDescent="0.45">
      <c r="A3327">
        <v>3316</v>
      </c>
      <c r="B3327">
        <f t="shared" si="157"/>
        <v>125</v>
      </c>
      <c r="C3327" cm="1">
        <f t="array" ref="C3327:D3327">_xlfn.XLOOKUP(A3327,id,KickstartData!$L$2:$M$4115)</f>
        <v>125</v>
      </c>
      <c r="D3327" t="str">
        <v>successful</v>
      </c>
      <c r="E3327">
        <f t="shared" si="158"/>
        <v>125</v>
      </c>
      <c r="F3327" t="str">
        <f t="shared" si="159"/>
        <v xml:space="preserve"> </v>
      </c>
    </row>
    <row r="3328" spans="1:6" x14ac:dyDescent="0.45">
      <c r="A3328">
        <v>3317</v>
      </c>
      <c r="B3328">
        <f t="shared" si="157"/>
        <v>18</v>
      </c>
      <c r="C3328" cm="1">
        <f t="array" ref="C3328:D3328">_xlfn.XLOOKUP(A3328,id,KickstartData!$L$2:$M$4115)</f>
        <v>18</v>
      </c>
      <c r="D3328" t="str">
        <v>successful</v>
      </c>
      <c r="E3328">
        <f t="shared" si="158"/>
        <v>18</v>
      </c>
      <c r="F3328" t="str">
        <f t="shared" si="159"/>
        <v xml:space="preserve"> </v>
      </c>
    </row>
    <row r="3329" spans="1:6" x14ac:dyDescent="0.45">
      <c r="A3329">
        <v>3318</v>
      </c>
      <c r="B3329">
        <f t="shared" si="157"/>
        <v>32</v>
      </c>
      <c r="C3329" cm="1">
        <f t="array" ref="C3329:D3329">_xlfn.XLOOKUP(A3329,id,KickstartData!$L$2:$M$4115)</f>
        <v>32</v>
      </c>
      <c r="D3329" t="str">
        <v>successful</v>
      </c>
      <c r="E3329">
        <f t="shared" si="158"/>
        <v>32</v>
      </c>
      <c r="F3329" t="str">
        <f t="shared" si="159"/>
        <v xml:space="preserve"> </v>
      </c>
    </row>
    <row r="3330" spans="1:6" x14ac:dyDescent="0.45">
      <c r="A3330">
        <v>3319</v>
      </c>
      <c r="B3330">
        <f t="shared" si="157"/>
        <v>16</v>
      </c>
      <c r="C3330" cm="1">
        <f t="array" ref="C3330:D3330">_xlfn.XLOOKUP(A3330,id,KickstartData!$L$2:$M$4115)</f>
        <v>16</v>
      </c>
      <c r="D3330" t="str">
        <v>successful</v>
      </c>
      <c r="E3330">
        <f t="shared" si="158"/>
        <v>16</v>
      </c>
      <c r="F3330" t="str">
        <f t="shared" si="159"/>
        <v xml:space="preserve"> </v>
      </c>
    </row>
    <row r="3331" spans="1:6" x14ac:dyDescent="0.45">
      <c r="A3331">
        <v>3320</v>
      </c>
      <c r="B3331">
        <f t="shared" si="157"/>
        <v>38</v>
      </c>
      <c r="C3331" cm="1">
        <f t="array" ref="C3331:D3331">_xlfn.XLOOKUP(A3331,id,KickstartData!$L$2:$M$4115)</f>
        <v>38</v>
      </c>
      <c r="D3331" t="str">
        <v>successful</v>
      </c>
      <c r="E3331">
        <f t="shared" si="158"/>
        <v>38</v>
      </c>
      <c r="F3331" t="str">
        <f t="shared" si="159"/>
        <v xml:space="preserve"> </v>
      </c>
    </row>
    <row r="3332" spans="1:6" x14ac:dyDescent="0.45">
      <c r="A3332">
        <v>3321</v>
      </c>
      <c r="B3332">
        <f t="shared" si="157"/>
        <v>15</v>
      </c>
      <c r="C3332" cm="1">
        <f t="array" ref="C3332:D3332">_xlfn.XLOOKUP(A3332,id,KickstartData!$L$2:$M$4115)</f>
        <v>15</v>
      </c>
      <c r="D3332" t="str">
        <v>successful</v>
      </c>
      <c r="E3332">
        <f t="shared" si="158"/>
        <v>15</v>
      </c>
      <c r="F3332" t="str">
        <f t="shared" si="159"/>
        <v xml:space="preserve"> </v>
      </c>
    </row>
    <row r="3333" spans="1:6" x14ac:dyDescent="0.45">
      <c r="A3333">
        <v>3322</v>
      </c>
      <c r="B3333">
        <f t="shared" si="157"/>
        <v>23</v>
      </c>
      <c r="C3333" cm="1">
        <f t="array" ref="C3333:D3333">_xlfn.XLOOKUP(A3333,id,KickstartData!$L$2:$M$4115)</f>
        <v>23</v>
      </c>
      <c r="D3333" t="str">
        <v>successful</v>
      </c>
      <c r="E3333">
        <f t="shared" si="158"/>
        <v>23</v>
      </c>
      <c r="F3333" t="str">
        <f t="shared" si="159"/>
        <v xml:space="preserve"> </v>
      </c>
    </row>
    <row r="3334" spans="1:6" x14ac:dyDescent="0.45">
      <c r="A3334">
        <v>3323</v>
      </c>
      <c r="B3334">
        <f t="shared" si="157"/>
        <v>49</v>
      </c>
      <c r="C3334" cm="1">
        <f t="array" ref="C3334:D3334">_xlfn.XLOOKUP(A3334,id,KickstartData!$L$2:$M$4115)</f>
        <v>49</v>
      </c>
      <c r="D3334" t="str">
        <v>successful</v>
      </c>
      <c r="E3334">
        <f t="shared" si="158"/>
        <v>49</v>
      </c>
      <c r="F3334" t="str">
        <f t="shared" si="159"/>
        <v xml:space="preserve"> </v>
      </c>
    </row>
    <row r="3335" spans="1:6" x14ac:dyDescent="0.45">
      <c r="A3335">
        <v>3324</v>
      </c>
      <c r="B3335">
        <f t="shared" si="157"/>
        <v>10</v>
      </c>
      <c r="C3335" cm="1">
        <f t="array" ref="C3335:D3335">_xlfn.XLOOKUP(A3335,id,KickstartData!$L$2:$M$4115)</f>
        <v>10</v>
      </c>
      <c r="D3335" t="str">
        <v>successful</v>
      </c>
      <c r="E3335">
        <f t="shared" si="158"/>
        <v>10</v>
      </c>
      <c r="F3335" t="str">
        <f t="shared" si="159"/>
        <v xml:space="preserve"> </v>
      </c>
    </row>
    <row r="3336" spans="1:6" x14ac:dyDescent="0.45">
      <c r="A3336">
        <v>3325</v>
      </c>
      <c r="B3336">
        <f t="shared" si="157"/>
        <v>15</v>
      </c>
      <c r="C3336" cm="1">
        <f t="array" ref="C3336:D3336">_xlfn.XLOOKUP(A3336,id,KickstartData!$L$2:$M$4115)</f>
        <v>15</v>
      </c>
      <c r="D3336" t="str">
        <v>successful</v>
      </c>
      <c r="E3336">
        <f t="shared" si="158"/>
        <v>15</v>
      </c>
      <c r="F3336" t="str">
        <f t="shared" si="159"/>
        <v xml:space="preserve"> </v>
      </c>
    </row>
    <row r="3337" spans="1:6" x14ac:dyDescent="0.45">
      <c r="A3337">
        <v>3326</v>
      </c>
      <c r="B3337">
        <f t="shared" si="157"/>
        <v>57</v>
      </c>
      <c r="C3337" cm="1">
        <f t="array" ref="C3337:D3337">_xlfn.XLOOKUP(A3337,id,KickstartData!$L$2:$M$4115)</f>
        <v>57</v>
      </c>
      <c r="D3337" t="str">
        <v>successful</v>
      </c>
      <c r="E3337">
        <f t="shared" si="158"/>
        <v>57</v>
      </c>
      <c r="F3337" t="str">
        <f t="shared" si="159"/>
        <v xml:space="preserve"> </v>
      </c>
    </row>
    <row r="3338" spans="1:6" x14ac:dyDescent="0.45">
      <c r="A3338">
        <v>3327</v>
      </c>
      <c r="B3338">
        <f t="shared" si="157"/>
        <v>33</v>
      </c>
      <c r="C3338" cm="1">
        <f t="array" ref="C3338:D3338">_xlfn.XLOOKUP(A3338,id,KickstartData!$L$2:$M$4115)</f>
        <v>33</v>
      </c>
      <c r="D3338" t="str">
        <v>successful</v>
      </c>
      <c r="E3338">
        <f t="shared" si="158"/>
        <v>33</v>
      </c>
      <c r="F3338" t="str">
        <f t="shared" si="159"/>
        <v xml:space="preserve"> </v>
      </c>
    </row>
    <row r="3339" spans="1:6" x14ac:dyDescent="0.45">
      <c r="A3339">
        <v>3328</v>
      </c>
      <c r="B3339">
        <f t="shared" si="157"/>
        <v>9</v>
      </c>
      <c r="C3339" cm="1">
        <f t="array" ref="C3339:D3339">_xlfn.XLOOKUP(A3339,id,KickstartData!$L$2:$M$4115)</f>
        <v>9</v>
      </c>
      <c r="D3339" t="str">
        <v>successful</v>
      </c>
      <c r="E3339">
        <f t="shared" si="158"/>
        <v>9</v>
      </c>
      <c r="F3339" t="str">
        <f t="shared" si="159"/>
        <v xml:space="preserve"> </v>
      </c>
    </row>
    <row r="3340" spans="1:6" x14ac:dyDescent="0.45">
      <c r="A3340">
        <v>3329</v>
      </c>
      <c r="B3340">
        <f t="shared" ref="B3340:B3403" si="160">_xlfn.XLOOKUP(A3340,id,backers_count)</f>
        <v>26</v>
      </c>
      <c r="C3340" cm="1">
        <f t="array" ref="C3340:D3340">_xlfn.XLOOKUP(A3340,id,KickstartData!$L$2:$M$4115)</f>
        <v>26</v>
      </c>
      <c r="D3340" t="str">
        <v>successful</v>
      </c>
      <c r="E3340">
        <f t="shared" si="158"/>
        <v>26</v>
      </c>
      <c r="F3340" t="str">
        <f t="shared" si="159"/>
        <v xml:space="preserve"> </v>
      </c>
    </row>
    <row r="3341" spans="1:6" x14ac:dyDescent="0.45">
      <c r="A3341">
        <v>3330</v>
      </c>
      <c r="B3341">
        <f t="shared" si="160"/>
        <v>69</v>
      </c>
      <c r="C3341" cm="1">
        <f t="array" ref="C3341:D3341">_xlfn.XLOOKUP(A3341,id,KickstartData!$L$2:$M$4115)</f>
        <v>69</v>
      </c>
      <c r="D3341" t="str">
        <v>successful</v>
      </c>
      <c r="E3341">
        <f t="shared" si="158"/>
        <v>69</v>
      </c>
      <c r="F3341" t="str">
        <f t="shared" si="159"/>
        <v xml:space="preserve"> </v>
      </c>
    </row>
    <row r="3342" spans="1:6" x14ac:dyDescent="0.45">
      <c r="A3342">
        <v>3331</v>
      </c>
      <c r="B3342">
        <f t="shared" si="160"/>
        <v>65</v>
      </c>
      <c r="C3342" cm="1">
        <f t="array" ref="C3342:D3342">_xlfn.XLOOKUP(A3342,id,KickstartData!$L$2:$M$4115)</f>
        <v>65</v>
      </c>
      <c r="D3342" t="str">
        <v>successful</v>
      </c>
      <c r="E3342">
        <f t="shared" si="158"/>
        <v>65</v>
      </c>
      <c r="F3342" t="str">
        <f t="shared" si="159"/>
        <v xml:space="preserve"> </v>
      </c>
    </row>
    <row r="3343" spans="1:6" x14ac:dyDescent="0.45">
      <c r="A3343">
        <v>3332</v>
      </c>
      <c r="B3343">
        <f t="shared" si="160"/>
        <v>83</v>
      </c>
      <c r="C3343" cm="1">
        <f t="array" ref="C3343:D3343">_xlfn.XLOOKUP(A3343,id,KickstartData!$L$2:$M$4115)</f>
        <v>83</v>
      </c>
      <c r="D3343" t="str">
        <v>successful</v>
      </c>
      <c r="E3343">
        <f t="shared" si="158"/>
        <v>83</v>
      </c>
      <c r="F3343" t="str">
        <f t="shared" si="159"/>
        <v xml:space="preserve"> </v>
      </c>
    </row>
    <row r="3344" spans="1:6" x14ac:dyDescent="0.45">
      <c r="A3344">
        <v>3333</v>
      </c>
      <c r="B3344">
        <f t="shared" si="160"/>
        <v>111</v>
      </c>
      <c r="C3344" cm="1">
        <f t="array" ref="C3344:D3344">_xlfn.XLOOKUP(A3344,id,KickstartData!$L$2:$M$4115)</f>
        <v>111</v>
      </c>
      <c r="D3344" t="str">
        <v>successful</v>
      </c>
      <c r="E3344">
        <f t="shared" si="158"/>
        <v>111</v>
      </c>
      <c r="F3344" t="str">
        <f t="shared" si="159"/>
        <v xml:space="preserve"> </v>
      </c>
    </row>
    <row r="3345" spans="1:6" x14ac:dyDescent="0.45">
      <c r="A3345">
        <v>3334</v>
      </c>
      <c r="B3345">
        <f t="shared" si="160"/>
        <v>46</v>
      </c>
      <c r="C3345" cm="1">
        <f t="array" ref="C3345:D3345">_xlfn.XLOOKUP(A3345,id,KickstartData!$L$2:$M$4115)</f>
        <v>46</v>
      </c>
      <c r="D3345" t="str">
        <v>successful</v>
      </c>
      <c r="E3345">
        <f t="shared" si="158"/>
        <v>46</v>
      </c>
      <c r="F3345" t="str">
        <f t="shared" si="159"/>
        <v xml:space="preserve"> </v>
      </c>
    </row>
    <row r="3346" spans="1:6" x14ac:dyDescent="0.45">
      <c r="A3346">
        <v>3335</v>
      </c>
      <c r="B3346">
        <f t="shared" si="160"/>
        <v>63</v>
      </c>
      <c r="C3346" cm="1">
        <f t="array" ref="C3346:D3346">_xlfn.XLOOKUP(A3346,id,KickstartData!$L$2:$M$4115)</f>
        <v>63</v>
      </c>
      <c r="D3346" t="str">
        <v>successful</v>
      </c>
      <c r="E3346">
        <f t="shared" si="158"/>
        <v>63</v>
      </c>
      <c r="F3346" t="str">
        <f t="shared" si="159"/>
        <v xml:space="preserve"> </v>
      </c>
    </row>
    <row r="3347" spans="1:6" x14ac:dyDescent="0.45">
      <c r="A3347">
        <v>3336</v>
      </c>
      <c r="B3347">
        <f t="shared" si="160"/>
        <v>9</v>
      </c>
      <c r="C3347" cm="1">
        <f t="array" ref="C3347:D3347">_xlfn.XLOOKUP(A3347,id,KickstartData!$L$2:$M$4115)</f>
        <v>9</v>
      </c>
      <c r="D3347" t="str">
        <v>successful</v>
      </c>
      <c r="E3347">
        <f t="shared" ref="E3347:E3410" si="161">IF(D3347="successful",C3347," ")</f>
        <v>9</v>
      </c>
      <c r="F3347" t="str">
        <f t="shared" ref="F3347:F3410" si="162">IF(D3347&lt;&gt;"successful",C3347," ")</f>
        <v xml:space="preserve"> </v>
      </c>
    </row>
    <row r="3348" spans="1:6" x14ac:dyDescent="0.45">
      <c r="A3348">
        <v>3337</v>
      </c>
      <c r="B3348">
        <f t="shared" si="160"/>
        <v>34</v>
      </c>
      <c r="C3348" cm="1">
        <f t="array" ref="C3348:D3348">_xlfn.XLOOKUP(A3348,id,KickstartData!$L$2:$M$4115)</f>
        <v>34</v>
      </c>
      <c r="D3348" t="str">
        <v>successful</v>
      </c>
      <c r="E3348">
        <f t="shared" si="161"/>
        <v>34</v>
      </c>
      <c r="F3348" t="str">
        <f t="shared" si="162"/>
        <v xml:space="preserve"> </v>
      </c>
    </row>
    <row r="3349" spans="1:6" x14ac:dyDescent="0.45">
      <c r="A3349">
        <v>3338</v>
      </c>
      <c r="B3349">
        <f t="shared" si="160"/>
        <v>112</v>
      </c>
      <c r="C3349" cm="1">
        <f t="array" ref="C3349:D3349">_xlfn.XLOOKUP(A3349,id,KickstartData!$L$2:$M$4115)</f>
        <v>112</v>
      </c>
      <c r="D3349" t="str">
        <v>successful</v>
      </c>
      <c r="E3349">
        <f t="shared" si="161"/>
        <v>112</v>
      </c>
      <c r="F3349" t="str">
        <f t="shared" si="162"/>
        <v xml:space="preserve"> </v>
      </c>
    </row>
    <row r="3350" spans="1:6" x14ac:dyDescent="0.45">
      <c r="A3350">
        <v>3339</v>
      </c>
      <c r="B3350">
        <f t="shared" si="160"/>
        <v>47</v>
      </c>
      <c r="C3350" cm="1">
        <f t="array" ref="C3350:D3350">_xlfn.XLOOKUP(A3350,id,KickstartData!$L$2:$M$4115)</f>
        <v>47</v>
      </c>
      <c r="D3350" t="str">
        <v>successful</v>
      </c>
      <c r="E3350">
        <f t="shared" si="161"/>
        <v>47</v>
      </c>
      <c r="F3350" t="str">
        <f t="shared" si="162"/>
        <v xml:space="preserve"> </v>
      </c>
    </row>
    <row r="3351" spans="1:6" x14ac:dyDescent="0.45">
      <c r="A3351">
        <v>3340</v>
      </c>
      <c r="B3351">
        <f t="shared" si="160"/>
        <v>38</v>
      </c>
      <c r="C3351" cm="1">
        <f t="array" ref="C3351:D3351">_xlfn.XLOOKUP(A3351,id,KickstartData!$L$2:$M$4115)</f>
        <v>38</v>
      </c>
      <c r="D3351" t="str">
        <v>successful</v>
      </c>
      <c r="E3351">
        <f t="shared" si="161"/>
        <v>38</v>
      </c>
      <c r="F3351" t="str">
        <f t="shared" si="162"/>
        <v xml:space="preserve"> </v>
      </c>
    </row>
    <row r="3352" spans="1:6" x14ac:dyDescent="0.45">
      <c r="A3352">
        <v>3341</v>
      </c>
      <c r="B3352">
        <f t="shared" si="160"/>
        <v>28</v>
      </c>
      <c r="C3352" cm="1">
        <f t="array" ref="C3352:D3352">_xlfn.XLOOKUP(A3352,id,KickstartData!$L$2:$M$4115)</f>
        <v>28</v>
      </c>
      <c r="D3352" t="str">
        <v>successful</v>
      </c>
      <c r="E3352">
        <f t="shared" si="161"/>
        <v>28</v>
      </c>
      <c r="F3352" t="str">
        <f t="shared" si="162"/>
        <v xml:space="preserve"> </v>
      </c>
    </row>
    <row r="3353" spans="1:6" x14ac:dyDescent="0.45">
      <c r="A3353">
        <v>3342</v>
      </c>
      <c r="B3353">
        <f t="shared" si="160"/>
        <v>78</v>
      </c>
      <c r="C3353" cm="1">
        <f t="array" ref="C3353:D3353">_xlfn.XLOOKUP(A3353,id,KickstartData!$L$2:$M$4115)</f>
        <v>78</v>
      </c>
      <c r="D3353" t="str">
        <v>successful</v>
      </c>
      <c r="E3353">
        <f t="shared" si="161"/>
        <v>78</v>
      </c>
      <c r="F3353" t="str">
        <f t="shared" si="162"/>
        <v xml:space="preserve"> </v>
      </c>
    </row>
    <row r="3354" spans="1:6" x14ac:dyDescent="0.45">
      <c r="A3354">
        <v>3343</v>
      </c>
      <c r="B3354">
        <f t="shared" si="160"/>
        <v>23</v>
      </c>
      <c r="C3354" cm="1">
        <f t="array" ref="C3354:D3354">_xlfn.XLOOKUP(A3354,id,KickstartData!$L$2:$M$4115)</f>
        <v>23</v>
      </c>
      <c r="D3354" t="str">
        <v>successful</v>
      </c>
      <c r="E3354">
        <f t="shared" si="161"/>
        <v>23</v>
      </c>
      <c r="F3354" t="str">
        <f t="shared" si="162"/>
        <v xml:space="preserve"> </v>
      </c>
    </row>
    <row r="3355" spans="1:6" x14ac:dyDescent="0.45">
      <c r="A3355">
        <v>3344</v>
      </c>
      <c r="B3355">
        <f t="shared" si="160"/>
        <v>40</v>
      </c>
      <c r="C3355" cm="1">
        <f t="array" ref="C3355:D3355">_xlfn.XLOOKUP(A3355,id,KickstartData!$L$2:$M$4115)</f>
        <v>40</v>
      </c>
      <c r="D3355" t="str">
        <v>successful</v>
      </c>
      <c r="E3355">
        <f t="shared" si="161"/>
        <v>40</v>
      </c>
      <c r="F3355" t="str">
        <f t="shared" si="162"/>
        <v xml:space="preserve"> </v>
      </c>
    </row>
    <row r="3356" spans="1:6" x14ac:dyDescent="0.45">
      <c r="A3356">
        <v>3345</v>
      </c>
      <c r="B3356">
        <f t="shared" si="160"/>
        <v>13</v>
      </c>
      <c r="C3356" cm="1">
        <f t="array" ref="C3356:D3356">_xlfn.XLOOKUP(A3356,id,KickstartData!$L$2:$M$4115)</f>
        <v>13</v>
      </c>
      <c r="D3356" t="str">
        <v>successful</v>
      </c>
      <c r="E3356">
        <f t="shared" si="161"/>
        <v>13</v>
      </c>
      <c r="F3356" t="str">
        <f t="shared" si="162"/>
        <v xml:space="preserve"> </v>
      </c>
    </row>
    <row r="3357" spans="1:6" x14ac:dyDescent="0.45">
      <c r="A3357">
        <v>3346</v>
      </c>
      <c r="B3357">
        <f t="shared" si="160"/>
        <v>18</v>
      </c>
      <c r="C3357" cm="1">
        <f t="array" ref="C3357:D3357">_xlfn.XLOOKUP(A3357,id,KickstartData!$L$2:$M$4115)</f>
        <v>18</v>
      </c>
      <c r="D3357" t="str">
        <v>successful</v>
      </c>
      <c r="E3357">
        <f t="shared" si="161"/>
        <v>18</v>
      </c>
      <c r="F3357" t="str">
        <f t="shared" si="162"/>
        <v xml:space="preserve"> </v>
      </c>
    </row>
    <row r="3358" spans="1:6" x14ac:dyDescent="0.45">
      <c r="A3358">
        <v>3347</v>
      </c>
      <c r="B3358">
        <f t="shared" si="160"/>
        <v>22</v>
      </c>
      <c r="C3358" cm="1">
        <f t="array" ref="C3358:D3358">_xlfn.XLOOKUP(A3358,id,KickstartData!$L$2:$M$4115)</f>
        <v>22</v>
      </c>
      <c r="D3358" t="str">
        <v>successful</v>
      </c>
      <c r="E3358">
        <f t="shared" si="161"/>
        <v>22</v>
      </c>
      <c r="F3358" t="str">
        <f t="shared" si="162"/>
        <v xml:space="preserve"> </v>
      </c>
    </row>
    <row r="3359" spans="1:6" x14ac:dyDescent="0.45">
      <c r="A3359">
        <v>3348</v>
      </c>
      <c r="B3359">
        <f t="shared" si="160"/>
        <v>79</v>
      </c>
      <c r="C3359" cm="1">
        <f t="array" ref="C3359:D3359">_xlfn.XLOOKUP(A3359,id,KickstartData!$L$2:$M$4115)</f>
        <v>79</v>
      </c>
      <c r="D3359" t="str">
        <v>successful</v>
      </c>
      <c r="E3359">
        <f t="shared" si="161"/>
        <v>79</v>
      </c>
      <c r="F3359" t="str">
        <f t="shared" si="162"/>
        <v xml:space="preserve"> </v>
      </c>
    </row>
    <row r="3360" spans="1:6" x14ac:dyDescent="0.45">
      <c r="A3360">
        <v>3349</v>
      </c>
      <c r="B3360">
        <f t="shared" si="160"/>
        <v>14</v>
      </c>
      <c r="C3360" cm="1">
        <f t="array" ref="C3360:D3360">_xlfn.XLOOKUP(A3360,id,KickstartData!$L$2:$M$4115)</f>
        <v>14</v>
      </c>
      <c r="D3360" t="str">
        <v>successful</v>
      </c>
      <c r="E3360">
        <f t="shared" si="161"/>
        <v>14</v>
      </c>
      <c r="F3360" t="str">
        <f t="shared" si="162"/>
        <v xml:space="preserve"> </v>
      </c>
    </row>
    <row r="3361" spans="1:6" x14ac:dyDescent="0.45">
      <c r="A3361">
        <v>3350</v>
      </c>
      <c r="B3361">
        <f t="shared" si="160"/>
        <v>51</v>
      </c>
      <c r="C3361" cm="1">
        <f t="array" ref="C3361:D3361">_xlfn.XLOOKUP(A3361,id,KickstartData!$L$2:$M$4115)</f>
        <v>51</v>
      </c>
      <c r="D3361" t="str">
        <v>successful</v>
      </c>
      <c r="E3361">
        <f t="shared" si="161"/>
        <v>51</v>
      </c>
      <c r="F3361" t="str">
        <f t="shared" si="162"/>
        <v xml:space="preserve"> </v>
      </c>
    </row>
    <row r="3362" spans="1:6" x14ac:dyDescent="0.45">
      <c r="A3362">
        <v>3351</v>
      </c>
      <c r="B3362">
        <f t="shared" si="160"/>
        <v>54</v>
      </c>
      <c r="C3362" cm="1">
        <f t="array" ref="C3362:D3362">_xlfn.XLOOKUP(A3362,id,KickstartData!$L$2:$M$4115)</f>
        <v>54</v>
      </c>
      <c r="D3362" t="str">
        <v>successful</v>
      </c>
      <c r="E3362">
        <f t="shared" si="161"/>
        <v>54</v>
      </c>
      <c r="F3362" t="str">
        <f t="shared" si="162"/>
        <v xml:space="preserve"> </v>
      </c>
    </row>
    <row r="3363" spans="1:6" x14ac:dyDescent="0.45">
      <c r="A3363">
        <v>3352</v>
      </c>
      <c r="B3363">
        <f t="shared" si="160"/>
        <v>70</v>
      </c>
      <c r="C3363" cm="1">
        <f t="array" ref="C3363:D3363">_xlfn.XLOOKUP(A3363,id,KickstartData!$L$2:$M$4115)</f>
        <v>70</v>
      </c>
      <c r="D3363" t="str">
        <v>successful</v>
      </c>
      <c r="E3363">
        <f t="shared" si="161"/>
        <v>70</v>
      </c>
      <c r="F3363" t="str">
        <f t="shared" si="162"/>
        <v xml:space="preserve"> </v>
      </c>
    </row>
    <row r="3364" spans="1:6" x14ac:dyDescent="0.45">
      <c r="A3364">
        <v>3353</v>
      </c>
      <c r="B3364">
        <f t="shared" si="160"/>
        <v>44</v>
      </c>
      <c r="C3364" cm="1">
        <f t="array" ref="C3364:D3364">_xlfn.XLOOKUP(A3364,id,KickstartData!$L$2:$M$4115)</f>
        <v>44</v>
      </c>
      <c r="D3364" t="str">
        <v>successful</v>
      </c>
      <c r="E3364">
        <f t="shared" si="161"/>
        <v>44</v>
      </c>
      <c r="F3364" t="str">
        <f t="shared" si="162"/>
        <v xml:space="preserve"> </v>
      </c>
    </row>
    <row r="3365" spans="1:6" x14ac:dyDescent="0.45">
      <c r="A3365">
        <v>3354</v>
      </c>
      <c r="B3365">
        <f t="shared" si="160"/>
        <v>55</v>
      </c>
      <c r="C3365" cm="1">
        <f t="array" ref="C3365:D3365">_xlfn.XLOOKUP(A3365,id,KickstartData!$L$2:$M$4115)</f>
        <v>55</v>
      </c>
      <c r="D3365" t="str">
        <v>successful</v>
      </c>
      <c r="E3365">
        <f t="shared" si="161"/>
        <v>55</v>
      </c>
      <c r="F3365" t="str">
        <f t="shared" si="162"/>
        <v xml:space="preserve"> </v>
      </c>
    </row>
    <row r="3366" spans="1:6" x14ac:dyDescent="0.45">
      <c r="A3366">
        <v>3355</v>
      </c>
      <c r="B3366">
        <f t="shared" si="160"/>
        <v>15</v>
      </c>
      <c r="C3366" cm="1">
        <f t="array" ref="C3366:D3366">_xlfn.XLOOKUP(A3366,id,KickstartData!$L$2:$M$4115)</f>
        <v>15</v>
      </c>
      <c r="D3366" t="str">
        <v>successful</v>
      </c>
      <c r="E3366">
        <f t="shared" si="161"/>
        <v>15</v>
      </c>
      <c r="F3366" t="str">
        <f t="shared" si="162"/>
        <v xml:space="preserve"> </v>
      </c>
    </row>
    <row r="3367" spans="1:6" x14ac:dyDescent="0.45">
      <c r="A3367">
        <v>3356</v>
      </c>
      <c r="B3367">
        <f t="shared" si="160"/>
        <v>27</v>
      </c>
      <c r="C3367" cm="1">
        <f t="array" ref="C3367:D3367">_xlfn.XLOOKUP(A3367,id,KickstartData!$L$2:$M$4115)</f>
        <v>27</v>
      </c>
      <c r="D3367" t="str">
        <v>successful</v>
      </c>
      <c r="E3367">
        <f t="shared" si="161"/>
        <v>27</v>
      </c>
      <c r="F3367" t="str">
        <f t="shared" si="162"/>
        <v xml:space="preserve"> </v>
      </c>
    </row>
    <row r="3368" spans="1:6" x14ac:dyDescent="0.45">
      <c r="A3368">
        <v>3357</v>
      </c>
      <c r="B3368">
        <f t="shared" si="160"/>
        <v>21</v>
      </c>
      <c r="C3368" cm="1">
        <f t="array" ref="C3368:D3368">_xlfn.XLOOKUP(A3368,id,KickstartData!$L$2:$M$4115)</f>
        <v>21</v>
      </c>
      <c r="D3368" t="str">
        <v>successful</v>
      </c>
      <c r="E3368">
        <f t="shared" si="161"/>
        <v>21</v>
      </c>
      <c r="F3368" t="str">
        <f t="shared" si="162"/>
        <v xml:space="preserve"> </v>
      </c>
    </row>
    <row r="3369" spans="1:6" x14ac:dyDescent="0.45">
      <c r="A3369">
        <v>3358</v>
      </c>
      <c r="B3369">
        <f t="shared" si="160"/>
        <v>162</v>
      </c>
      <c r="C3369" cm="1">
        <f t="array" ref="C3369:D3369">_xlfn.XLOOKUP(A3369,id,KickstartData!$L$2:$M$4115)</f>
        <v>162</v>
      </c>
      <c r="D3369" t="str">
        <v>successful</v>
      </c>
      <c r="E3369">
        <f t="shared" si="161"/>
        <v>162</v>
      </c>
      <c r="F3369" t="str">
        <f t="shared" si="162"/>
        <v xml:space="preserve"> </v>
      </c>
    </row>
    <row r="3370" spans="1:6" x14ac:dyDescent="0.45">
      <c r="A3370">
        <v>3359</v>
      </c>
      <c r="B3370">
        <f t="shared" si="160"/>
        <v>23</v>
      </c>
      <c r="C3370" cm="1">
        <f t="array" ref="C3370:D3370">_xlfn.XLOOKUP(A3370,id,KickstartData!$L$2:$M$4115)</f>
        <v>23</v>
      </c>
      <c r="D3370" t="str">
        <v>successful</v>
      </c>
      <c r="E3370">
        <f t="shared" si="161"/>
        <v>23</v>
      </c>
      <c r="F3370" t="str">
        <f t="shared" si="162"/>
        <v xml:space="preserve"> </v>
      </c>
    </row>
    <row r="3371" spans="1:6" x14ac:dyDescent="0.45">
      <c r="A3371">
        <v>3360</v>
      </c>
      <c r="B3371">
        <f t="shared" si="160"/>
        <v>72</v>
      </c>
      <c r="C3371" cm="1">
        <f t="array" ref="C3371:D3371">_xlfn.XLOOKUP(A3371,id,KickstartData!$L$2:$M$4115)</f>
        <v>72</v>
      </c>
      <c r="D3371" t="str">
        <v>successful</v>
      </c>
      <c r="E3371">
        <f t="shared" si="161"/>
        <v>72</v>
      </c>
      <c r="F3371" t="str">
        <f t="shared" si="162"/>
        <v xml:space="preserve"> </v>
      </c>
    </row>
    <row r="3372" spans="1:6" x14ac:dyDescent="0.45">
      <c r="A3372">
        <v>3361</v>
      </c>
      <c r="B3372">
        <f t="shared" si="160"/>
        <v>68</v>
      </c>
      <c r="C3372" cm="1">
        <f t="array" ref="C3372:D3372">_xlfn.XLOOKUP(A3372,id,KickstartData!$L$2:$M$4115)</f>
        <v>68</v>
      </c>
      <c r="D3372" t="str">
        <v>successful</v>
      </c>
      <c r="E3372">
        <f t="shared" si="161"/>
        <v>68</v>
      </c>
      <c r="F3372" t="str">
        <f t="shared" si="162"/>
        <v xml:space="preserve"> </v>
      </c>
    </row>
    <row r="3373" spans="1:6" x14ac:dyDescent="0.45">
      <c r="A3373">
        <v>3362</v>
      </c>
      <c r="B3373">
        <f t="shared" si="160"/>
        <v>20</v>
      </c>
      <c r="C3373" cm="1">
        <f t="array" ref="C3373:D3373">_xlfn.XLOOKUP(A3373,id,KickstartData!$L$2:$M$4115)</f>
        <v>20</v>
      </c>
      <c r="D3373" t="str">
        <v>successful</v>
      </c>
      <c r="E3373">
        <f t="shared" si="161"/>
        <v>20</v>
      </c>
      <c r="F3373" t="str">
        <f t="shared" si="162"/>
        <v xml:space="preserve"> </v>
      </c>
    </row>
    <row r="3374" spans="1:6" x14ac:dyDescent="0.45">
      <c r="A3374">
        <v>3363</v>
      </c>
      <c r="B3374">
        <f t="shared" si="160"/>
        <v>26</v>
      </c>
      <c r="C3374" cm="1">
        <f t="array" ref="C3374:D3374">_xlfn.XLOOKUP(A3374,id,KickstartData!$L$2:$M$4115)</f>
        <v>26</v>
      </c>
      <c r="D3374" t="str">
        <v>successful</v>
      </c>
      <c r="E3374">
        <f t="shared" si="161"/>
        <v>26</v>
      </c>
      <c r="F3374" t="str">
        <f t="shared" si="162"/>
        <v xml:space="preserve"> </v>
      </c>
    </row>
    <row r="3375" spans="1:6" x14ac:dyDescent="0.45">
      <c r="A3375">
        <v>3364</v>
      </c>
      <c r="B3375">
        <f t="shared" si="160"/>
        <v>72</v>
      </c>
      <c r="C3375" cm="1">
        <f t="array" ref="C3375:D3375">_xlfn.XLOOKUP(A3375,id,KickstartData!$L$2:$M$4115)</f>
        <v>72</v>
      </c>
      <c r="D3375" t="str">
        <v>successful</v>
      </c>
      <c r="E3375">
        <f t="shared" si="161"/>
        <v>72</v>
      </c>
      <c r="F3375" t="str">
        <f t="shared" si="162"/>
        <v xml:space="preserve"> </v>
      </c>
    </row>
    <row r="3376" spans="1:6" x14ac:dyDescent="0.45">
      <c r="A3376">
        <v>3365</v>
      </c>
      <c r="B3376">
        <f t="shared" si="160"/>
        <v>3</v>
      </c>
      <c r="C3376" cm="1">
        <f t="array" ref="C3376:D3376">_xlfn.XLOOKUP(A3376,id,KickstartData!$L$2:$M$4115)</f>
        <v>3</v>
      </c>
      <c r="D3376" t="str">
        <v>successful</v>
      </c>
      <c r="E3376">
        <f t="shared" si="161"/>
        <v>3</v>
      </c>
      <c r="F3376" t="str">
        <f t="shared" si="162"/>
        <v xml:space="preserve"> </v>
      </c>
    </row>
    <row r="3377" spans="1:6" x14ac:dyDescent="0.45">
      <c r="A3377">
        <v>3366</v>
      </c>
      <c r="B3377">
        <f t="shared" si="160"/>
        <v>18</v>
      </c>
      <c r="C3377" cm="1">
        <f t="array" ref="C3377:D3377">_xlfn.XLOOKUP(A3377,id,KickstartData!$L$2:$M$4115)</f>
        <v>18</v>
      </c>
      <c r="D3377" t="str">
        <v>successful</v>
      </c>
      <c r="E3377">
        <f t="shared" si="161"/>
        <v>18</v>
      </c>
      <c r="F3377" t="str">
        <f t="shared" si="162"/>
        <v xml:space="preserve"> </v>
      </c>
    </row>
    <row r="3378" spans="1:6" x14ac:dyDescent="0.45">
      <c r="A3378">
        <v>3367</v>
      </c>
      <c r="B3378">
        <f t="shared" si="160"/>
        <v>30</v>
      </c>
      <c r="C3378" cm="1">
        <f t="array" ref="C3378:D3378">_xlfn.XLOOKUP(A3378,id,KickstartData!$L$2:$M$4115)</f>
        <v>30</v>
      </c>
      <c r="D3378" t="str">
        <v>successful</v>
      </c>
      <c r="E3378">
        <f t="shared" si="161"/>
        <v>30</v>
      </c>
      <c r="F3378" t="str">
        <f t="shared" si="162"/>
        <v xml:space="preserve"> </v>
      </c>
    </row>
    <row r="3379" spans="1:6" x14ac:dyDescent="0.45">
      <c r="A3379">
        <v>3368</v>
      </c>
      <c r="B3379">
        <f t="shared" si="160"/>
        <v>23</v>
      </c>
      <c r="C3379" cm="1">
        <f t="array" ref="C3379:D3379">_xlfn.XLOOKUP(A3379,id,KickstartData!$L$2:$M$4115)</f>
        <v>23</v>
      </c>
      <c r="D3379" t="str">
        <v>successful</v>
      </c>
      <c r="E3379">
        <f t="shared" si="161"/>
        <v>23</v>
      </c>
      <c r="F3379" t="str">
        <f t="shared" si="162"/>
        <v xml:space="preserve"> </v>
      </c>
    </row>
    <row r="3380" spans="1:6" x14ac:dyDescent="0.45">
      <c r="A3380">
        <v>3369</v>
      </c>
      <c r="B3380">
        <f t="shared" si="160"/>
        <v>54</v>
      </c>
      <c r="C3380" cm="1">
        <f t="array" ref="C3380:D3380">_xlfn.XLOOKUP(A3380,id,KickstartData!$L$2:$M$4115)</f>
        <v>54</v>
      </c>
      <c r="D3380" t="str">
        <v>successful</v>
      </c>
      <c r="E3380">
        <f t="shared" si="161"/>
        <v>54</v>
      </c>
      <c r="F3380" t="str">
        <f t="shared" si="162"/>
        <v xml:space="preserve"> </v>
      </c>
    </row>
    <row r="3381" spans="1:6" x14ac:dyDescent="0.45">
      <c r="A3381">
        <v>3370</v>
      </c>
      <c r="B3381">
        <f t="shared" si="160"/>
        <v>26</v>
      </c>
      <c r="C3381" cm="1">
        <f t="array" ref="C3381:D3381">_xlfn.XLOOKUP(A3381,id,KickstartData!$L$2:$M$4115)</f>
        <v>26</v>
      </c>
      <c r="D3381" t="str">
        <v>successful</v>
      </c>
      <c r="E3381">
        <f t="shared" si="161"/>
        <v>26</v>
      </c>
      <c r="F3381" t="str">
        <f t="shared" si="162"/>
        <v xml:space="preserve"> </v>
      </c>
    </row>
    <row r="3382" spans="1:6" x14ac:dyDescent="0.45">
      <c r="A3382">
        <v>3371</v>
      </c>
      <c r="B3382">
        <f t="shared" si="160"/>
        <v>9</v>
      </c>
      <c r="C3382" cm="1">
        <f t="array" ref="C3382:D3382">_xlfn.XLOOKUP(A3382,id,KickstartData!$L$2:$M$4115)</f>
        <v>9</v>
      </c>
      <c r="D3382" t="str">
        <v>successful</v>
      </c>
      <c r="E3382">
        <f t="shared" si="161"/>
        <v>9</v>
      </c>
      <c r="F3382" t="str">
        <f t="shared" si="162"/>
        <v xml:space="preserve"> </v>
      </c>
    </row>
    <row r="3383" spans="1:6" x14ac:dyDescent="0.45">
      <c r="A3383">
        <v>3372</v>
      </c>
      <c r="B3383">
        <f t="shared" si="160"/>
        <v>27</v>
      </c>
      <c r="C3383" cm="1">
        <f t="array" ref="C3383:D3383">_xlfn.XLOOKUP(A3383,id,KickstartData!$L$2:$M$4115)</f>
        <v>27</v>
      </c>
      <c r="D3383" t="str">
        <v>successful</v>
      </c>
      <c r="E3383">
        <f t="shared" si="161"/>
        <v>27</v>
      </c>
      <c r="F3383" t="str">
        <f t="shared" si="162"/>
        <v xml:space="preserve"> </v>
      </c>
    </row>
    <row r="3384" spans="1:6" x14ac:dyDescent="0.45">
      <c r="A3384">
        <v>3373</v>
      </c>
      <c r="B3384">
        <f t="shared" si="160"/>
        <v>30</v>
      </c>
      <c r="C3384" cm="1">
        <f t="array" ref="C3384:D3384">_xlfn.XLOOKUP(A3384,id,KickstartData!$L$2:$M$4115)</f>
        <v>30</v>
      </c>
      <c r="D3384" t="str">
        <v>successful</v>
      </c>
      <c r="E3384">
        <f t="shared" si="161"/>
        <v>30</v>
      </c>
      <c r="F3384" t="str">
        <f t="shared" si="162"/>
        <v xml:space="preserve"> </v>
      </c>
    </row>
    <row r="3385" spans="1:6" x14ac:dyDescent="0.45">
      <c r="A3385">
        <v>3374</v>
      </c>
      <c r="B3385">
        <f t="shared" si="160"/>
        <v>52</v>
      </c>
      <c r="C3385" cm="1">
        <f t="array" ref="C3385:D3385">_xlfn.XLOOKUP(A3385,id,KickstartData!$L$2:$M$4115)</f>
        <v>52</v>
      </c>
      <c r="D3385" t="str">
        <v>successful</v>
      </c>
      <c r="E3385">
        <f t="shared" si="161"/>
        <v>52</v>
      </c>
      <c r="F3385" t="str">
        <f t="shared" si="162"/>
        <v xml:space="preserve"> </v>
      </c>
    </row>
    <row r="3386" spans="1:6" x14ac:dyDescent="0.45">
      <c r="A3386">
        <v>3375</v>
      </c>
      <c r="B3386">
        <f t="shared" si="160"/>
        <v>17</v>
      </c>
      <c r="C3386" cm="1">
        <f t="array" ref="C3386:D3386">_xlfn.XLOOKUP(A3386,id,KickstartData!$L$2:$M$4115)</f>
        <v>17</v>
      </c>
      <c r="D3386" t="str">
        <v>successful</v>
      </c>
      <c r="E3386">
        <f t="shared" si="161"/>
        <v>17</v>
      </c>
      <c r="F3386" t="str">
        <f t="shared" si="162"/>
        <v xml:space="preserve"> </v>
      </c>
    </row>
    <row r="3387" spans="1:6" x14ac:dyDescent="0.45">
      <c r="A3387">
        <v>3376</v>
      </c>
      <c r="B3387">
        <f t="shared" si="160"/>
        <v>19</v>
      </c>
      <c r="C3387" cm="1">
        <f t="array" ref="C3387:D3387">_xlfn.XLOOKUP(A3387,id,KickstartData!$L$2:$M$4115)</f>
        <v>19</v>
      </c>
      <c r="D3387" t="str">
        <v>successful</v>
      </c>
      <c r="E3387">
        <f t="shared" si="161"/>
        <v>19</v>
      </c>
      <c r="F3387" t="str">
        <f t="shared" si="162"/>
        <v xml:space="preserve"> </v>
      </c>
    </row>
    <row r="3388" spans="1:6" x14ac:dyDescent="0.45">
      <c r="A3388">
        <v>3377</v>
      </c>
      <c r="B3388">
        <f t="shared" si="160"/>
        <v>77</v>
      </c>
      <c r="C3388" cm="1">
        <f t="array" ref="C3388:D3388">_xlfn.XLOOKUP(A3388,id,KickstartData!$L$2:$M$4115)</f>
        <v>77</v>
      </c>
      <c r="D3388" t="str">
        <v>successful</v>
      </c>
      <c r="E3388">
        <f t="shared" si="161"/>
        <v>77</v>
      </c>
      <c r="F3388" t="str">
        <f t="shared" si="162"/>
        <v xml:space="preserve"> </v>
      </c>
    </row>
    <row r="3389" spans="1:6" x14ac:dyDescent="0.45">
      <c r="A3389">
        <v>3378</v>
      </c>
      <c r="B3389">
        <f t="shared" si="160"/>
        <v>21</v>
      </c>
      <c r="C3389" cm="1">
        <f t="array" ref="C3389:D3389">_xlfn.XLOOKUP(A3389,id,KickstartData!$L$2:$M$4115)</f>
        <v>21</v>
      </c>
      <c r="D3389" t="str">
        <v>successful</v>
      </c>
      <c r="E3389">
        <f t="shared" si="161"/>
        <v>21</v>
      </c>
      <c r="F3389" t="str">
        <f t="shared" si="162"/>
        <v xml:space="preserve"> </v>
      </c>
    </row>
    <row r="3390" spans="1:6" x14ac:dyDescent="0.45">
      <c r="A3390">
        <v>3379</v>
      </c>
      <c r="B3390">
        <f t="shared" si="160"/>
        <v>38</v>
      </c>
      <c r="C3390" cm="1">
        <f t="array" ref="C3390:D3390">_xlfn.XLOOKUP(A3390,id,KickstartData!$L$2:$M$4115)</f>
        <v>38</v>
      </c>
      <c r="D3390" t="str">
        <v>successful</v>
      </c>
      <c r="E3390">
        <f t="shared" si="161"/>
        <v>38</v>
      </c>
      <c r="F3390" t="str">
        <f t="shared" si="162"/>
        <v xml:space="preserve"> </v>
      </c>
    </row>
    <row r="3391" spans="1:6" x14ac:dyDescent="0.45">
      <c r="A3391">
        <v>3380</v>
      </c>
      <c r="B3391">
        <f t="shared" si="160"/>
        <v>28</v>
      </c>
      <c r="C3391" cm="1">
        <f t="array" ref="C3391:D3391">_xlfn.XLOOKUP(A3391,id,KickstartData!$L$2:$M$4115)</f>
        <v>28</v>
      </c>
      <c r="D3391" t="str">
        <v>successful</v>
      </c>
      <c r="E3391">
        <f t="shared" si="161"/>
        <v>28</v>
      </c>
      <c r="F3391" t="str">
        <f t="shared" si="162"/>
        <v xml:space="preserve"> </v>
      </c>
    </row>
    <row r="3392" spans="1:6" x14ac:dyDescent="0.45">
      <c r="A3392">
        <v>3381</v>
      </c>
      <c r="B3392">
        <f t="shared" si="160"/>
        <v>48</v>
      </c>
      <c r="C3392" cm="1">
        <f t="array" ref="C3392:D3392">_xlfn.XLOOKUP(A3392,id,KickstartData!$L$2:$M$4115)</f>
        <v>48</v>
      </c>
      <c r="D3392" t="str">
        <v>successful</v>
      </c>
      <c r="E3392">
        <f t="shared" si="161"/>
        <v>48</v>
      </c>
      <c r="F3392" t="str">
        <f t="shared" si="162"/>
        <v xml:space="preserve"> </v>
      </c>
    </row>
    <row r="3393" spans="1:6" x14ac:dyDescent="0.45">
      <c r="A3393">
        <v>3382</v>
      </c>
      <c r="B3393">
        <f t="shared" si="160"/>
        <v>46</v>
      </c>
      <c r="C3393" cm="1">
        <f t="array" ref="C3393:D3393">_xlfn.XLOOKUP(A3393,id,KickstartData!$L$2:$M$4115)</f>
        <v>46</v>
      </c>
      <c r="D3393" t="str">
        <v>successful</v>
      </c>
      <c r="E3393">
        <f t="shared" si="161"/>
        <v>46</v>
      </c>
      <c r="F3393" t="str">
        <f t="shared" si="162"/>
        <v xml:space="preserve"> </v>
      </c>
    </row>
    <row r="3394" spans="1:6" x14ac:dyDescent="0.45">
      <c r="A3394">
        <v>3383</v>
      </c>
      <c r="B3394">
        <f t="shared" si="160"/>
        <v>30</v>
      </c>
      <c r="C3394" cm="1">
        <f t="array" ref="C3394:D3394">_xlfn.XLOOKUP(A3394,id,KickstartData!$L$2:$M$4115)</f>
        <v>30</v>
      </c>
      <c r="D3394" t="str">
        <v>successful</v>
      </c>
      <c r="E3394">
        <f t="shared" si="161"/>
        <v>30</v>
      </c>
      <c r="F3394" t="str">
        <f t="shared" si="162"/>
        <v xml:space="preserve"> </v>
      </c>
    </row>
    <row r="3395" spans="1:6" x14ac:dyDescent="0.45">
      <c r="A3395">
        <v>3384</v>
      </c>
      <c r="B3395">
        <f t="shared" si="160"/>
        <v>64</v>
      </c>
      <c r="C3395" cm="1">
        <f t="array" ref="C3395:D3395">_xlfn.XLOOKUP(A3395,id,KickstartData!$L$2:$M$4115)</f>
        <v>64</v>
      </c>
      <c r="D3395" t="str">
        <v>successful</v>
      </c>
      <c r="E3395">
        <f t="shared" si="161"/>
        <v>64</v>
      </c>
      <c r="F3395" t="str">
        <f t="shared" si="162"/>
        <v xml:space="preserve"> </v>
      </c>
    </row>
    <row r="3396" spans="1:6" x14ac:dyDescent="0.45">
      <c r="A3396">
        <v>3385</v>
      </c>
      <c r="B3396">
        <f t="shared" si="160"/>
        <v>15</v>
      </c>
      <c r="C3396" cm="1">
        <f t="array" ref="C3396:D3396">_xlfn.XLOOKUP(A3396,id,KickstartData!$L$2:$M$4115)</f>
        <v>15</v>
      </c>
      <c r="D3396" t="str">
        <v>successful</v>
      </c>
      <c r="E3396">
        <f t="shared" si="161"/>
        <v>15</v>
      </c>
      <c r="F3396" t="str">
        <f t="shared" si="162"/>
        <v xml:space="preserve"> </v>
      </c>
    </row>
    <row r="3397" spans="1:6" x14ac:dyDescent="0.45">
      <c r="A3397">
        <v>3386</v>
      </c>
      <c r="B3397">
        <f t="shared" si="160"/>
        <v>41</v>
      </c>
      <c r="C3397" cm="1">
        <f t="array" ref="C3397:D3397">_xlfn.XLOOKUP(A3397,id,KickstartData!$L$2:$M$4115)</f>
        <v>41</v>
      </c>
      <c r="D3397" t="str">
        <v>successful</v>
      </c>
      <c r="E3397">
        <f t="shared" si="161"/>
        <v>41</v>
      </c>
      <c r="F3397" t="str">
        <f t="shared" si="162"/>
        <v xml:space="preserve"> </v>
      </c>
    </row>
    <row r="3398" spans="1:6" x14ac:dyDescent="0.45">
      <c r="A3398">
        <v>3387</v>
      </c>
      <c r="B3398">
        <f t="shared" si="160"/>
        <v>35</v>
      </c>
      <c r="C3398" cm="1">
        <f t="array" ref="C3398:D3398">_xlfn.XLOOKUP(A3398,id,KickstartData!$L$2:$M$4115)</f>
        <v>35</v>
      </c>
      <c r="D3398" t="str">
        <v>successful</v>
      </c>
      <c r="E3398">
        <f t="shared" si="161"/>
        <v>35</v>
      </c>
      <c r="F3398" t="str">
        <f t="shared" si="162"/>
        <v xml:space="preserve"> </v>
      </c>
    </row>
    <row r="3399" spans="1:6" x14ac:dyDescent="0.45">
      <c r="A3399">
        <v>3388</v>
      </c>
      <c r="B3399">
        <f t="shared" si="160"/>
        <v>45</v>
      </c>
      <c r="C3399" cm="1">
        <f t="array" ref="C3399:D3399">_xlfn.XLOOKUP(A3399,id,KickstartData!$L$2:$M$4115)</f>
        <v>45</v>
      </c>
      <c r="D3399" t="str">
        <v>successful</v>
      </c>
      <c r="E3399">
        <f t="shared" si="161"/>
        <v>45</v>
      </c>
      <c r="F3399" t="str">
        <f t="shared" si="162"/>
        <v xml:space="preserve"> </v>
      </c>
    </row>
    <row r="3400" spans="1:6" x14ac:dyDescent="0.45">
      <c r="A3400">
        <v>3389</v>
      </c>
      <c r="B3400">
        <f t="shared" si="160"/>
        <v>62</v>
      </c>
      <c r="C3400" cm="1">
        <f t="array" ref="C3400:D3400">_xlfn.XLOOKUP(A3400,id,KickstartData!$L$2:$M$4115)</f>
        <v>62</v>
      </c>
      <c r="D3400" t="str">
        <v>successful</v>
      </c>
      <c r="E3400">
        <f t="shared" si="161"/>
        <v>62</v>
      </c>
      <c r="F3400" t="str">
        <f t="shared" si="162"/>
        <v xml:space="preserve"> </v>
      </c>
    </row>
    <row r="3401" spans="1:6" x14ac:dyDescent="0.45">
      <c r="A3401">
        <v>3390</v>
      </c>
      <c r="B3401">
        <f t="shared" si="160"/>
        <v>22</v>
      </c>
      <c r="C3401" cm="1">
        <f t="array" ref="C3401:D3401">_xlfn.XLOOKUP(A3401,id,KickstartData!$L$2:$M$4115)</f>
        <v>22</v>
      </c>
      <c r="D3401" t="str">
        <v>successful</v>
      </c>
      <c r="E3401">
        <f t="shared" si="161"/>
        <v>22</v>
      </c>
      <c r="F3401" t="str">
        <f t="shared" si="162"/>
        <v xml:space="preserve"> </v>
      </c>
    </row>
    <row r="3402" spans="1:6" x14ac:dyDescent="0.45">
      <c r="A3402">
        <v>3391</v>
      </c>
      <c r="B3402">
        <f t="shared" si="160"/>
        <v>18</v>
      </c>
      <c r="C3402" cm="1">
        <f t="array" ref="C3402:D3402">_xlfn.XLOOKUP(A3402,id,KickstartData!$L$2:$M$4115)</f>
        <v>18</v>
      </c>
      <c r="D3402" t="str">
        <v>successful</v>
      </c>
      <c r="E3402">
        <f t="shared" si="161"/>
        <v>18</v>
      </c>
      <c r="F3402" t="str">
        <f t="shared" si="162"/>
        <v xml:space="preserve"> </v>
      </c>
    </row>
    <row r="3403" spans="1:6" x14ac:dyDescent="0.45">
      <c r="A3403">
        <v>3392</v>
      </c>
      <c r="B3403">
        <f t="shared" si="160"/>
        <v>12</v>
      </c>
      <c r="C3403" cm="1">
        <f t="array" ref="C3403:D3403">_xlfn.XLOOKUP(A3403,id,KickstartData!$L$2:$M$4115)</f>
        <v>12</v>
      </c>
      <c r="D3403" t="str">
        <v>successful</v>
      </c>
      <c r="E3403">
        <f t="shared" si="161"/>
        <v>12</v>
      </c>
      <c r="F3403" t="str">
        <f t="shared" si="162"/>
        <v xml:space="preserve"> </v>
      </c>
    </row>
    <row r="3404" spans="1:6" x14ac:dyDescent="0.45">
      <c r="A3404">
        <v>3393</v>
      </c>
      <c r="B3404">
        <f t="shared" ref="B3404:B3467" si="163">_xlfn.XLOOKUP(A3404,id,backers_count)</f>
        <v>44</v>
      </c>
      <c r="C3404" cm="1">
        <f t="array" ref="C3404:D3404">_xlfn.XLOOKUP(A3404,id,KickstartData!$L$2:$M$4115)</f>
        <v>44</v>
      </c>
      <c r="D3404" t="str">
        <v>successful</v>
      </c>
      <c r="E3404">
        <f t="shared" si="161"/>
        <v>44</v>
      </c>
      <c r="F3404" t="str">
        <f t="shared" si="162"/>
        <v xml:space="preserve"> </v>
      </c>
    </row>
    <row r="3405" spans="1:6" x14ac:dyDescent="0.45">
      <c r="A3405">
        <v>3394</v>
      </c>
      <c r="B3405">
        <f t="shared" si="163"/>
        <v>27</v>
      </c>
      <c r="C3405" cm="1">
        <f t="array" ref="C3405:D3405">_xlfn.XLOOKUP(A3405,id,KickstartData!$L$2:$M$4115)</f>
        <v>27</v>
      </c>
      <c r="D3405" t="str">
        <v>successful</v>
      </c>
      <c r="E3405">
        <f t="shared" si="161"/>
        <v>27</v>
      </c>
      <c r="F3405" t="str">
        <f t="shared" si="162"/>
        <v xml:space="preserve"> </v>
      </c>
    </row>
    <row r="3406" spans="1:6" x14ac:dyDescent="0.45">
      <c r="A3406">
        <v>3395</v>
      </c>
      <c r="B3406">
        <f t="shared" si="163"/>
        <v>38</v>
      </c>
      <c r="C3406" cm="1">
        <f t="array" ref="C3406:D3406">_xlfn.XLOOKUP(A3406,id,KickstartData!$L$2:$M$4115)</f>
        <v>38</v>
      </c>
      <c r="D3406" t="str">
        <v>successful</v>
      </c>
      <c r="E3406">
        <f t="shared" si="161"/>
        <v>38</v>
      </c>
      <c r="F3406" t="str">
        <f t="shared" si="162"/>
        <v xml:space="preserve"> </v>
      </c>
    </row>
    <row r="3407" spans="1:6" x14ac:dyDescent="0.45">
      <c r="A3407">
        <v>3396</v>
      </c>
      <c r="B3407">
        <f t="shared" si="163"/>
        <v>28</v>
      </c>
      <c r="C3407" cm="1">
        <f t="array" ref="C3407:D3407">_xlfn.XLOOKUP(A3407,id,KickstartData!$L$2:$M$4115)</f>
        <v>28</v>
      </c>
      <c r="D3407" t="str">
        <v>successful</v>
      </c>
      <c r="E3407">
        <f t="shared" si="161"/>
        <v>28</v>
      </c>
      <c r="F3407" t="str">
        <f t="shared" si="162"/>
        <v xml:space="preserve"> </v>
      </c>
    </row>
    <row r="3408" spans="1:6" x14ac:dyDescent="0.45">
      <c r="A3408">
        <v>3397</v>
      </c>
      <c r="B3408">
        <f t="shared" si="163"/>
        <v>24</v>
      </c>
      <c r="C3408" cm="1">
        <f t="array" ref="C3408:D3408">_xlfn.XLOOKUP(A3408,id,KickstartData!$L$2:$M$4115)</f>
        <v>24</v>
      </c>
      <c r="D3408" t="str">
        <v>successful</v>
      </c>
      <c r="E3408">
        <f t="shared" si="161"/>
        <v>24</v>
      </c>
      <c r="F3408" t="str">
        <f t="shared" si="162"/>
        <v xml:space="preserve"> </v>
      </c>
    </row>
    <row r="3409" spans="1:6" x14ac:dyDescent="0.45">
      <c r="A3409">
        <v>3398</v>
      </c>
      <c r="B3409">
        <f t="shared" si="163"/>
        <v>65</v>
      </c>
      <c r="C3409" cm="1">
        <f t="array" ref="C3409:D3409">_xlfn.XLOOKUP(A3409,id,KickstartData!$L$2:$M$4115)</f>
        <v>65</v>
      </c>
      <c r="D3409" t="str">
        <v>successful</v>
      </c>
      <c r="E3409">
        <f t="shared" si="161"/>
        <v>65</v>
      </c>
      <c r="F3409" t="str">
        <f t="shared" si="162"/>
        <v xml:space="preserve"> </v>
      </c>
    </row>
    <row r="3410" spans="1:6" x14ac:dyDescent="0.45">
      <c r="A3410">
        <v>3399</v>
      </c>
      <c r="B3410">
        <f t="shared" si="163"/>
        <v>46</v>
      </c>
      <c r="C3410" cm="1">
        <f t="array" ref="C3410:D3410">_xlfn.XLOOKUP(A3410,id,KickstartData!$L$2:$M$4115)</f>
        <v>46</v>
      </c>
      <c r="D3410" t="str">
        <v>successful</v>
      </c>
      <c r="E3410">
        <f t="shared" si="161"/>
        <v>46</v>
      </c>
      <c r="F3410" t="str">
        <f t="shared" si="162"/>
        <v xml:space="preserve"> </v>
      </c>
    </row>
    <row r="3411" spans="1:6" x14ac:dyDescent="0.45">
      <c r="A3411">
        <v>3400</v>
      </c>
      <c r="B3411">
        <f t="shared" si="163"/>
        <v>85</v>
      </c>
      <c r="C3411" cm="1">
        <f t="array" ref="C3411:D3411">_xlfn.XLOOKUP(A3411,id,KickstartData!$L$2:$M$4115)</f>
        <v>85</v>
      </c>
      <c r="D3411" t="str">
        <v>successful</v>
      </c>
      <c r="E3411">
        <f t="shared" ref="E3411:E3474" si="164">IF(D3411="successful",C3411," ")</f>
        <v>85</v>
      </c>
      <c r="F3411" t="str">
        <f t="shared" ref="F3411:F3474" si="165">IF(D3411&lt;&gt;"successful",C3411," ")</f>
        <v xml:space="preserve"> </v>
      </c>
    </row>
    <row r="3412" spans="1:6" x14ac:dyDescent="0.45">
      <c r="A3412">
        <v>3401</v>
      </c>
      <c r="B3412">
        <f t="shared" si="163"/>
        <v>66</v>
      </c>
      <c r="C3412" cm="1">
        <f t="array" ref="C3412:D3412">_xlfn.XLOOKUP(A3412,id,KickstartData!$L$2:$M$4115)</f>
        <v>66</v>
      </c>
      <c r="D3412" t="str">
        <v>successful</v>
      </c>
      <c r="E3412">
        <f t="shared" si="164"/>
        <v>66</v>
      </c>
      <c r="F3412" t="str">
        <f t="shared" si="165"/>
        <v xml:space="preserve"> </v>
      </c>
    </row>
    <row r="3413" spans="1:6" x14ac:dyDescent="0.45">
      <c r="A3413">
        <v>3402</v>
      </c>
      <c r="B3413">
        <f t="shared" si="163"/>
        <v>165</v>
      </c>
      <c r="C3413" cm="1">
        <f t="array" ref="C3413:D3413">_xlfn.XLOOKUP(A3413,id,KickstartData!$L$2:$M$4115)</f>
        <v>165</v>
      </c>
      <c r="D3413" t="str">
        <v>successful</v>
      </c>
      <c r="E3413">
        <f t="shared" si="164"/>
        <v>165</v>
      </c>
      <c r="F3413" t="str">
        <f t="shared" si="165"/>
        <v xml:space="preserve"> </v>
      </c>
    </row>
    <row r="3414" spans="1:6" x14ac:dyDescent="0.45">
      <c r="A3414">
        <v>3403</v>
      </c>
      <c r="B3414">
        <f t="shared" si="163"/>
        <v>17</v>
      </c>
      <c r="C3414" cm="1">
        <f t="array" ref="C3414:D3414">_xlfn.XLOOKUP(A3414,id,KickstartData!$L$2:$M$4115)</f>
        <v>17</v>
      </c>
      <c r="D3414" t="str">
        <v>successful</v>
      </c>
      <c r="E3414">
        <f t="shared" si="164"/>
        <v>17</v>
      </c>
      <c r="F3414" t="str">
        <f t="shared" si="165"/>
        <v xml:space="preserve"> </v>
      </c>
    </row>
    <row r="3415" spans="1:6" x14ac:dyDescent="0.45">
      <c r="A3415">
        <v>3404</v>
      </c>
      <c r="B3415">
        <f t="shared" si="163"/>
        <v>3</v>
      </c>
      <c r="C3415" cm="1">
        <f t="array" ref="C3415:D3415">_xlfn.XLOOKUP(A3415,id,KickstartData!$L$2:$M$4115)</f>
        <v>3</v>
      </c>
      <c r="D3415" t="str">
        <v>successful</v>
      </c>
      <c r="E3415">
        <f t="shared" si="164"/>
        <v>3</v>
      </c>
      <c r="F3415" t="str">
        <f t="shared" si="165"/>
        <v xml:space="preserve"> </v>
      </c>
    </row>
    <row r="3416" spans="1:6" x14ac:dyDescent="0.45">
      <c r="A3416">
        <v>3405</v>
      </c>
      <c r="B3416">
        <f t="shared" si="163"/>
        <v>17</v>
      </c>
      <c r="C3416" cm="1">
        <f t="array" ref="C3416:D3416">_xlfn.XLOOKUP(A3416,id,KickstartData!$L$2:$M$4115)</f>
        <v>17</v>
      </c>
      <c r="D3416" t="str">
        <v>successful</v>
      </c>
      <c r="E3416">
        <f t="shared" si="164"/>
        <v>17</v>
      </c>
      <c r="F3416" t="str">
        <f t="shared" si="165"/>
        <v xml:space="preserve"> </v>
      </c>
    </row>
    <row r="3417" spans="1:6" x14ac:dyDescent="0.45">
      <c r="A3417">
        <v>3406</v>
      </c>
      <c r="B3417">
        <f t="shared" si="163"/>
        <v>91</v>
      </c>
      <c r="C3417" cm="1">
        <f t="array" ref="C3417:D3417">_xlfn.XLOOKUP(A3417,id,KickstartData!$L$2:$M$4115)</f>
        <v>91</v>
      </c>
      <c r="D3417" t="str">
        <v>successful</v>
      </c>
      <c r="E3417">
        <f t="shared" si="164"/>
        <v>91</v>
      </c>
      <c r="F3417" t="str">
        <f t="shared" si="165"/>
        <v xml:space="preserve"> </v>
      </c>
    </row>
    <row r="3418" spans="1:6" x14ac:dyDescent="0.45">
      <c r="A3418">
        <v>3407</v>
      </c>
      <c r="B3418">
        <f t="shared" si="163"/>
        <v>67</v>
      </c>
      <c r="C3418" cm="1">
        <f t="array" ref="C3418:D3418">_xlfn.XLOOKUP(A3418,id,KickstartData!$L$2:$M$4115)</f>
        <v>67</v>
      </c>
      <c r="D3418" t="str">
        <v>successful</v>
      </c>
      <c r="E3418">
        <f t="shared" si="164"/>
        <v>67</v>
      </c>
      <c r="F3418" t="str">
        <f t="shared" si="165"/>
        <v xml:space="preserve"> </v>
      </c>
    </row>
    <row r="3419" spans="1:6" x14ac:dyDescent="0.45">
      <c r="A3419">
        <v>3408</v>
      </c>
      <c r="B3419">
        <f t="shared" si="163"/>
        <v>18</v>
      </c>
      <c r="C3419" cm="1">
        <f t="array" ref="C3419:D3419">_xlfn.XLOOKUP(A3419,id,KickstartData!$L$2:$M$4115)</f>
        <v>18</v>
      </c>
      <c r="D3419" t="str">
        <v>successful</v>
      </c>
      <c r="E3419">
        <f t="shared" si="164"/>
        <v>18</v>
      </c>
      <c r="F3419" t="str">
        <f t="shared" si="165"/>
        <v xml:space="preserve"> </v>
      </c>
    </row>
    <row r="3420" spans="1:6" x14ac:dyDescent="0.45">
      <c r="A3420">
        <v>3409</v>
      </c>
      <c r="B3420">
        <f t="shared" si="163"/>
        <v>21</v>
      </c>
      <c r="C3420" cm="1">
        <f t="array" ref="C3420:D3420">_xlfn.XLOOKUP(A3420,id,KickstartData!$L$2:$M$4115)</f>
        <v>21</v>
      </c>
      <c r="D3420" t="str">
        <v>successful</v>
      </c>
      <c r="E3420">
        <f t="shared" si="164"/>
        <v>21</v>
      </c>
      <c r="F3420" t="str">
        <f t="shared" si="165"/>
        <v xml:space="preserve"> </v>
      </c>
    </row>
    <row r="3421" spans="1:6" x14ac:dyDescent="0.45">
      <c r="A3421">
        <v>3410</v>
      </c>
      <c r="B3421">
        <f t="shared" si="163"/>
        <v>40</v>
      </c>
      <c r="C3421" cm="1">
        <f t="array" ref="C3421:D3421">_xlfn.XLOOKUP(A3421,id,KickstartData!$L$2:$M$4115)</f>
        <v>40</v>
      </c>
      <c r="D3421" t="str">
        <v>successful</v>
      </c>
      <c r="E3421">
        <f t="shared" si="164"/>
        <v>40</v>
      </c>
      <c r="F3421" t="str">
        <f t="shared" si="165"/>
        <v xml:space="preserve"> </v>
      </c>
    </row>
    <row r="3422" spans="1:6" x14ac:dyDescent="0.45">
      <c r="A3422">
        <v>3411</v>
      </c>
      <c r="B3422">
        <f t="shared" si="163"/>
        <v>78</v>
      </c>
      <c r="C3422" cm="1">
        <f t="array" ref="C3422:D3422">_xlfn.XLOOKUP(A3422,id,KickstartData!$L$2:$M$4115)</f>
        <v>78</v>
      </c>
      <c r="D3422" t="str">
        <v>successful</v>
      </c>
      <c r="E3422">
        <f t="shared" si="164"/>
        <v>78</v>
      </c>
      <c r="F3422" t="str">
        <f t="shared" si="165"/>
        <v xml:space="preserve"> </v>
      </c>
    </row>
    <row r="3423" spans="1:6" x14ac:dyDescent="0.45">
      <c r="A3423">
        <v>3412</v>
      </c>
      <c r="B3423">
        <f t="shared" si="163"/>
        <v>26</v>
      </c>
      <c r="C3423" cm="1">
        <f t="array" ref="C3423:D3423">_xlfn.XLOOKUP(A3423,id,KickstartData!$L$2:$M$4115)</f>
        <v>26</v>
      </c>
      <c r="D3423" t="str">
        <v>successful</v>
      </c>
      <c r="E3423">
        <f t="shared" si="164"/>
        <v>26</v>
      </c>
      <c r="F3423" t="str">
        <f t="shared" si="165"/>
        <v xml:space="preserve"> </v>
      </c>
    </row>
    <row r="3424" spans="1:6" x14ac:dyDescent="0.45">
      <c r="A3424">
        <v>3413</v>
      </c>
      <c r="B3424">
        <f t="shared" si="163"/>
        <v>14</v>
      </c>
      <c r="C3424" cm="1">
        <f t="array" ref="C3424:D3424">_xlfn.XLOOKUP(A3424,id,KickstartData!$L$2:$M$4115)</f>
        <v>14</v>
      </c>
      <c r="D3424" t="str">
        <v>successful</v>
      </c>
      <c r="E3424">
        <f t="shared" si="164"/>
        <v>14</v>
      </c>
      <c r="F3424" t="str">
        <f t="shared" si="165"/>
        <v xml:space="preserve"> </v>
      </c>
    </row>
    <row r="3425" spans="1:6" x14ac:dyDescent="0.45">
      <c r="A3425">
        <v>3414</v>
      </c>
      <c r="B3425">
        <f t="shared" si="163"/>
        <v>44</v>
      </c>
      <c r="C3425" cm="1">
        <f t="array" ref="C3425:D3425">_xlfn.XLOOKUP(A3425,id,KickstartData!$L$2:$M$4115)</f>
        <v>44</v>
      </c>
      <c r="D3425" t="str">
        <v>successful</v>
      </c>
      <c r="E3425">
        <f t="shared" si="164"/>
        <v>44</v>
      </c>
      <c r="F3425" t="str">
        <f t="shared" si="165"/>
        <v xml:space="preserve"> </v>
      </c>
    </row>
    <row r="3426" spans="1:6" x14ac:dyDescent="0.45">
      <c r="A3426">
        <v>3415</v>
      </c>
      <c r="B3426">
        <f t="shared" si="163"/>
        <v>9</v>
      </c>
      <c r="C3426" cm="1">
        <f t="array" ref="C3426:D3426">_xlfn.XLOOKUP(A3426,id,KickstartData!$L$2:$M$4115)</f>
        <v>9</v>
      </c>
      <c r="D3426" t="str">
        <v>successful</v>
      </c>
      <c r="E3426">
        <f t="shared" si="164"/>
        <v>9</v>
      </c>
      <c r="F3426" t="str">
        <f t="shared" si="165"/>
        <v xml:space="preserve"> </v>
      </c>
    </row>
    <row r="3427" spans="1:6" x14ac:dyDescent="0.45">
      <c r="A3427">
        <v>3416</v>
      </c>
      <c r="B3427">
        <f t="shared" si="163"/>
        <v>30</v>
      </c>
      <c r="C3427" cm="1">
        <f t="array" ref="C3427:D3427">_xlfn.XLOOKUP(A3427,id,KickstartData!$L$2:$M$4115)</f>
        <v>30</v>
      </c>
      <c r="D3427" t="str">
        <v>successful</v>
      </c>
      <c r="E3427">
        <f t="shared" si="164"/>
        <v>30</v>
      </c>
      <c r="F3427" t="str">
        <f t="shared" si="165"/>
        <v xml:space="preserve"> </v>
      </c>
    </row>
    <row r="3428" spans="1:6" x14ac:dyDescent="0.45">
      <c r="A3428">
        <v>3417</v>
      </c>
      <c r="B3428">
        <f t="shared" si="163"/>
        <v>45</v>
      </c>
      <c r="C3428" cm="1">
        <f t="array" ref="C3428:D3428">_xlfn.XLOOKUP(A3428,id,KickstartData!$L$2:$M$4115)</f>
        <v>45</v>
      </c>
      <c r="D3428" t="str">
        <v>successful</v>
      </c>
      <c r="E3428">
        <f t="shared" si="164"/>
        <v>45</v>
      </c>
      <c r="F3428" t="str">
        <f t="shared" si="165"/>
        <v xml:space="preserve"> </v>
      </c>
    </row>
    <row r="3429" spans="1:6" x14ac:dyDescent="0.45">
      <c r="A3429">
        <v>3418</v>
      </c>
      <c r="B3429">
        <f t="shared" si="163"/>
        <v>56</v>
      </c>
      <c r="C3429" cm="1">
        <f t="array" ref="C3429:D3429">_xlfn.XLOOKUP(A3429,id,KickstartData!$L$2:$M$4115)</f>
        <v>56</v>
      </c>
      <c r="D3429" t="str">
        <v>successful</v>
      </c>
      <c r="E3429">
        <f t="shared" si="164"/>
        <v>56</v>
      </c>
      <c r="F3429" t="str">
        <f t="shared" si="165"/>
        <v xml:space="preserve"> </v>
      </c>
    </row>
    <row r="3430" spans="1:6" x14ac:dyDescent="0.45">
      <c r="A3430">
        <v>3419</v>
      </c>
      <c r="B3430">
        <f t="shared" si="163"/>
        <v>46</v>
      </c>
      <c r="C3430" cm="1">
        <f t="array" ref="C3430:D3430">_xlfn.XLOOKUP(A3430,id,KickstartData!$L$2:$M$4115)</f>
        <v>46</v>
      </c>
      <c r="D3430" t="str">
        <v>successful</v>
      </c>
      <c r="E3430">
        <f t="shared" si="164"/>
        <v>46</v>
      </c>
      <c r="F3430" t="str">
        <f t="shared" si="165"/>
        <v xml:space="preserve"> </v>
      </c>
    </row>
    <row r="3431" spans="1:6" x14ac:dyDescent="0.45">
      <c r="A3431">
        <v>3420</v>
      </c>
      <c r="B3431">
        <f t="shared" si="163"/>
        <v>34</v>
      </c>
      <c r="C3431" cm="1">
        <f t="array" ref="C3431:D3431">_xlfn.XLOOKUP(A3431,id,KickstartData!$L$2:$M$4115)</f>
        <v>34</v>
      </c>
      <c r="D3431" t="str">
        <v>successful</v>
      </c>
      <c r="E3431">
        <f t="shared" si="164"/>
        <v>34</v>
      </c>
      <c r="F3431" t="str">
        <f t="shared" si="165"/>
        <v xml:space="preserve"> </v>
      </c>
    </row>
    <row r="3432" spans="1:6" x14ac:dyDescent="0.45">
      <c r="A3432">
        <v>3421</v>
      </c>
      <c r="B3432">
        <f t="shared" si="163"/>
        <v>98</v>
      </c>
      <c r="C3432" cm="1">
        <f t="array" ref="C3432:D3432">_xlfn.XLOOKUP(A3432,id,KickstartData!$L$2:$M$4115)</f>
        <v>98</v>
      </c>
      <c r="D3432" t="str">
        <v>successful</v>
      </c>
      <c r="E3432">
        <f t="shared" si="164"/>
        <v>98</v>
      </c>
      <c r="F3432" t="str">
        <f t="shared" si="165"/>
        <v xml:space="preserve"> </v>
      </c>
    </row>
    <row r="3433" spans="1:6" x14ac:dyDescent="0.45">
      <c r="A3433">
        <v>3422</v>
      </c>
      <c r="B3433">
        <f t="shared" si="163"/>
        <v>46</v>
      </c>
      <c r="C3433" cm="1">
        <f t="array" ref="C3433:D3433">_xlfn.XLOOKUP(A3433,id,KickstartData!$L$2:$M$4115)</f>
        <v>46</v>
      </c>
      <c r="D3433" t="str">
        <v>successful</v>
      </c>
      <c r="E3433">
        <f t="shared" si="164"/>
        <v>46</v>
      </c>
      <c r="F3433" t="str">
        <f t="shared" si="165"/>
        <v xml:space="preserve"> </v>
      </c>
    </row>
    <row r="3434" spans="1:6" x14ac:dyDescent="0.45">
      <c r="A3434">
        <v>3423</v>
      </c>
      <c r="B3434">
        <f t="shared" si="163"/>
        <v>10</v>
      </c>
      <c r="C3434" cm="1">
        <f t="array" ref="C3434:D3434">_xlfn.XLOOKUP(A3434,id,KickstartData!$L$2:$M$4115)</f>
        <v>10</v>
      </c>
      <c r="D3434" t="str">
        <v>successful</v>
      </c>
      <c r="E3434">
        <f t="shared" si="164"/>
        <v>10</v>
      </c>
      <c r="F3434" t="str">
        <f t="shared" si="165"/>
        <v xml:space="preserve"> </v>
      </c>
    </row>
    <row r="3435" spans="1:6" x14ac:dyDescent="0.45">
      <c r="A3435">
        <v>3424</v>
      </c>
      <c r="B3435">
        <f t="shared" si="163"/>
        <v>76</v>
      </c>
      <c r="C3435" cm="1">
        <f t="array" ref="C3435:D3435">_xlfn.XLOOKUP(A3435,id,KickstartData!$L$2:$M$4115)</f>
        <v>76</v>
      </c>
      <c r="D3435" t="str">
        <v>successful</v>
      </c>
      <c r="E3435">
        <f t="shared" si="164"/>
        <v>76</v>
      </c>
      <c r="F3435" t="str">
        <f t="shared" si="165"/>
        <v xml:space="preserve"> </v>
      </c>
    </row>
    <row r="3436" spans="1:6" x14ac:dyDescent="0.45">
      <c r="A3436">
        <v>3425</v>
      </c>
      <c r="B3436">
        <f t="shared" si="163"/>
        <v>104</v>
      </c>
      <c r="C3436" cm="1">
        <f t="array" ref="C3436:D3436">_xlfn.XLOOKUP(A3436,id,KickstartData!$L$2:$M$4115)</f>
        <v>104</v>
      </c>
      <c r="D3436" t="str">
        <v>successful</v>
      </c>
      <c r="E3436">
        <f t="shared" si="164"/>
        <v>104</v>
      </c>
      <c r="F3436" t="str">
        <f t="shared" si="165"/>
        <v xml:space="preserve"> </v>
      </c>
    </row>
    <row r="3437" spans="1:6" x14ac:dyDescent="0.45">
      <c r="A3437">
        <v>3426</v>
      </c>
      <c r="B3437">
        <f t="shared" si="163"/>
        <v>87</v>
      </c>
      <c r="C3437" cm="1">
        <f t="array" ref="C3437:D3437">_xlfn.XLOOKUP(A3437,id,KickstartData!$L$2:$M$4115)</f>
        <v>87</v>
      </c>
      <c r="D3437" t="str">
        <v>successful</v>
      </c>
      <c r="E3437">
        <f t="shared" si="164"/>
        <v>87</v>
      </c>
      <c r="F3437" t="str">
        <f t="shared" si="165"/>
        <v xml:space="preserve"> </v>
      </c>
    </row>
    <row r="3438" spans="1:6" x14ac:dyDescent="0.45">
      <c r="A3438">
        <v>3427</v>
      </c>
      <c r="B3438">
        <f t="shared" si="163"/>
        <v>29</v>
      </c>
      <c r="C3438" cm="1">
        <f t="array" ref="C3438:D3438">_xlfn.XLOOKUP(A3438,id,KickstartData!$L$2:$M$4115)</f>
        <v>29</v>
      </c>
      <c r="D3438" t="str">
        <v>successful</v>
      </c>
      <c r="E3438">
        <f t="shared" si="164"/>
        <v>29</v>
      </c>
      <c r="F3438" t="str">
        <f t="shared" si="165"/>
        <v xml:space="preserve"> </v>
      </c>
    </row>
    <row r="3439" spans="1:6" x14ac:dyDescent="0.45">
      <c r="A3439">
        <v>3428</v>
      </c>
      <c r="B3439">
        <f t="shared" si="163"/>
        <v>51</v>
      </c>
      <c r="C3439" cm="1">
        <f t="array" ref="C3439:D3439">_xlfn.XLOOKUP(A3439,id,KickstartData!$L$2:$M$4115)</f>
        <v>51</v>
      </c>
      <c r="D3439" t="str">
        <v>successful</v>
      </c>
      <c r="E3439">
        <f t="shared" si="164"/>
        <v>51</v>
      </c>
      <c r="F3439" t="str">
        <f t="shared" si="165"/>
        <v xml:space="preserve"> </v>
      </c>
    </row>
    <row r="3440" spans="1:6" x14ac:dyDescent="0.45">
      <c r="A3440">
        <v>3429</v>
      </c>
      <c r="B3440">
        <f t="shared" si="163"/>
        <v>12</v>
      </c>
      <c r="C3440" cm="1">
        <f t="array" ref="C3440:D3440">_xlfn.XLOOKUP(A3440,id,KickstartData!$L$2:$M$4115)</f>
        <v>12</v>
      </c>
      <c r="D3440" t="str">
        <v>successful</v>
      </c>
      <c r="E3440">
        <f t="shared" si="164"/>
        <v>12</v>
      </c>
      <c r="F3440" t="str">
        <f t="shared" si="165"/>
        <v xml:space="preserve"> </v>
      </c>
    </row>
    <row r="3441" spans="1:6" x14ac:dyDescent="0.45">
      <c r="A3441">
        <v>3430</v>
      </c>
      <c r="B3441">
        <f t="shared" si="163"/>
        <v>72</v>
      </c>
      <c r="C3441" cm="1">
        <f t="array" ref="C3441:D3441">_xlfn.XLOOKUP(A3441,id,KickstartData!$L$2:$M$4115)</f>
        <v>72</v>
      </c>
      <c r="D3441" t="str">
        <v>successful</v>
      </c>
      <c r="E3441">
        <f t="shared" si="164"/>
        <v>72</v>
      </c>
      <c r="F3441" t="str">
        <f t="shared" si="165"/>
        <v xml:space="preserve"> </v>
      </c>
    </row>
    <row r="3442" spans="1:6" x14ac:dyDescent="0.45">
      <c r="A3442">
        <v>3431</v>
      </c>
      <c r="B3442">
        <f t="shared" si="163"/>
        <v>21</v>
      </c>
      <c r="C3442" cm="1">
        <f t="array" ref="C3442:D3442">_xlfn.XLOOKUP(A3442,id,KickstartData!$L$2:$M$4115)</f>
        <v>21</v>
      </c>
      <c r="D3442" t="str">
        <v>successful</v>
      </c>
      <c r="E3442">
        <f t="shared" si="164"/>
        <v>21</v>
      </c>
      <c r="F3442" t="str">
        <f t="shared" si="165"/>
        <v xml:space="preserve"> </v>
      </c>
    </row>
    <row r="3443" spans="1:6" x14ac:dyDescent="0.45">
      <c r="A3443">
        <v>3432</v>
      </c>
      <c r="B3443">
        <f t="shared" si="163"/>
        <v>42</v>
      </c>
      <c r="C3443" cm="1">
        <f t="array" ref="C3443:D3443">_xlfn.XLOOKUP(A3443,id,KickstartData!$L$2:$M$4115)</f>
        <v>42</v>
      </c>
      <c r="D3443" t="str">
        <v>successful</v>
      </c>
      <c r="E3443">
        <f t="shared" si="164"/>
        <v>42</v>
      </c>
      <c r="F3443" t="str">
        <f t="shared" si="165"/>
        <v xml:space="preserve"> </v>
      </c>
    </row>
    <row r="3444" spans="1:6" x14ac:dyDescent="0.45">
      <c r="A3444">
        <v>3433</v>
      </c>
      <c r="B3444">
        <f t="shared" si="163"/>
        <v>71</v>
      </c>
      <c r="C3444" cm="1">
        <f t="array" ref="C3444:D3444">_xlfn.XLOOKUP(A3444,id,KickstartData!$L$2:$M$4115)</f>
        <v>71</v>
      </c>
      <c r="D3444" t="str">
        <v>successful</v>
      </c>
      <c r="E3444">
        <f t="shared" si="164"/>
        <v>71</v>
      </c>
      <c r="F3444" t="str">
        <f t="shared" si="165"/>
        <v xml:space="preserve"> </v>
      </c>
    </row>
    <row r="3445" spans="1:6" x14ac:dyDescent="0.45">
      <c r="A3445">
        <v>3434</v>
      </c>
      <c r="B3445">
        <f t="shared" si="163"/>
        <v>168</v>
      </c>
      <c r="C3445" cm="1">
        <f t="array" ref="C3445:D3445">_xlfn.XLOOKUP(A3445,id,KickstartData!$L$2:$M$4115)</f>
        <v>168</v>
      </c>
      <c r="D3445" t="str">
        <v>successful</v>
      </c>
      <c r="E3445">
        <f t="shared" si="164"/>
        <v>168</v>
      </c>
      <c r="F3445" t="str">
        <f t="shared" si="165"/>
        <v xml:space="preserve"> </v>
      </c>
    </row>
    <row r="3446" spans="1:6" x14ac:dyDescent="0.45">
      <c r="A3446">
        <v>3435</v>
      </c>
      <c r="B3446">
        <f t="shared" si="163"/>
        <v>19</v>
      </c>
      <c r="C3446" cm="1">
        <f t="array" ref="C3446:D3446">_xlfn.XLOOKUP(A3446,id,KickstartData!$L$2:$M$4115)</f>
        <v>19</v>
      </c>
      <c r="D3446" t="str">
        <v>successful</v>
      </c>
      <c r="E3446">
        <f t="shared" si="164"/>
        <v>19</v>
      </c>
      <c r="F3446" t="str">
        <f t="shared" si="165"/>
        <v xml:space="preserve"> </v>
      </c>
    </row>
    <row r="3447" spans="1:6" x14ac:dyDescent="0.45">
      <c r="A3447">
        <v>3436</v>
      </c>
      <c r="B3447">
        <f t="shared" si="163"/>
        <v>37</v>
      </c>
      <c r="C3447" cm="1">
        <f t="array" ref="C3447:D3447">_xlfn.XLOOKUP(A3447,id,KickstartData!$L$2:$M$4115)</f>
        <v>37</v>
      </c>
      <c r="D3447" t="str">
        <v>successful</v>
      </c>
      <c r="E3447">
        <f t="shared" si="164"/>
        <v>37</v>
      </c>
      <c r="F3447" t="str">
        <f t="shared" si="165"/>
        <v xml:space="preserve"> </v>
      </c>
    </row>
    <row r="3448" spans="1:6" x14ac:dyDescent="0.45">
      <c r="A3448">
        <v>3437</v>
      </c>
      <c r="B3448">
        <f t="shared" si="163"/>
        <v>36</v>
      </c>
      <c r="C3448" cm="1">
        <f t="array" ref="C3448:D3448">_xlfn.XLOOKUP(A3448,id,KickstartData!$L$2:$M$4115)</f>
        <v>36</v>
      </c>
      <c r="D3448" t="str">
        <v>successful</v>
      </c>
      <c r="E3448">
        <f t="shared" si="164"/>
        <v>36</v>
      </c>
      <c r="F3448" t="str">
        <f t="shared" si="165"/>
        <v xml:space="preserve"> </v>
      </c>
    </row>
    <row r="3449" spans="1:6" x14ac:dyDescent="0.45">
      <c r="A3449">
        <v>3438</v>
      </c>
      <c r="B3449">
        <f t="shared" si="163"/>
        <v>14</v>
      </c>
      <c r="C3449" cm="1">
        <f t="array" ref="C3449:D3449">_xlfn.XLOOKUP(A3449,id,KickstartData!$L$2:$M$4115)</f>
        <v>14</v>
      </c>
      <c r="D3449" t="str">
        <v>successful</v>
      </c>
      <c r="E3449">
        <f t="shared" si="164"/>
        <v>14</v>
      </c>
      <c r="F3449" t="str">
        <f t="shared" si="165"/>
        <v xml:space="preserve"> </v>
      </c>
    </row>
    <row r="3450" spans="1:6" x14ac:dyDescent="0.45">
      <c r="A3450">
        <v>3439</v>
      </c>
      <c r="B3450">
        <f t="shared" si="163"/>
        <v>18</v>
      </c>
      <c r="C3450" cm="1">
        <f t="array" ref="C3450:D3450">_xlfn.XLOOKUP(A3450,id,KickstartData!$L$2:$M$4115)</f>
        <v>18</v>
      </c>
      <c r="D3450" t="str">
        <v>successful</v>
      </c>
      <c r="E3450">
        <f t="shared" si="164"/>
        <v>18</v>
      </c>
      <c r="F3450" t="str">
        <f t="shared" si="165"/>
        <v xml:space="preserve"> </v>
      </c>
    </row>
    <row r="3451" spans="1:6" x14ac:dyDescent="0.45">
      <c r="A3451">
        <v>3440</v>
      </c>
      <c r="B3451">
        <f t="shared" si="163"/>
        <v>82</v>
      </c>
      <c r="C3451" cm="1">
        <f t="array" ref="C3451:D3451">_xlfn.XLOOKUP(A3451,id,KickstartData!$L$2:$M$4115)</f>
        <v>82</v>
      </c>
      <c r="D3451" t="str">
        <v>successful</v>
      </c>
      <c r="E3451">
        <f t="shared" si="164"/>
        <v>82</v>
      </c>
      <c r="F3451" t="str">
        <f t="shared" si="165"/>
        <v xml:space="preserve"> </v>
      </c>
    </row>
    <row r="3452" spans="1:6" x14ac:dyDescent="0.45">
      <c r="A3452">
        <v>3441</v>
      </c>
      <c r="B3452">
        <f t="shared" si="163"/>
        <v>43</v>
      </c>
      <c r="C3452" cm="1">
        <f t="array" ref="C3452:D3452">_xlfn.XLOOKUP(A3452,id,KickstartData!$L$2:$M$4115)</f>
        <v>43</v>
      </c>
      <c r="D3452" t="str">
        <v>successful</v>
      </c>
      <c r="E3452">
        <f t="shared" si="164"/>
        <v>43</v>
      </c>
      <c r="F3452" t="str">
        <f t="shared" si="165"/>
        <v xml:space="preserve"> </v>
      </c>
    </row>
    <row r="3453" spans="1:6" x14ac:dyDescent="0.45">
      <c r="A3453">
        <v>3442</v>
      </c>
      <c r="B3453">
        <f t="shared" si="163"/>
        <v>8</v>
      </c>
      <c r="C3453" cm="1">
        <f t="array" ref="C3453:D3453">_xlfn.XLOOKUP(A3453,id,KickstartData!$L$2:$M$4115)</f>
        <v>8</v>
      </c>
      <c r="D3453" t="str">
        <v>successful</v>
      </c>
      <c r="E3453">
        <f t="shared" si="164"/>
        <v>8</v>
      </c>
      <c r="F3453" t="str">
        <f t="shared" si="165"/>
        <v xml:space="preserve"> </v>
      </c>
    </row>
    <row r="3454" spans="1:6" x14ac:dyDescent="0.45">
      <c r="A3454">
        <v>3443</v>
      </c>
      <c r="B3454">
        <f t="shared" si="163"/>
        <v>45</v>
      </c>
      <c r="C3454" cm="1">
        <f t="array" ref="C3454:D3454">_xlfn.XLOOKUP(A3454,id,KickstartData!$L$2:$M$4115)</f>
        <v>45</v>
      </c>
      <c r="D3454" t="str">
        <v>successful</v>
      </c>
      <c r="E3454">
        <f t="shared" si="164"/>
        <v>45</v>
      </c>
      <c r="F3454" t="str">
        <f t="shared" si="165"/>
        <v xml:space="preserve"> </v>
      </c>
    </row>
    <row r="3455" spans="1:6" x14ac:dyDescent="0.45">
      <c r="A3455">
        <v>3444</v>
      </c>
      <c r="B3455">
        <f t="shared" si="163"/>
        <v>20</v>
      </c>
      <c r="C3455" cm="1">
        <f t="array" ref="C3455:D3455">_xlfn.XLOOKUP(A3455,id,KickstartData!$L$2:$M$4115)</f>
        <v>20</v>
      </c>
      <c r="D3455" t="str">
        <v>successful</v>
      </c>
      <c r="E3455">
        <f t="shared" si="164"/>
        <v>20</v>
      </c>
      <c r="F3455" t="str">
        <f t="shared" si="165"/>
        <v xml:space="preserve"> </v>
      </c>
    </row>
    <row r="3456" spans="1:6" x14ac:dyDescent="0.45">
      <c r="A3456">
        <v>3445</v>
      </c>
      <c r="B3456">
        <f t="shared" si="163"/>
        <v>31</v>
      </c>
      <c r="C3456" cm="1">
        <f t="array" ref="C3456:D3456">_xlfn.XLOOKUP(A3456,id,KickstartData!$L$2:$M$4115)</f>
        <v>31</v>
      </c>
      <c r="D3456" t="str">
        <v>successful</v>
      </c>
      <c r="E3456">
        <f t="shared" si="164"/>
        <v>31</v>
      </c>
      <c r="F3456" t="str">
        <f t="shared" si="165"/>
        <v xml:space="preserve"> </v>
      </c>
    </row>
    <row r="3457" spans="1:6" x14ac:dyDescent="0.45">
      <c r="A3457">
        <v>3446</v>
      </c>
      <c r="B3457">
        <f t="shared" si="163"/>
        <v>25</v>
      </c>
      <c r="C3457" cm="1">
        <f t="array" ref="C3457:D3457">_xlfn.XLOOKUP(A3457,id,KickstartData!$L$2:$M$4115)</f>
        <v>25</v>
      </c>
      <c r="D3457" t="str">
        <v>successful</v>
      </c>
      <c r="E3457">
        <f t="shared" si="164"/>
        <v>25</v>
      </c>
      <c r="F3457" t="str">
        <f t="shared" si="165"/>
        <v xml:space="preserve"> </v>
      </c>
    </row>
    <row r="3458" spans="1:6" x14ac:dyDescent="0.45">
      <c r="A3458">
        <v>3447</v>
      </c>
      <c r="B3458">
        <f t="shared" si="163"/>
        <v>14</v>
      </c>
      <c r="C3458" cm="1">
        <f t="array" ref="C3458:D3458">_xlfn.XLOOKUP(A3458,id,KickstartData!$L$2:$M$4115)</f>
        <v>14</v>
      </c>
      <c r="D3458" t="str">
        <v>successful</v>
      </c>
      <c r="E3458">
        <f t="shared" si="164"/>
        <v>14</v>
      </c>
      <c r="F3458" t="str">
        <f t="shared" si="165"/>
        <v xml:space="preserve"> </v>
      </c>
    </row>
    <row r="3459" spans="1:6" x14ac:dyDescent="0.45">
      <c r="A3459">
        <v>3448</v>
      </c>
      <c r="B3459">
        <f t="shared" si="163"/>
        <v>45</v>
      </c>
      <c r="C3459" cm="1">
        <f t="array" ref="C3459:D3459">_xlfn.XLOOKUP(A3459,id,KickstartData!$L$2:$M$4115)</f>
        <v>45</v>
      </c>
      <c r="D3459" t="str">
        <v>successful</v>
      </c>
      <c r="E3459">
        <f t="shared" si="164"/>
        <v>45</v>
      </c>
      <c r="F3459" t="str">
        <f t="shared" si="165"/>
        <v xml:space="preserve"> </v>
      </c>
    </row>
    <row r="3460" spans="1:6" x14ac:dyDescent="0.45">
      <c r="A3460">
        <v>3449</v>
      </c>
      <c r="B3460">
        <f t="shared" si="163"/>
        <v>20</v>
      </c>
      <c r="C3460" cm="1">
        <f t="array" ref="C3460:D3460">_xlfn.XLOOKUP(A3460,id,KickstartData!$L$2:$M$4115)</f>
        <v>20</v>
      </c>
      <c r="D3460" t="str">
        <v>successful</v>
      </c>
      <c r="E3460">
        <f t="shared" si="164"/>
        <v>20</v>
      </c>
      <c r="F3460" t="str">
        <f t="shared" si="165"/>
        <v xml:space="preserve"> </v>
      </c>
    </row>
    <row r="3461" spans="1:6" x14ac:dyDescent="0.45">
      <c r="A3461">
        <v>3450</v>
      </c>
      <c r="B3461">
        <f t="shared" si="163"/>
        <v>39</v>
      </c>
      <c r="C3461" cm="1">
        <f t="array" ref="C3461:D3461">_xlfn.XLOOKUP(A3461,id,KickstartData!$L$2:$M$4115)</f>
        <v>39</v>
      </c>
      <c r="D3461" t="str">
        <v>successful</v>
      </c>
      <c r="E3461">
        <f t="shared" si="164"/>
        <v>39</v>
      </c>
      <c r="F3461" t="str">
        <f t="shared" si="165"/>
        <v xml:space="preserve"> </v>
      </c>
    </row>
    <row r="3462" spans="1:6" x14ac:dyDescent="0.45">
      <c r="A3462">
        <v>3451</v>
      </c>
      <c r="B3462">
        <f t="shared" si="163"/>
        <v>16</v>
      </c>
      <c r="C3462" cm="1">
        <f t="array" ref="C3462:D3462">_xlfn.XLOOKUP(A3462,id,KickstartData!$L$2:$M$4115)</f>
        <v>16</v>
      </c>
      <c r="D3462" t="str">
        <v>successful</v>
      </c>
      <c r="E3462">
        <f t="shared" si="164"/>
        <v>16</v>
      </c>
      <c r="F3462" t="str">
        <f t="shared" si="165"/>
        <v xml:space="preserve"> </v>
      </c>
    </row>
    <row r="3463" spans="1:6" x14ac:dyDescent="0.45">
      <c r="A3463">
        <v>3452</v>
      </c>
      <c r="B3463">
        <f t="shared" si="163"/>
        <v>37</v>
      </c>
      <c r="C3463" cm="1">
        <f t="array" ref="C3463:D3463">_xlfn.XLOOKUP(A3463,id,KickstartData!$L$2:$M$4115)</f>
        <v>37</v>
      </c>
      <c r="D3463" t="str">
        <v>successful</v>
      </c>
      <c r="E3463">
        <f t="shared" si="164"/>
        <v>37</v>
      </c>
      <c r="F3463" t="str">
        <f t="shared" si="165"/>
        <v xml:space="preserve"> </v>
      </c>
    </row>
    <row r="3464" spans="1:6" x14ac:dyDescent="0.45">
      <c r="A3464">
        <v>3453</v>
      </c>
      <c r="B3464">
        <f t="shared" si="163"/>
        <v>14</v>
      </c>
      <c r="C3464" cm="1">
        <f t="array" ref="C3464:D3464">_xlfn.XLOOKUP(A3464,id,KickstartData!$L$2:$M$4115)</f>
        <v>14</v>
      </c>
      <c r="D3464" t="str">
        <v>successful</v>
      </c>
      <c r="E3464">
        <f t="shared" si="164"/>
        <v>14</v>
      </c>
      <c r="F3464" t="str">
        <f t="shared" si="165"/>
        <v xml:space="preserve"> </v>
      </c>
    </row>
    <row r="3465" spans="1:6" x14ac:dyDescent="0.45">
      <c r="A3465">
        <v>3454</v>
      </c>
      <c r="B3465">
        <f t="shared" si="163"/>
        <v>21</v>
      </c>
      <c r="C3465" cm="1">
        <f t="array" ref="C3465:D3465">_xlfn.XLOOKUP(A3465,id,KickstartData!$L$2:$M$4115)</f>
        <v>21</v>
      </c>
      <c r="D3465" t="str">
        <v>successful</v>
      </c>
      <c r="E3465">
        <f t="shared" si="164"/>
        <v>21</v>
      </c>
      <c r="F3465" t="str">
        <f t="shared" si="165"/>
        <v xml:space="preserve"> </v>
      </c>
    </row>
    <row r="3466" spans="1:6" x14ac:dyDescent="0.45">
      <c r="A3466">
        <v>3455</v>
      </c>
      <c r="B3466">
        <f t="shared" si="163"/>
        <v>69</v>
      </c>
      <c r="C3466" cm="1">
        <f t="array" ref="C3466:D3466">_xlfn.XLOOKUP(A3466,id,KickstartData!$L$2:$M$4115)</f>
        <v>69</v>
      </c>
      <c r="D3466" t="str">
        <v>successful</v>
      </c>
      <c r="E3466">
        <f t="shared" si="164"/>
        <v>69</v>
      </c>
      <c r="F3466" t="str">
        <f t="shared" si="165"/>
        <v xml:space="preserve"> </v>
      </c>
    </row>
    <row r="3467" spans="1:6" x14ac:dyDescent="0.45">
      <c r="A3467">
        <v>3456</v>
      </c>
      <c r="B3467">
        <f t="shared" si="163"/>
        <v>16</v>
      </c>
      <c r="C3467" cm="1">
        <f t="array" ref="C3467:D3467">_xlfn.XLOOKUP(A3467,id,KickstartData!$L$2:$M$4115)</f>
        <v>16</v>
      </c>
      <c r="D3467" t="str">
        <v>successful</v>
      </c>
      <c r="E3467">
        <f t="shared" si="164"/>
        <v>16</v>
      </c>
      <c r="F3467" t="str">
        <f t="shared" si="165"/>
        <v xml:space="preserve"> </v>
      </c>
    </row>
    <row r="3468" spans="1:6" x14ac:dyDescent="0.45">
      <c r="A3468">
        <v>3457</v>
      </c>
      <c r="B3468">
        <f t="shared" ref="B3468:B3531" si="166">_xlfn.XLOOKUP(A3468,id,backers_count)</f>
        <v>55</v>
      </c>
      <c r="C3468" cm="1">
        <f t="array" ref="C3468:D3468">_xlfn.XLOOKUP(A3468,id,KickstartData!$L$2:$M$4115)</f>
        <v>55</v>
      </c>
      <c r="D3468" t="str">
        <v>successful</v>
      </c>
      <c r="E3468">
        <f t="shared" si="164"/>
        <v>55</v>
      </c>
      <c r="F3468" t="str">
        <f t="shared" si="165"/>
        <v xml:space="preserve"> </v>
      </c>
    </row>
    <row r="3469" spans="1:6" x14ac:dyDescent="0.45">
      <c r="A3469">
        <v>3458</v>
      </c>
      <c r="B3469">
        <f t="shared" si="166"/>
        <v>27</v>
      </c>
      <c r="C3469" cm="1">
        <f t="array" ref="C3469:D3469">_xlfn.XLOOKUP(A3469,id,KickstartData!$L$2:$M$4115)</f>
        <v>27</v>
      </c>
      <c r="D3469" t="str">
        <v>successful</v>
      </c>
      <c r="E3469">
        <f t="shared" si="164"/>
        <v>27</v>
      </c>
      <c r="F3469" t="str">
        <f t="shared" si="165"/>
        <v xml:space="preserve"> </v>
      </c>
    </row>
    <row r="3470" spans="1:6" x14ac:dyDescent="0.45">
      <c r="A3470">
        <v>3459</v>
      </c>
      <c r="B3470">
        <f t="shared" si="166"/>
        <v>36</v>
      </c>
      <c r="C3470" cm="1">
        <f t="array" ref="C3470:D3470">_xlfn.XLOOKUP(A3470,id,KickstartData!$L$2:$M$4115)</f>
        <v>36</v>
      </c>
      <c r="D3470" t="str">
        <v>successful</v>
      </c>
      <c r="E3470">
        <f t="shared" si="164"/>
        <v>36</v>
      </c>
      <c r="F3470" t="str">
        <f t="shared" si="165"/>
        <v xml:space="preserve"> </v>
      </c>
    </row>
    <row r="3471" spans="1:6" x14ac:dyDescent="0.45">
      <c r="A3471">
        <v>3460</v>
      </c>
      <c r="B3471">
        <f t="shared" si="166"/>
        <v>19</v>
      </c>
      <c r="C3471" cm="1">
        <f t="array" ref="C3471:D3471">_xlfn.XLOOKUP(A3471,id,KickstartData!$L$2:$M$4115)</f>
        <v>19</v>
      </c>
      <c r="D3471" t="str">
        <v>successful</v>
      </c>
      <c r="E3471">
        <f t="shared" si="164"/>
        <v>19</v>
      </c>
      <c r="F3471" t="str">
        <f t="shared" si="165"/>
        <v xml:space="preserve"> </v>
      </c>
    </row>
    <row r="3472" spans="1:6" x14ac:dyDescent="0.45">
      <c r="A3472">
        <v>3461</v>
      </c>
      <c r="B3472">
        <f t="shared" si="166"/>
        <v>12</v>
      </c>
      <c r="C3472" cm="1">
        <f t="array" ref="C3472:D3472">_xlfn.XLOOKUP(A3472,id,KickstartData!$L$2:$M$4115)</f>
        <v>12</v>
      </c>
      <c r="D3472" t="str">
        <v>successful</v>
      </c>
      <c r="E3472">
        <f t="shared" si="164"/>
        <v>12</v>
      </c>
      <c r="F3472" t="str">
        <f t="shared" si="165"/>
        <v xml:space="preserve"> </v>
      </c>
    </row>
    <row r="3473" spans="1:6" x14ac:dyDescent="0.45">
      <c r="A3473">
        <v>3462</v>
      </c>
      <c r="B3473">
        <f t="shared" si="166"/>
        <v>17</v>
      </c>
      <c r="C3473" cm="1">
        <f t="array" ref="C3473:D3473">_xlfn.XLOOKUP(A3473,id,KickstartData!$L$2:$M$4115)</f>
        <v>17</v>
      </c>
      <c r="D3473" t="str">
        <v>successful</v>
      </c>
      <c r="E3473">
        <f t="shared" si="164"/>
        <v>17</v>
      </c>
      <c r="F3473" t="str">
        <f t="shared" si="165"/>
        <v xml:space="preserve"> </v>
      </c>
    </row>
    <row r="3474" spans="1:6" x14ac:dyDescent="0.45">
      <c r="A3474">
        <v>3463</v>
      </c>
      <c r="B3474">
        <f t="shared" si="166"/>
        <v>114</v>
      </c>
      <c r="C3474" cm="1">
        <f t="array" ref="C3474:D3474">_xlfn.XLOOKUP(A3474,id,KickstartData!$L$2:$M$4115)</f>
        <v>114</v>
      </c>
      <c r="D3474" t="str">
        <v>successful</v>
      </c>
      <c r="E3474">
        <f t="shared" si="164"/>
        <v>114</v>
      </c>
      <c r="F3474" t="str">
        <f t="shared" si="165"/>
        <v xml:space="preserve"> </v>
      </c>
    </row>
    <row r="3475" spans="1:6" x14ac:dyDescent="0.45">
      <c r="A3475">
        <v>3464</v>
      </c>
      <c r="B3475">
        <f t="shared" si="166"/>
        <v>93</v>
      </c>
      <c r="C3475" cm="1">
        <f t="array" ref="C3475:D3475">_xlfn.XLOOKUP(A3475,id,KickstartData!$L$2:$M$4115)</f>
        <v>93</v>
      </c>
      <c r="D3475" t="str">
        <v>successful</v>
      </c>
      <c r="E3475">
        <f t="shared" ref="E3475:E3538" si="167">IF(D3475="successful",C3475," ")</f>
        <v>93</v>
      </c>
      <c r="F3475" t="str">
        <f t="shared" ref="F3475:F3538" si="168">IF(D3475&lt;&gt;"successful",C3475," ")</f>
        <v xml:space="preserve"> </v>
      </c>
    </row>
    <row r="3476" spans="1:6" x14ac:dyDescent="0.45">
      <c r="A3476">
        <v>3465</v>
      </c>
      <c r="B3476">
        <f t="shared" si="166"/>
        <v>36</v>
      </c>
      <c r="C3476" cm="1">
        <f t="array" ref="C3476:D3476">_xlfn.XLOOKUP(A3476,id,KickstartData!$L$2:$M$4115)</f>
        <v>36</v>
      </c>
      <c r="D3476" t="str">
        <v>successful</v>
      </c>
      <c r="E3476">
        <f t="shared" si="167"/>
        <v>36</v>
      </c>
      <c r="F3476" t="str">
        <f t="shared" si="168"/>
        <v xml:space="preserve"> </v>
      </c>
    </row>
    <row r="3477" spans="1:6" x14ac:dyDescent="0.45">
      <c r="A3477">
        <v>3466</v>
      </c>
      <c r="B3477">
        <f t="shared" si="166"/>
        <v>61</v>
      </c>
      <c r="C3477" cm="1">
        <f t="array" ref="C3477:D3477">_xlfn.XLOOKUP(A3477,id,KickstartData!$L$2:$M$4115)</f>
        <v>61</v>
      </c>
      <c r="D3477" t="str">
        <v>successful</v>
      </c>
      <c r="E3477">
        <f t="shared" si="167"/>
        <v>61</v>
      </c>
      <c r="F3477" t="str">
        <f t="shared" si="168"/>
        <v xml:space="preserve"> </v>
      </c>
    </row>
    <row r="3478" spans="1:6" x14ac:dyDescent="0.45">
      <c r="A3478">
        <v>3467</v>
      </c>
      <c r="B3478">
        <f t="shared" si="166"/>
        <v>47</v>
      </c>
      <c r="C3478" cm="1">
        <f t="array" ref="C3478:D3478">_xlfn.XLOOKUP(A3478,id,KickstartData!$L$2:$M$4115)</f>
        <v>47</v>
      </c>
      <c r="D3478" t="str">
        <v>successful</v>
      </c>
      <c r="E3478">
        <f t="shared" si="167"/>
        <v>47</v>
      </c>
      <c r="F3478" t="str">
        <f t="shared" si="168"/>
        <v xml:space="preserve"> </v>
      </c>
    </row>
    <row r="3479" spans="1:6" x14ac:dyDescent="0.45">
      <c r="A3479">
        <v>3468</v>
      </c>
      <c r="B3479">
        <f t="shared" si="166"/>
        <v>17</v>
      </c>
      <c r="C3479" cm="1">
        <f t="array" ref="C3479:D3479">_xlfn.XLOOKUP(A3479,id,KickstartData!$L$2:$M$4115)</f>
        <v>17</v>
      </c>
      <c r="D3479" t="str">
        <v>successful</v>
      </c>
      <c r="E3479">
        <f t="shared" si="167"/>
        <v>17</v>
      </c>
      <c r="F3479" t="str">
        <f t="shared" si="168"/>
        <v xml:space="preserve"> </v>
      </c>
    </row>
    <row r="3480" spans="1:6" x14ac:dyDescent="0.45">
      <c r="A3480">
        <v>3469</v>
      </c>
      <c r="B3480">
        <f t="shared" si="166"/>
        <v>63</v>
      </c>
      <c r="C3480" cm="1">
        <f t="array" ref="C3480:D3480">_xlfn.XLOOKUP(A3480,id,KickstartData!$L$2:$M$4115)</f>
        <v>63</v>
      </c>
      <c r="D3480" t="str">
        <v>successful</v>
      </c>
      <c r="E3480">
        <f t="shared" si="167"/>
        <v>63</v>
      </c>
      <c r="F3480" t="str">
        <f t="shared" si="168"/>
        <v xml:space="preserve"> </v>
      </c>
    </row>
    <row r="3481" spans="1:6" x14ac:dyDescent="0.45">
      <c r="A3481">
        <v>3470</v>
      </c>
      <c r="B3481">
        <f t="shared" si="166"/>
        <v>9</v>
      </c>
      <c r="C3481" cm="1">
        <f t="array" ref="C3481:D3481">_xlfn.XLOOKUP(A3481,id,KickstartData!$L$2:$M$4115)</f>
        <v>9</v>
      </c>
      <c r="D3481" t="str">
        <v>successful</v>
      </c>
      <c r="E3481">
        <f t="shared" si="167"/>
        <v>9</v>
      </c>
      <c r="F3481" t="str">
        <f t="shared" si="168"/>
        <v xml:space="preserve"> </v>
      </c>
    </row>
    <row r="3482" spans="1:6" x14ac:dyDescent="0.45">
      <c r="A3482">
        <v>3471</v>
      </c>
      <c r="B3482">
        <f t="shared" si="166"/>
        <v>30</v>
      </c>
      <c r="C3482" cm="1">
        <f t="array" ref="C3482:D3482">_xlfn.XLOOKUP(A3482,id,KickstartData!$L$2:$M$4115)</f>
        <v>30</v>
      </c>
      <c r="D3482" t="str">
        <v>successful</v>
      </c>
      <c r="E3482">
        <f t="shared" si="167"/>
        <v>30</v>
      </c>
      <c r="F3482" t="str">
        <f t="shared" si="168"/>
        <v xml:space="preserve"> </v>
      </c>
    </row>
    <row r="3483" spans="1:6" x14ac:dyDescent="0.45">
      <c r="A3483">
        <v>3472</v>
      </c>
      <c r="B3483">
        <f t="shared" si="166"/>
        <v>23</v>
      </c>
      <c r="C3483" cm="1">
        <f t="array" ref="C3483:D3483">_xlfn.XLOOKUP(A3483,id,KickstartData!$L$2:$M$4115)</f>
        <v>23</v>
      </c>
      <c r="D3483" t="str">
        <v>successful</v>
      </c>
      <c r="E3483">
        <f t="shared" si="167"/>
        <v>23</v>
      </c>
      <c r="F3483" t="str">
        <f t="shared" si="168"/>
        <v xml:space="preserve"> </v>
      </c>
    </row>
    <row r="3484" spans="1:6" x14ac:dyDescent="0.45">
      <c r="A3484">
        <v>3473</v>
      </c>
      <c r="B3484">
        <f t="shared" si="166"/>
        <v>33</v>
      </c>
      <c r="C3484" cm="1">
        <f t="array" ref="C3484:D3484">_xlfn.XLOOKUP(A3484,id,KickstartData!$L$2:$M$4115)</f>
        <v>33</v>
      </c>
      <c r="D3484" t="str">
        <v>successful</v>
      </c>
      <c r="E3484">
        <f t="shared" si="167"/>
        <v>33</v>
      </c>
      <c r="F3484" t="str">
        <f t="shared" si="168"/>
        <v xml:space="preserve"> </v>
      </c>
    </row>
    <row r="3485" spans="1:6" x14ac:dyDescent="0.45">
      <c r="A3485">
        <v>3474</v>
      </c>
      <c r="B3485">
        <f t="shared" si="166"/>
        <v>39</v>
      </c>
      <c r="C3485" cm="1">
        <f t="array" ref="C3485:D3485">_xlfn.XLOOKUP(A3485,id,KickstartData!$L$2:$M$4115)</f>
        <v>39</v>
      </c>
      <c r="D3485" t="str">
        <v>successful</v>
      </c>
      <c r="E3485">
        <f t="shared" si="167"/>
        <v>39</v>
      </c>
      <c r="F3485" t="str">
        <f t="shared" si="168"/>
        <v xml:space="preserve"> </v>
      </c>
    </row>
    <row r="3486" spans="1:6" x14ac:dyDescent="0.45">
      <c r="A3486">
        <v>3475</v>
      </c>
      <c r="B3486">
        <f t="shared" si="166"/>
        <v>17</v>
      </c>
      <c r="C3486" cm="1">
        <f t="array" ref="C3486:D3486">_xlfn.XLOOKUP(A3486,id,KickstartData!$L$2:$M$4115)</f>
        <v>17</v>
      </c>
      <c r="D3486" t="str">
        <v>successful</v>
      </c>
      <c r="E3486">
        <f t="shared" si="167"/>
        <v>17</v>
      </c>
      <c r="F3486" t="str">
        <f t="shared" si="168"/>
        <v xml:space="preserve"> </v>
      </c>
    </row>
    <row r="3487" spans="1:6" x14ac:dyDescent="0.45">
      <c r="A3487">
        <v>3476</v>
      </c>
      <c r="B3487">
        <f t="shared" si="166"/>
        <v>6</v>
      </c>
      <c r="C3487" cm="1">
        <f t="array" ref="C3487:D3487">_xlfn.XLOOKUP(A3487,id,KickstartData!$L$2:$M$4115)</f>
        <v>6</v>
      </c>
      <c r="D3487" t="str">
        <v>successful</v>
      </c>
      <c r="E3487">
        <f t="shared" si="167"/>
        <v>6</v>
      </c>
      <c r="F3487" t="str">
        <f t="shared" si="168"/>
        <v xml:space="preserve"> </v>
      </c>
    </row>
    <row r="3488" spans="1:6" x14ac:dyDescent="0.45">
      <c r="A3488">
        <v>3477</v>
      </c>
      <c r="B3488">
        <f t="shared" si="166"/>
        <v>39</v>
      </c>
      <c r="C3488" cm="1">
        <f t="array" ref="C3488:D3488">_xlfn.XLOOKUP(A3488,id,KickstartData!$L$2:$M$4115)</f>
        <v>39</v>
      </c>
      <c r="D3488" t="str">
        <v>successful</v>
      </c>
      <c r="E3488">
        <f t="shared" si="167"/>
        <v>39</v>
      </c>
      <c r="F3488" t="str">
        <f t="shared" si="168"/>
        <v xml:space="preserve"> </v>
      </c>
    </row>
    <row r="3489" spans="1:6" x14ac:dyDescent="0.45">
      <c r="A3489">
        <v>3478</v>
      </c>
      <c r="B3489">
        <f t="shared" si="166"/>
        <v>57</v>
      </c>
      <c r="C3489" cm="1">
        <f t="array" ref="C3489:D3489">_xlfn.XLOOKUP(A3489,id,KickstartData!$L$2:$M$4115)</f>
        <v>57</v>
      </c>
      <c r="D3489" t="str">
        <v>successful</v>
      </c>
      <c r="E3489">
        <f t="shared" si="167"/>
        <v>57</v>
      </c>
      <c r="F3489" t="str">
        <f t="shared" si="168"/>
        <v xml:space="preserve"> </v>
      </c>
    </row>
    <row r="3490" spans="1:6" x14ac:dyDescent="0.45">
      <c r="A3490">
        <v>3479</v>
      </c>
      <c r="B3490">
        <f t="shared" si="166"/>
        <v>56</v>
      </c>
      <c r="C3490" cm="1">
        <f t="array" ref="C3490:D3490">_xlfn.XLOOKUP(A3490,id,KickstartData!$L$2:$M$4115)</f>
        <v>56</v>
      </c>
      <c r="D3490" t="str">
        <v>successful</v>
      </c>
      <c r="E3490">
        <f t="shared" si="167"/>
        <v>56</v>
      </c>
      <c r="F3490" t="str">
        <f t="shared" si="168"/>
        <v xml:space="preserve"> </v>
      </c>
    </row>
    <row r="3491" spans="1:6" x14ac:dyDescent="0.45">
      <c r="A3491">
        <v>3480</v>
      </c>
      <c r="B3491">
        <f t="shared" si="166"/>
        <v>13</v>
      </c>
      <c r="C3491" cm="1">
        <f t="array" ref="C3491:D3491">_xlfn.XLOOKUP(A3491,id,KickstartData!$L$2:$M$4115)</f>
        <v>13</v>
      </c>
      <c r="D3491" t="str">
        <v>successful</v>
      </c>
      <c r="E3491">
        <f t="shared" si="167"/>
        <v>13</v>
      </c>
      <c r="F3491" t="str">
        <f t="shared" si="168"/>
        <v xml:space="preserve"> </v>
      </c>
    </row>
    <row r="3492" spans="1:6" x14ac:dyDescent="0.45">
      <c r="A3492">
        <v>3481</v>
      </c>
      <c r="B3492">
        <f t="shared" si="166"/>
        <v>95</v>
      </c>
      <c r="C3492" cm="1">
        <f t="array" ref="C3492:D3492">_xlfn.XLOOKUP(A3492,id,KickstartData!$L$2:$M$4115)</f>
        <v>95</v>
      </c>
      <c r="D3492" t="str">
        <v>successful</v>
      </c>
      <c r="E3492">
        <f t="shared" si="167"/>
        <v>95</v>
      </c>
      <c r="F3492" t="str">
        <f t="shared" si="168"/>
        <v xml:space="preserve"> </v>
      </c>
    </row>
    <row r="3493" spans="1:6" x14ac:dyDescent="0.45">
      <c r="A3493">
        <v>3482</v>
      </c>
      <c r="B3493">
        <f t="shared" si="166"/>
        <v>80</v>
      </c>
      <c r="C3493" cm="1">
        <f t="array" ref="C3493:D3493">_xlfn.XLOOKUP(A3493,id,KickstartData!$L$2:$M$4115)</f>
        <v>80</v>
      </c>
      <c r="D3493" t="str">
        <v>successful</v>
      </c>
      <c r="E3493">
        <f t="shared" si="167"/>
        <v>80</v>
      </c>
      <c r="F3493" t="str">
        <f t="shared" si="168"/>
        <v xml:space="preserve"> </v>
      </c>
    </row>
    <row r="3494" spans="1:6" x14ac:dyDescent="0.45">
      <c r="A3494">
        <v>3483</v>
      </c>
      <c r="B3494">
        <f t="shared" si="166"/>
        <v>133</v>
      </c>
      <c r="C3494" cm="1">
        <f t="array" ref="C3494:D3494">_xlfn.XLOOKUP(A3494,id,KickstartData!$L$2:$M$4115)</f>
        <v>133</v>
      </c>
      <c r="D3494" t="str">
        <v>successful</v>
      </c>
      <c r="E3494">
        <f t="shared" si="167"/>
        <v>133</v>
      </c>
      <c r="F3494" t="str">
        <f t="shared" si="168"/>
        <v xml:space="preserve"> </v>
      </c>
    </row>
    <row r="3495" spans="1:6" x14ac:dyDescent="0.45">
      <c r="A3495">
        <v>3484</v>
      </c>
      <c r="B3495">
        <f t="shared" si="166"/>
        <v>44</v>
      </c>
      <c r="C3495" cm="1">
        <f t="array" ref="C3495:D3495">_xlfn.XLOOKUP(A3495,id,KickstartData!$L$2:$M$4115)</f>
        <v>44</v>
      </c>
      <c r="D3495" t="str">
        <v>successful</v>
      </c>
      <c r="E3495">
        <f t="shared" si="167"/>
        <v>44</v>
      </c>
      <c r="F3495" t="str">
        <f t="shared" si="168"/>
        <v xml:space="preserve"> </v>
      </c>
    </row>
    <row r="3496" spans="1:6" x14ac:dyDescent="0.45">
      <c r="A3496">
        <v>3485</v>
      </c>
      <c r="B3496">
        <f t="shared" si="166"/>
        <v>30</v>
      </c>
      <c r="C3496" cm="1">
        <f t="array" ref="C3496:D3496">_xlfn.XLOOKUP(A3496,id,KickstartData!$L$2:$M$4115)</f>
        <v>30</v>
      </c>
      <c r="D3496" t="str">
        <v>successful</v>
      </c>
      <c r="E3496">
        <f t="shared" si="167"/>
        <v>30</v>
      </c>
      <c r="F3496" t="str">
        <f t="shared" si="168"/>
        <v xml:space="preserve"> </v>
      </c>
    </row>
    <row r="3497" spans="1:6" x14ac:dyDescent="0.45">
      <c r="A3497">
        <v>3486</v>
      </c>
      <c r="B3497">
        <f t="shared" si="166"/>
        <v>56</v>
      </c>
      <c r="C3497" cm="1">
        <f t="array" ref="C3497:D3497">_xlfn.XLOOKUP(A3497,id,KickstartData!$L$2:$M$4115)</f>
        <v>56</v>
      </c>
      <c r="D3497" t="str">
        <v>successful</v>
      </c>
      <c r="E3497">
        <f t="shared" si="167"/>
        <v>56</v>
      </c>
      <c r="F3497" t="str">
        <f t="shared" si="168"/>
        <v xml:space="preserve"> </v>
      </c>
    </row>
    <row r="3498" spans="1:6" x14ac:dyDescent="0.45">
      <c r="A3498">
        <v>3487</v>
      </c>
      <c r="B3498">
        <f t="shared" si="166"/>
        <v>66</v>
      </c>
      <c r="C3498" cm="1">
        <f t="array" ref="C3498:D3498">_xlfn.XLOOKUP(A3498,id,KickstartData!$L$2:$M$4115)</f>
        <v>66</v>
      </c>
      <c r="D3498" t="str">
        <v>successful</v>
      </c>
      <c r="E3498">
        <f t="shared" si="167"/>
        <v>66</v>
      </c>
      <c r="F3498" t="str">
        <f t="shared" si="168"/>
        <v xml:space="preserve"> </v>
      </c>
    </row>
    <row r="3499" spans="1:6" x14ac:dyDescent="0.45">
      <c r="A3499">
        <v>3488</v>
      </c>
      <c r="B3499">
        <f t="shared" si="166"/>
        <v>29</v>
      </c>
      <c r="C3499" cm="1">
        <f t="array" ref="C3499:D3499">_xlfn.XLOOKUP(A3499,id,KickstartData!$L$2:$M$4115)</f>
        <v>29</v>
      </c>
      <c r="D3499" t="str">
        <v>successful</v>
      </c>
      <c r="E3499">
        <f t="shared" si="167"/>
        <v>29</v>
      </c>
      <c r="F3499" t="str">
        <f t="shared" si="168"/>
        <v xml:space="preserve"> </v>
      </c>
    </row>
    <row r="3500" spans="1:6" x14ac:dyDescent="0.45">
      <c r="A3500">
        <v>3489</v>
      </c>
      <c r="B3500">
        <f t="shared" si="166"/>
        <v>72</v>
      </c>
      <c r="C3500" cm="1">
        <f t="array" ref="C3500:D3500">_xlfn.XLOOKUP(A3500,id,KickstartData!$L$2:$M$4115)</f>
        <v>72</v>
      </c>
      <c r="D3500" t="str">
        <v>successful</v>
      </c>
      <c r="E3500">
        <f t="shared" si="167"/>
        <v>72</v>
      </c>
      <c r="F3500" t="str">
        <f t="shared" si="168"/>
        <v xml:space="preserve"> </v>
      </c>
    </row>
    <row r="3501" spans="1:6" x14ac:dyDescent="0.45">
      <c r="A3501">
        <v>3490</v>
      </c>
      <c r="B3501">
        <f t="shared" si="166"/>
        <v>27</v>
      </c>
      <c r="C3501" cm="1">
        <f t="array" ref="C3501:D3501">_xlfn.XLOOKUP(A3501,id,KickstartData!$L$2:$M$4115)</f>
        <v>27</v>
      </c>
      <c r="D3501" t="str">
        <v>successful</v>
      </c>
      <c r="E3501">
        <f t="shared" si="167"/>
        <v>27</v>
      </c>
      <c r="F3501" t="str">
        <f t="shared" si="168"/>
        <v xml:space="preserve"> </v>
      </c>
    </row>
    <row r="3502" spans="1:6" x14ac:dyDescent="0.45">
      <c r="A3502">
        <v>3491</v>
      </c>
      <c r="B3502">
        <f t="shared" si="166"/>
        <v>10</v>
      </c>
      <c r="C3502" cm="1">
        <f t="array" ref="C3502:D3502">_xlfn.XLOOKUP(A3502,id,KickstartData!$L$2:$M$4115)</f>
        <v>10</v>
      </c>
      <c r="D3502" t="str">
        <v>successful</v>
      </c>
      <c r="E3502">
        <f t="shared" si="167"/>
        <v>10</v>
      </c>
      <c r="F3502" t="str">
        <f t="shared" si="168"/>
        <v xml:space="preserve"> </v>
      </c>
    </row>
    <row r="3503" spans="1:6" x14ac:dyDescent="0.45">
      <c r="A3503">
        <v>3492</v>
      </c>
      <c r="B3503">
        <f t="shared" si="166"/>
        <v>35</v>
      </c>
      <c r="C3503" cm="1">
        <f t="array" ref="C3503:D3503">_xlfn.XLOOKUP(A3503,id,KickstartData!$L$2:$M$4115)</f>
        <v>35</v>
      </c>
      <c r="D3503" t="str">
        <v>successful</v>
      </c>
      <c r="E3503">
        <f t="shared" si="167"/>
        <v>35</v>
      </c>
      <c r="F3503" t="str">
        <f t="shared" si="168"/>
        <v xml:space="preserve"> </v>
      </c>
    </row>
    <row r="3504" spans="1:6" x14ac:dyDescent="0.45">
      <c r="A3504">
        <v>3493</v>
      </c>
      <c r="B3504">
        <f t="shared" si="166"/>
        <v>29</v>
      </c>
      <c r="C3504" cm="1">
        <f t="array" ref="C3504:D3504">_xlfn.XLOOKUP(A3504,id,KickstartData!$L$2:$M$4115)</f>
        <v>29</v>
      </c>
      <c r="D3504" t="str">
        <v>successful</v>
      </c>
      <c r="E3504">
        <f t="shared" si="167"/>
        <v>29</v>
      </c>
      <c r="F3504" t="str">
        <f t="shared" si="168"/>
        <v xml:space="preserve"> </v>
      </c>
    </row>
    <row r="3505" spans="1:6" x14ac:dyDescent="0.45">
      <c r="A3505">
        <v>3494</v>
      </c>
      <c r="B3505">
        <f t="shared" si="166"/>
        <v>13</v>
      </c>
      <c r="C3505" cm="1">
        <f t="array" ref="C3505:D3505">_xlfn.XLOOKUP(A3505,id,KickstartData!$L$2:$M$4115)</f>
        <v>13</v>
      </c>
      <c r="D3505" t="str">
        <v>successful</v>
      </c>
      <c r="E3505">
        <f t="shared" si="167"/>
        <v>13</v>
      </c>
      <c r="F3505" t="str">
        <f t="shared" si="168"/>
        <v xml:space="preserve"> </v>
      </c>
    </row>
    <row r="3506" spans="1:6" x14ac:dyDescent="0.45">
      <c r="A3506">
        <v>3495</v>
      </c>
      <c r="B3506">
        <f t="shared" si="166"/>
        <v>72</v>
      </c>
      <c r="C3506" cm="1">
        <f t="array" ref="C3506:D3506">_xlfn.XLOOKUP(A3506,id,KickstartData!$L$2:$M$4115)</f>
        <v>72</v>
      </c>
      <c r="D3506" t="str">
        <v>successful</v>
      </c>
      <c r="E3506">
        <f t="shared" si="167"/>
        <v>72</v>
      </c>
      <c r="F3506" t="str">
        <f t="shared" si="168"/>
        <v xml:space="preserve"> </v>
      </c>
    </row>
    <row r="3507" spans="1:6" x14ac:dyDescent="0.45">
      <c r="A3507">
        <v>3496</v>
      </c>
      <c r="B3507">
        <f t="shared" si="166"/>
        <v>78</v>
      </c>
      <c r="C3507" cm="1">
        <f t="array" ref="C3507:D3507">_xlfn.XLOOKUP(A3507,id,KickstartData!$L$2:$M$4115)</f>
        <v>78</v>
      </c>
      <c r="D3507" t="str">
        <v>successful</v>
      </c>
      <c r="E3507">
        <f t="shared" si="167"/>
        <v>78</v>
      </c>
      <c r="F3507" t="str">
        <f t="shared" si="168"/>
        <v xml:space="preserve"> </v>
      </c>
    </row>
    <row r="3508" spans="1:6" x14ac:dyDescent="0.45">
      <c r="A3508">
        <v>3497</v>
      </c>
      <c r="B3508">
        <f t="shared" si="166"/>
        <v>49</v>
      </c>
      <c r="C3508" cm="1">
        <f t="array" ref="C3508:D3508">_xlfn.XLOOKUP(A3508,id,KickstartData!$L$2:$M$4115)</f>
        <v>49</v>
      </c>
      <c r="D3508" t="str">
        <v>successful</v>
      </c>
      <c r="E3508">
        <f t="shared" si="167"/>
        <v>49</v>
      </c>
      <c r="F3508" t="str">
        <f t="shared" si="168"/>
        <v xml:space="preserve"> </v>
      </c>
    </row>
    <row r="3509" spans="1:6" x14ac:dyDescent="0.45">
      <c r="A3509">
        <v>3498</v>
      </c>
      <c r="B3509">
        <f t="shared" si="166"/>
        <v>42</v>
      </c>
      <c r="C3509" cm="1">
        <f t="array" ref="C3509:D3509">_xlfn.XLOOKUP(A3509,id,KickstartData!$L$2:$M$4115)</f>
        <v>42</v>
      </c>
      <c r="D3509" t="str">
        <v>successful</v>
      </c>
      <c r="E3509">
        <f t="shared" si="167"/>
        <v>42</v>
      </c>
      <c r="F3509" t="str">
        <f t="shared" si="168"/>
        <v xml:space="preserve"> </v>
      </c>
    </row>
    <row r="3510" spans="1:6" x14ac:dyDescent="0.45">
      <c r="A3510">
        <v>3499</v>
      </c>
      <c r="B3510">
        <f t="shared" si="166"/>
        <v>35</v>
      </c>
      <c r="C3510" cm="1">
        <f t="array" ref="C3510:D3510">_xlfn.XLOOKUP(A3510,id,KickstartData!$L$2:$M$4115)</f>
        <v>35</v>
      </c>
      <c r="D3510" t="str">
        <v>successful</v>
      </c>
      <c r="E3510">
        <f t="shared" si="167"/>
        <v>35</v>
      </c>
      <c r="F3510" t="str">
        <f t="shared" si="168"/>
        <v xml:space="preserve"> </v>
      </c>
    </row>
    <row r="3511" spans="1:6" x14ac:dyDescent="0.45">
      <c r="A3511">
        <v>3500</v>
      </c>
      <c r="B3511">
        <f t="shared" si="166"/>
        <v>42</v>
      </c>
      <c r="C3511" cm="1">
        <f t="array" ref="C3511:D3511">_xlfn.XLOOKUP(A3511,id,KickstartData!$L$2:$M$4115)</f>
        <v>42</v>
      </c>
      <c r="D3511" t="str">
        <v>successful</v>
      </c>
      <c r="E3511">
        <f t="shared" si="167"/>
        <v>42</v>
      </c>
      <c r="F3511" t="str">
        <f t="shared" si="168"/>
        <v xml:space="preserve"> </v>
      </c>
    </row>
    <row r="3512" spans="1:6" x14ac:dyDescent="0.45">
      <c r="A3512">
        <v>3501</v>
      </c>
      <c r="B3512">
        <f t="shared" si="166"/>
        <v>42</v>
      </c>
      <c r="C3512" cm="1">
        <f t="array" ref="C3512:D3512">_xlfn.XLOOKUP(A3512,id,KickstartData!$L$2:$M$4115)</f>
        <v>42</v>
      </c>
      <c r="D3512" t="str">
        <v>successful</v>
      </c>
      <c r="E3512">
        <f t="shared" si="167"/>
        <v>42</v>
      </c>
      <c r="F3512" t="str">
        <f t="shared" si="168"/>
        <v xml:space="preserve"> </v>
      </c>
    </row>
    <row r="3513" spans="1:6" x14ac:dyDescent="0.45">
      <c r="A3513">
        <v>3502</v>
      </c>
      <c r="B3513">
        <f t="shared" si="166"/>
        <v>31</v>
      </c>
      <c r="C3513" cm="1">
        <f t="array" ref="C3513:D3513">_xlfn.XLOOKUP(A3513,id,KickstartData!$L$2:$M$4115)</f>
        <v>31</v>
      </c>
      <c r="D3513" t="str">
        <v>successful</v>
      </c>
      <c r="E3513">
        <f t="shared" si="167"/>
        <v>31</v>
      </c>
      <c r="F3513" t="str">
        <f t="shared" si="168"/>
        <v xml:space="preserve"> </v>
      </c>
    </row>
    <row r="3514" spans="1:6" x14ac:dyDescent="0.45">
      <c r="A3514">
        <v>3503</v>
      </c>
      <c r="B3514">
        <f t="shared" si="166"/>
        <v>38</v>
      </c>
      <c r="C3514" cm="1">
        <f t="array" ref="C3514:D3514">_xlfn.XLOOKUP(A3514,id,KickstartData!$L$2:$M$4115)</f>
        <v>38</v>
      </c>
      <c r="D3514" t="str">
        <v>successful</v>
      </c>
      <c r="E3514">
        <f t="shared" si="167"/>
        <v>38</v>
      </c>
      <c r="F3514" t="str">
        <f t="shared" si="168"/>
        <v xml:space="preserve"> </v>
      </c>
    </row>
    <row r="3515" spans="1:6" x14ac:dyDescent="0.45">
      <c r="A3515">
        <v>3504</v>
      </c>
      <c r="B3515">
        <f t="shared" si="166"/>
        <v>8</v>
      </c>
      <c r="C3515" cm="1">
        <f t="array" ref="C3515:D3515">_xlfn.XLOOKUP(A3515,id,KickstartData!$L$2:$M$4115)</f>
        <v>8</v>
      </c>
      <c r="D3515" t="str">
        <v>successful</v>
      </c>
      <c r="E3515">
        <f t="shared" si="167"/>
        <v>8</v>
      </c>
      <c r="F3515" t="str">
        <f t="shared" si="168"/>
        <v xml:space="preserve"> </v>
      </c>
    </row>
    <row r="3516" spans="1:6" x14ac:dyDescent="0.45">
      <c r="A3516">
        <v>3505</v>
      </c>
      <c r="B3516">
        <f t="shared" si="166"/>
        <v>39</v>
      </c>
      <c r="C3516" cm="1">
        <f t="array" ref="C3516:D3516">_xlfn.XLOOKUP(A3516,id,KickstartData!$L$2:$M$4115)</f>
        <v>39</v>
      </c>
      <c r="D3516" t="str">
        <v>successful</v>
      </c>
      <c r="E3516">
        <f t="shared" si="167"/>
        <v>39</v>
      </c>
      <c r="F3516" t="str">
        <f t="shared" si="168"/>
        <v xml:space="preserve"> </v>
      </c>
    </row>
    <row r="3517" spans="1:6" x14ac:dyDescent="0.45">
      <c r="A3517">
        <v>3506</v>
      </c>
      <c r="B3517">
        <f t="shared" si="166"/>
        <v>29</v>
      </c>
      <c r="C3517" cm="1">
        <f t="array" ref="C3517:D3517">_xlfn.XLOOKUP(A3517,id,KickstartData!$L$2:$M$4115)</f>
        <v>29</v>
      </c>
      <c r="D3517" t="str">
        <v>successful</v>
      </c>
      <c r="E3517">
        <f t="shared" si="167"/>
        <v>29</v>
      </c>
      <c r="F3517" t="str">
        <f t="shared" si="168"/>
        <v xml:space="preserve"> </v>
      </c>
    </row>
    <row r="3518" spans="1:6" x14ac:dyDescent="0.45">
      <c r="A3518">
        <v>3507</v>
      </c>
      <c r="B3518">
        <f t="shared" si="166"/>
        <v>72</v>
      </c>
      <c r="C3518" cm="1">
        <f t="array" ref="C3518:D3518">_xlfn.XLOOKUP(A3518,id,KickstartData!$L$2:$M$4115)</f>
        <v>72</v>
      </c>
      <c r="D3518" t="str">
        <v>successful</v>
      </c>
      <c r="E3518">
        <f t="shared" si="167"/>
        <v>72</v>
      </c>
      <c r="F3518" t="str">
        <f t="shared" si="168"/>
        <v xml:space="preserve"> </v>
      </c>
    </row>
    <row r="3519" spans="1:6" x14ac:dyDescent="0.45">
      <c r="A3519">
        <v>3508</v>
      </c>
      <c r="B3519">
        <f t="shared" si="166"/>
        <v>15</v>
      </c>
      <c r="C3519" cm="1">
        <f t="array" ref="C3519:D3519">_xlfn.XLOOKUP(A3519,id,KickstartData!$L$2:$M$4115)</f>
        <v>15</v>
      </c>
      <c r="D3519" t="str">
        <v>successful</v>
      </c>
      <c r="E3519">
        <f t="shared" si="167"/>
        <v>15</v>
      </c>
      <c r="F3519" t="str">
        <f t="shared" si="168"/>
        <v xml:space="preserve"> </v>
      </c>
    </row>
    <row r="3520" spans="1:6" x14ac:dyDescent="0.45">
      <c r="A3520">
        <v>3509</v>
      </c>
      <c r="B3520">
        <f t="shared" si="166"/>
        <v>33</v>
      </c>
      <c r="C3520" cm="1">
        <f t="array" ref="C3520:D3520">_xlfn.XLOOKUP(A3520,id,KickstartData!$L$2:$M$4115)</f>
        <v>33</v>
      </c>
      <c r="D3520" t="str">
        <v>successful</v>
      </c>
      <c r="E3520">
        <f t="shared" si="167"/>
        <v>33</v>
      </c>
      <c r="F3520" t="str">
        <f t="shared" si="168"/>
        <v xml:space="preserve"> </v>
      </c>
    </row>
    <row r="3521" spans="1:6" x14ac:dyDescent="0.45">
      <c r="A3521">
        <v>3510</v>
      </c>
      <c r="B3521">
        <f t="shared" si="166"/>
        <v>15</v>
      </c>
      <c r="C3521" cm="1">
        <f t="array" ref="C3521:D3521">_xlfn.XLOOKUP(A3521,id,KickstartData!$L$2:$M$4115)</f>
        <v>15</v>
      </c>
      <c r="D3521" t="str">
        <v>successful</v>
      </c>
      <c r="E3521">
        <f t="shared" si="167"/>
        <v>15</v>
      </c>
      <c r="F3521" t="str">
        <f t="shared" si="168"/>
        <v xml:space="preserve"> </v>
      </c>
    </row>
    <row r="3522" spans="1:6" x14ac:dyDescent="0.45">
      <c r="A3522">
        <v>3511</v>
      </c>
      <c r="B3522">
        <f t="shared" si="166"/>
        <v>19</v>
      </c>
      <c r="C3522" cm="1">
        <f t="array" ref="C3522:D3522">_xlfn.XLOOKUP(A3522,id,KickstartData!$L$2:$M$4115)</f>
        <v>19</v>
      </c>
      <c r="D3522" t="str">
        <v>successful</v>
      </c>
      <c r="E3522">
        <f t="shared" si="167"/>
        <v>19</v>
      </c>
      <c r="F3522" t="str">
        <f t="shared" si="168"/>
        <v xml:space="preserve"> </v>
      </c>
    </row>
    <row r="3523" spans="1:6" x14ac:dyDescent="0.45">
      <c r="A3523">
        <v>3512</v>
      </c>
      <c r="B3523">
        <f t="shared" si="166"/>
        <v>17</v>
      </c>
      <c r="C3523" cm="1">
        <f t="array" ref="C3523:D3523">_xlfn.XLOOKUP(A3523,id,KickstartData!$L$2:$M$4115)</f>
        <v>17</v>
      </c>
      <c r="D3523" t="str">
        <v>successful</v>
      </c>
      <c r="E3523">
        <f t="shared" si="167"/>
        <v>17</v>
      </c>
      <c r="F3523" t="str">
        <f t="shared" si="168"/>
        <v xml:space="preserve"> </v>
      </c>
    </row>
    <row r="3524" spans="1:6" x14ac:dyDescent="0.45">
      <c r="A3524">
        <v>3513</v>
      </c>
      <c r="B3524">
        <f t="shared" si="166"/>
        <v>44</v>
      </c>
      <c r="C3524" cm="1">
        <f t="array" ref="C3524:D3524">_xlfn.XLOOKUP(A3524,id,KickstartData!$L$2:$M$4115)</f>
        <v>44</v>
      </c>
      <c r="D3524" t="str">
        <v>successful</v>
      </c>
      <c r="E3524">
        <f t="shared" si="167"/>
        <v>44</v>
      </c>
      <c r="F3524" t="str">
        <f t="shared" si="168"/>
        <v xml:space="preserve"> </v>
      </c>
    </row>
    <row r="3525" spans="1:6" x14ac:dyDescent="0.45">
      <c r="A3525">
        <v>3514</v>
      </c>
      <c r="B3525">
        <f t="shared" si="166"/>
        <v>10</v>
      </c>
      <c r="C3525" cm="1">
        <f t="array" ref="C3525:D3525">_xlfn.XLOOKUP(A3525,id,KickstartData!$L$2:$M$4115)</f>
        <v>10</v>
      </c>
      <c r="D3525" t="str">
        <v>successful</v>
      </c>
      <c r="E3525">
        <f t="shared" si="167"/>
        <v>10</v>
      </c>
      <c r="F3525" t="str">
        <f t="shared" si="168"/>
        <v xml:space="preserve"> </v>
      </c>
    </row>
    <row r="3526" spans="1:6" x14ac:dyDescent="0.45">
      <c r="A3526">
        <v>3515</v>
      </c>
      <c r="B3526">
        <f t="shared" si="166"/>
        <v>46</v>
      </c>
      <c r="C3526" cm="1">
        <f t="array" ref="C3526:D3526">_xlfn.XLOOKUP(A3526,id,KickstartData!$L$2:$M$4115)</f>
        <v>46</v>
      </c>
      <c r="D3526" t="str">
        <v>successful</v>
      </c>
      <c r="E3526">
        <f t="shared" si="167"/>
        <v>46</v>
      </c>
      <c r="F3526" t="str">
        <f t="shared" si="168"/>
        <v xml:space="preserve"> </v>
      </c>
    </row>
    <row r="3527" spans="1:6" x14ac:dyDescent="0.45">
      <c r="A3527">
        <v>3516</v>
      </c>
      <c r="B3527">
        <f t="shared" si="166"/>
        <v>11</v>
      </c>
      <c r="C3527" cm="1">
        <f t="array" ref="C3527:D3527">_xlfn.XLOOKUP(A3527,id,KickstartData!$L$2:$M$4115)</f>
        <v>11</v>
      </c>
      <c r="D3527" t="str">
        <v>successful</v>
      </c>
      <c r="E3527">
        <f t="shared" si="167"/>
        <v>11</v>
      </c>
      <c r="F3527" t="str">
        <f t="shared" si="168"/>
        <v xml:space="preserve"> </v>
      </c>
    </row>
    <row r="3528" spans="1:6" x14ac:dyDescent="0.45">
      <c r="A3528">
        <v>3517</v>
      </c>
      <c r="B3528">
        <f t="shared" si="166"/>
        <v>13</v>
      </c>
      <c r="C3528" cm="1">
        <f t="array" ref="C3528:D3528">_xlfn.XLOOKUP(A3528,id,KickstartData!$L$2:$M$4115)</f>
        <v>13</v>
      </c>
      <c r="D3528" t="str">
        <v>successful</v>
      </c>
      <c r="E3528">
        <f t="shared" si="167"/>
        <v>13</v>
      </c>
      <c r="F3528" t="str">
        <f t="shared" si="168"/>
        <v xml:space="preserve"> </v>
      </c>
    </row>
    <row r="3529" spans="1:6" x14ac:dyDescent="0.45">
      <c r="A3529">
        <v>3518</v>
      </c>
      <c r="B3529">
        <f t="shared" si="166"/>
        <v>33</v>
      </c>
      <c r="C3529" cm="1">
        <f t="array" ref="C3529:D3529">_xlfn.XLOOKUP(A3529,id,KickstartData!$L$2:$M$4115)</f>
        <v>33</v>
      </c>
      <c r="D3529" t="str">
        <v>successful</v>
      </c>
      <c r="E3529">
        <f t="shared" si="167"/>
        <v>33</v>
      </c>
      <c r="F3529" t="str">
        <f t="shared" si="168"/>
        <v xml:space="preserve"> </v>
      </c>
    </row>
    <row r="3530" spans="1:6" x14ac:dyDescent="0.45">
      <c r="A3530">
        <v>3519</v>
      </c>
      <c r="B3530">
        <f t="shared" si="166"/>
        <v>28</v>
      </c>
      <c r="C3530" cm="1">
        <f t="array" ref="C3530:D3530">_xlfn.XLOOKUP(A3530,id,KickstartData!$L$2:$M$4115)</f>
        <v>28</v>
      </c>
      <c r="D3530" t="str">
        <v>successful</v>
      </c>
      <c r="E3530">
        <f t="shared" si="167"/>
        <v>28</v>
      </c>
      <c r="F3530" t="str">
        <f t="shared" si="168"/>
        <v xml:space="preserve"> </v>
      </c>
    </row>
    <row r="3531" spans="1:6" x14ac:dyDescent="0.45">
      <c r="A3531">
        <v>3520</v>
      </c>
      <c r="B3531">
        <f t="shared" si="166"/>
        <v>21</v>
      </c>
      <c r="C3531" cm="1">
        <f t="array" ref="C3531:D3531">_xlfn.XLOOKUP(A3531,id,KickstartData!$L$2:$M$4115)</f>
        <v>21</v>
      </c>
      <c r="D3531" t="str">
        <v>successful</v>
      </c>
      <c r="E3531">
        <f t="shared" si="167"/>
        <v>21</v>
      </c>
      <c r="F3531" t="str">
        <f t="shared" si="168"/>
        <v xml:space="preserve"> </v>
      </c>
    </row>
    <row r="3532" spans="1:6" x14ac:dyDescent="0.45">
      <c r="A3532">
        <v>3521</v>
      </c>
      <c r="B3532">
        <f t="shared" ref="B3532:B3595" si="169">_xlfn.XLOOKUP(A3532,id,backers_count)</f>
        <v>13</v>
      </c>
      <c r="C3532" cm="1">
        <f t="array" ref="C3532:D3532">_xlfn.XLOOKUP(A3532,id,KickstartData!$L$2:$M$4115)</f>
        <v>13</v>
      </c>
      <c r="D3532" t="str">
        <v>successful</v>
      </c>
      <c r="E3532">
        <f t="shared" si="167"/>
        <v>13</v>
      </c>
      <c r="F3532" t="str">
        <f t="shared" si="168"/>
        <v xml:space="preserve"> </v>
      </c>
    </row>
    <row r="3533" spans="1:6" x14ac:dyDescent="0.45">
      <c r="A3533">
        <v>3522</v>
      </c>
      <c r="B3533">
        <f t="shared" si="169"/>
        <v>34</v>
      </c>
      <c r="C3533" cm="1">
        <f t="array" ref="C3533:D3533">_xlfn.XLOOKUP(A3533,id,KickstartData!$L$2:$M$4115)</f>
        <v>34</v>
      </c>
      <c r="D3533" t="str">
        <v>successful</v>
      </c>
      <c r="E3533">
        <f t="shared" si="167"/>
        <v>34</v>
      </c>
      <c r="F3533" t="str">
        <f t="shared" si="168"/>
        <v xml:space="preserve"> </v>
      </c>
    </row>
    <row r="3534" spans="1:6" x14ac:dyDescent="0.45">
      <c r="A3534">
        <v>3523</v>
      </c>
      <c r="B3534">
        <f t="shared" si="169"/>
        <v>80</v>
      </c>
      <c r="C3534" cm="1">
        <f t="array" ref="C3534:D3534">_xlfn.XLOOKUP(A3534,id,KickstartData!$L$2:$M$4115)</f>
        <v>80</v>
      </c>
      <c r="D3534" t="str">
        <v>successful</v>
      </c>
      <c r="E3534">
        <f t="shared" si="167"/>
        <v>80</v>
      </c>
      <c r="F3534" t="str">
        <f t="shared" si="168"/>
        <v xml:space="preserve"> </v>
      </c>
    </row>
    <row r="3535" spans="1:6" x14ac:dyDescent="0.45">
      <c r="A3535">
        <v>3524</v>
      </c>
      <c r="B3535">
        <f t="shared" si="169"/>
        <v>74</v>
      </c>
      <c r="C3535" cm="1">
        <f t="array" ref="C3535:D3535">_xlfn.XLOOKUP(A3535,id,KickstartData!$L$2:$M$4115)</f>
        <v>74</v>
      </c>
      <c r="D3535" t="str">
        <v>successful</v>
      </c>
      <c r="E3535">
        <f t="shared" si="167"/>
        <v>74</v>
      </c>
      <c r="F3535" t="str">
        <f t="shared" si="168"/>
        <v xml:space="preserve"> </v>
      </c>
    </row>
    <row r="3536" spans="1:6" x14ac:dyDescent="0.45">
      <c r="A3536">
        <v>3525</v>
      </c>
      <c r="B3536">
        <f t="shared" si="169"/>
        <v>7</v>
      </c>
      <c r="C3536" cm="1">
        <f t="array" ref="C3536:D3536">_xlfn.XLOOKUP(A3536,id,KickstartData!$L$2:$M$4115)</f>
        <v>7</v>
      </c>
      <c r="D3536" t="str">
        <v>successful</v>
      </c>
      <c r="E3536">
        <f t="shared" si="167"/>
        <v>7</v>
      </c>
      <c r="F3536" t="str">
        <f t="shared" si="168"/>
        <v xml:space="preserve"> </v>
      </c>
    </row>
    <row r="3537" spans="1:6" x14ac:dyDescent="0.45">
      <c r="A3537">
        <v>3526</v>
      </c>
      <c r="B3537">
        <f t="shared" si="169"/>
        <v>34</v>
      </c>
      <c r="C3537" cm="1">
        <f t="array" ref="C3537:D3537">_xlfn.XLOOKUP(A3537,id,KickstartData!$L$2:$M$4115)</f>
        <v>34</v>
      </c>
      <c r="D3537" t="str">
        <v>successful</v>
      </c>
      <c r="E3537">
        <f t="shared" si="167"/>
        <v>34</v>
      </c>
      <c r="F3537" t="str">
        <f t="shared" si="168"/>
        <v xml:space="preserve"> </v>
      </c>
    </row>
    <row r="3538" spans="1:6" x14ac:dyDescent="0.45">
      <c r="A3538">
        <v>3527</v>
      </c>
      <c r="B3538">
        <f t="shared" si="169"/>
        <v>86</v>
      </c>
      <c r="C3538" cm="1">
        <f t="array" ref="C3538:D3538">_xlfn.XLOOKUP(A3538,id,KickstartData!$L$2:$M$4115)</f>
        <v>86</v>
      </c>
      <c r="D3538" t="str">
        <v>successful</v>
      </c>
      <c r="E3538">
        <f t="shared" si="167"/>
        <v>86</v>
      </c>
      <c r="F3538" t="str">
        <f t="shared" si="168"/>
        <v xml:space="preserve"> </v>
      </c>
    </row>
    <row r="3539" spans="1:6" x14ac:dyDescent="0.45">
      <c r="A3539">
        <v>3528</v>
      </c>
      <c r="B3539">
        <f t="shared" si="169"/>
        <v>37</v>
      </c>
      <c r="C3539" cm="1">
        <f t="array" ref="C3539:D3539">_xlfn.XLOOKUP(A3539,id,KickstartData!$L$2:$M$4115)</f>
        <v>37</v>
      </c>
      <c r="D3539" t="str">
        <v>successful</v>
      </c>
      <c r="E3539">
        <f t="shared" ref="E3539:E3602" si="170">IF(D3539="successful",C3539," ")</f>
        <v>37</v>
      </c>
      <c r="F3539" t="str">
        <f t="shared" ref="F3539:F3602" si="171">IF(D3539&lt;&gt;"successful",C3539," ")</f>
        <v xml:space="preserve"> </v>
      </c>
    </row>
    <row r="3540" spans="1:6" x14ac:dyDescent="0.45">
      <c r="A3540">
        <v>3529</v>
      </c>
      <c r="B3540">
        <f t="shared" si="169"/>
        <v>18</v>
      </c>
      <c r="C3540" cm="1">
        <f t="array" ref="C3540:D3540">_xlfn.XLOOKUP(A3540,id,KickstartData!$L$2:$M$4115)</f>
        <v>18</v>
      </c>
      <c r="D3540" t="str">
        <v>successful</v>
      </c>
      <c r="E3540">
        <f t="shared" si="170"/>
        <v>18</v>
      </c>
      <c r="F3540" t="str">
        <f t="shared" si="171"/>
        <v xml:space="preserve"> </v>
      </c>
    </row>
    <row r="3541" spans="1:6" x14ac:dyDescent="0.45">
      <c r="A3541">
        <v>3530</v>
      </c>
      <c r="B3541">
        <f t="shared" si="169"/>
        <v>22</v>
      </c>
      <c r="C3541" cm="1">
        <f t="array" ref="C3541:D3541">_xlfn.XLOOKUP(A3541,id,KickstartData!$L$2:$M$4115)</f>
        <v>22</v>
      </c>
      <c r="D3541" t="str">
        <v>successful</v>
      </c>
      <c r="E3541">
        <f t="shared" si="170"/>
        <v>22</v>
      </c>
      <c r="F3541" t="str">
        <f t="shared" si="171"/>
        <v xml:space="preserve"> </v>
      </c>
    </row>
    <row r="3542" spans="1:6" x14ac:dyDescent="0.45">
      <c r="A3542">
        <v>3531</v>
      </c>
      <c r="B3542">
        <f t="shared" si="169"/>
        <v>26</v>
      </c>
      <c r="C3542" cm="1">
        <f t="array" ref="C3542:D3542">_xlfn.XLOOKUP(A3542,id,KickstartData!$L$2:$M$4115)</f>
        <v>26</v>
      </c>
      <c r="D3542" t="str">
        <v>successful</v>
      </c>
      <c r="E3542">
        <f t="shared" si="170"/>
        <v>26</v>
      </c>
      <c r="F3542" t="str">
        <f t="shared" si="171"/>
        <v xml:space="preserve"> </v>
      </c>
    </row>
    <row r="3543" spans="1:6" x14ac:dyDescent="0.45">
      <c r="A3543">
        <v>3532</v>
      </c>
      <c r="B3543">
        <f t="shared" si="169"/>
        <v>27</v>
      </c>
      <c r="C3543" cm="1">
        <f t="array" ref="C3543:D3543">_xlfn.XLOOKUP(A3543,id,KickstartData!$L$2:$M$4115)</f>
        <v>27</v>
      </c>
      <c r="D3543" t="str">
        <v>successful</v>
      </c>
      <c r="E3543">
        <f t="shared" si="170"/>
        <v>27</v>
      </c>
      <c r="F3543" t="str">
        <f t="shared" si="171"/>
        <v xml:space="preserve"> </v>
      </c>
    </row>
    <row r="3544" spans="1:6" x14ac:dyDescent="0.45">
      <c r="A3544">
        <v>3533</v>
      </c>
      <c r="B3544">
        <f t="shared" si="169"/>
        <v>8</v>
      </c>
      <c r="C3544" cm="1">
        <f t="array" ref="C3544:D3544">_xlfn.XLOOKUP(A3544,id,KickstartData!$L$2:$M$4115)</f>
        <v>8</v>
      </c>
      <c r="D3544" t="str">
        <v>successful</v>
      </c>
      <c r="E3544">
        <f t="shared" si="170"/>
        <v>8</v>
      </c>
      <c r="F3544" t="str">
        <f t="shared" si="171"/>
        <v xml:space="preserve"> </v>
      </c>
    </row>
    <row r="3545" spans="1:6" x14ac:dyDescent="0.45">
      <c r="A3545">
        <v>3534</v>
      </c>
      <c r="B3545">
        <f t="shared" si="169"/>
        <v>204</v>
      </c>
      <c r="C3545" cm="1">
        <f t="array" ref="C3545:D3545">_xlfn.XLOOKUP(A3545,id,KickstartData!$L$2:$M$4115)</f>
        <v>204</v>
      </c>
      <c r="D3545" t="str">
        <v>successful</v>
      </c>
      <c r="E3545">
        <f t="shared" si="170"/>
        <v>204</v>
      </c>
      <c r="F3545" t="str">
        <f t="shared" si="171"/>
        <v xml:space="preserve"> </v>
      </c>
    </row>
    <row r="3546" spans="1:6" x14ac:dyDescent="0.45">
      <c r="A3546">
        <v>3535</v>
      </c>
      <c r="B3546">
        <f t="shared" si="169"/>
        <v>46</v>
      </c>
      <c r="C3546" cm="1">
        <f t="array" ref="C3546:D3546">_xlfn.XLOOKUP(A3546,id,KickstartData!$L$2:$M$4115)</f>
        <v>46</v>
      </c>
      <c r="D3546" t="str">
        <v>successful</v>
      </c>
      <c r="E3546">
        <f t="shared" si="170"/>
        <v>46</v>
      </c>
      <c r="F3546" t="str">
        <f t="shared" si="171"/>
        <v xml:space="preserve"> </v>
      </c>
    </row>
    <row r="3547" spans="1:6" x14ac:dyDescent="0.45">
      <c r="A3547">
        <v>3536</v>
      </c>
      <c r="B3547">
        <f t="shared" si="169"/>
        <v>17</v>
      </c>
      <c r="C3547" cm="1">
        <f t="array" ref="C3547:D3547">_xlfn.XLOOKUP(A3547,id,KickstartData!$L$2:$M$4115)</f>
        <v>17</v>
      </c>
      <c r="D3547" t="str">
        <v>successful</v>
      </c>
      <c r="E3547">
        <f t="shared" si="170"/>
        <v>17</v>
      </c>
      <c r="F3547" t="str">
        <f t="shared" si="171"/>
        <v xml:space="preserve"> </v>
      </c>
    </row>
    <row r="3548" spans="1:6" x14ac:dyDescent="0.45">
      <c r="A3548">
        <v>3537</v>
      </c>
      <c r="B3548">
        <f t="shared" si="169"/>
        <v>28</v>
      </c>
      <c r="C3548" cm="1">
        <f t="array" ref="C3548:D3548">_xlfn.XLOOKUP(A3548,id,KickstartData!$L$2:$M$4115)</f>
        <v>28</v>
      </c>
      <c r="D3548" t="str">
        <v>successful</v>
      </c>
      <c r="E3548">
        <f t="shared" si="170"/>
        <v>28</v>
      </c>
      <c r="F3548" t="str">
        <f t="shared" si="171"/>
        <v xml:space="preserve"> </v>
      </c>
    </row>
    <row r="3549" spans="1:6" x14ac:dyDescent="0.45">
      <c r="A3549">
        <v>3538</v>
      </c>
      <c r="B3549">
        <f t="shared" si="169"/>
        <v>83</v>
      </c>
      <c r="C3549" cm="1">
        <f t="array" ref="C3549:D3549">_xlfn.XLOOKUP(A3549,id,KickstartData!$L$2:$M$4115)</f>
        <v>83</v>
      </c>
      <c r="D3549" t="str">
        <v>successful</v>
      </c>
      <c r="E3549">
        <f t="shared" si="170"/>
        <v>83</v>
      </c>
      <c r="F3549" t="str">
        <f t="shared" si="171"/>
        <v xml:space="preserve"> </v>
      </c>
    </row>
    <row r="3550" spans="1:6" x14ac:dyDescent="0.45">
      <c r="A3550">
        <v>3539</v>
      </c>
      <c r="B3550">
        <f t="shared" si="169"/>
        <v>13</v>
      </c>
      <c r="C3550" cm="1">
        <f t="array" ref="C3550:D3550">_xlfn.XLOOKUP(A3550,id,KickstartData!$L$2:$M$4115)</f>
        <v>13</v>
      </c>
      <c r="D3550" t="str">
        <v>successful</v>
      </c>
      <c r="E3550">
        <f t="shared" si="170"/>
        <v>13</v>
      </c>
      <c r="F3550" t="str">
        <f t="shared" si="171"/>
        <v xml:space="preserve"> </v>
      </c>
    </row>
    <row r="3551" spans="1:6" x14ac:dyDescent="0.45">
      <c r="A3551">
        <v>3540</v>
      </c>
      <c r="B3551">
        <f t="shared" si="169"/>
        <v>8</v>
      </c>
      <c r="C3551" cm="1">
        <f t="array" ref="C3551:D3551">_xlfn.XLOOKUP(A3551,id,KickstartData!$L$2:$M$4115)</f>
        <v>8</v>
      </c>
      <c r="D3551" t="str">
        <v>successful</v>
      </c>
      <c r="E3551">
        <f t="shared" si="170"/>
        <v>8</v>
      </c>
      <c r="F3551" t="str">
        <f t="shared" si="171"/>
        <v xml:space="preserve"> </v>
      </c>
    </row>
    <row r="3552" spans="1:6" x14ac:dyDescent="0.45">
      <c r="A3552">
        <v>3541</v>
      </c>
      <c r="B3552">
        <f t="shared" si="169"/>
        <v>32</v>
      </c>
      <c r="C3552" cm="1">
        <f t="array" ref="C3552:D3552">_xlfn.XLOOKUP(A3552,id,KickstartData!$L$2:$M$4115)</f>
        <v>32</v>
      </c>
      <c r="D3552" t="str">
        <v>successful</v>
      </c>
      <c r="E3552">
        <f t="shared" si="170"/>
        <v>32</v>
      </c>
      <c r="F3552" t="str">
        <f t="shared" si="171"/>
        <v xml:space="preserve"> </v>
      </c>
    </row>
    <row r="3553" spans="1:6" x14ac:dyDescent="0.45">
      <c r="A3553">
        <v>3542</v>
      </c>
      <c r="B3553">
        <f t="shared" si="169"/>
        <v>85</v>
      </c>
      <c r="C3553" cm="1">
        <f t="array" ref="C3553:D3553">_xlfn.XLOOKUP(A3553,id,KickstartData!$L$2:$M$4115)</f>
        <v>85</v>
      </c>
      <c r="D3553" t="str">
        <v>successful</v>
      </c>
      <c r="E3553">
        <f t="shared" si="170"/>
        <v>85</v>
      </c>
      <c r="F3553" t="str">
        <f t="shared" si="171"/>
        <v xml:space="preserve"> </v>
      </c>
    </row>
    <row r="3554" spans="1:6" x14ac:dyDescent="0.45">
      <c r="A3554">
        <v>3543</v>
      </c>
      <c r="B3554">
        <f t="shared" si="169"/>
        <v>29</v>
      </c>
      <c r="C3554" cm="1">
        <f t="array" ref="C3554:D3554">_xlfn.XLOOKUP(A3554,id,KickstartData!$L$2:$M$4115)</f>
        <v>29</v>
      </c>
      <c r="D3554" t="str">
        <v>successful</v>
      </c>
      <c r="E3554">
        <f t="shared" si="170"/>
        <v>29</v>
      </c>
      <c r="F3554" t="str">
        <f t="shared" si="171"/>
        <v xml:space="preserve"> </v>
      </c>
    </row>
    <row r="3555" spans="1:6" x14ac:dyDescent="0.45">
      <c r="A3555">
        <v>3544</v>
      </c>
      <c r="B3555">
        <f t="shared" si="169"/>
        <v>24</v>
      </c>
      <c r="C3555" cm="1">
        <f t="array" ref="C3555:D3555">_xlfn.XLOOKUP(A3555,id,KickstartData!$L$2:$M$4115)</f>
        <v>24</v>
      </c>
      <c r="D3555" t="str">
        <v>successful</v>
      </c>
      <c r="E3555">
        <f t="shared" si="170"/>
        <v>24</v>
      </c>
      <c r="F3555" t="str">
        <f t="shared" si="171"/>
        <v xml:space="preserve"> </v>
      </c>
    </row>
    <row r="3556" spans="1:6" x14ac:dyDescent="0.45">
      <c r="A3556">
        <v>3545</v>
      </c>
      <c r="B3556">
        <f t="shared" si="169"/>
        <v>8</v>
      </c>
      <c r="C3556" cm="1">
        <f t="array" ref="C3556:D3556">_xlfn.XLOOKUP(A3556,id,KickstartData!$L$2:$M$4115)</f>
        <v>8</v>
      </c>
      <c r="D3556" t="str">
        <v>successful</v>
      </c>
      <c r="E3556">
        <f t="shared" si="170"/>
        <v>8</v>
      </c>
      <c r="F3556" t="str">
        <f t="shared" si="171"/>
        <v xml:space="preserve"> </v>
      </c>
    </row>
    <row r="3557" spans="1:6" x14ac:dyDescent="0.45">
      <c r="A3557">
        <v>3546</v>
      </c>
      <c r="B3557">
        <f t="shared" si="169"/>
        <v>19</v>
      </c>
      <c r="C3557" cm="1">
        <f t="array" ref="C3557:D3557">_xlfn.XLOOKUP(A3557,id,KickstartData!$L$2:$M$4115)</f>
        <v>19</v>
      </c>
      <c r="D3557" t="str">
        <v>successful</v>
      </c>
      <c r="E3557">
        <f t="shared" si="170"/>
        <v>19</v>
      </c>
      <c r="F3557" t="str">
        <f t="shared" si="171"/>
        <v xml:space="preserve"> </v>
      </c>
    </row>
    <row r="3558" spans="1:6" x14ac:dyDescent="0.45">
      <c r="A3558">
        <v>3547</v>
      </c>
      <c r="B3558">
        <f t="shared" si="169"/>
        <v>336</v>
      </c>
      <c r="C3558" cm="1">
        <f t="array" ref="C3558:D3558">_xlfn.XLOOKUP(A3558,id,KickstartData!$L$2:$M$4115)</f>
        <v>336</v>
      </c>
      <c r="D3558" t="str">
        <v>successful</v>
      </c>
      <c r="E3558">
        <f t="shared" si="170"/>
        <v>336</v>
      </c>
      <c r="F3558" t="str">
        <f t="shared" si="171"/>
        <v xml:space="preserve"> </v>
      </c>
    </row>
    <row r="3559" spans="1:6" x14ac:dyDescent="0.45">
      <c r="A3559">
        <v>3548</v>
      </c>
      <c r="B3559">
        <f t="shared" si="169"/>
        <v>13</v>
      </c>
      <c r="C3559" cm="1">
        <f t="array" ref="C3559:D3559">_xlfn.XLOOKUP(A3559,id,KickstartData!$L$2:$M$4115)</f>
        <v>13</v>
      </c>
      <c r="D3559" t="str">
        <v>successful</v>
      </c>
      <c r="E3559">
        <f t="shared" si="170"/>
        <v>13</v>
      </c>
      <c r="F3559" t="str">
        <f t="shared" si="171"/>
        <v xml:space="preserve"> </v>
      </c>
    </row>
    <row r="3560" spans="1:6" x14ac:dyDescent="0.45">
      <c r="A3560">
        <v>3549</v>
      </c>
      <c r="B3560">
        <f t="shared" si="169"/>
        <v>42</v>
      </c>
      <c r="C3560" cm="1">
        <f t="array" ref="C3560:D3560">_xlfn.XLOOKUP(A3560,id,KickstartData!$L$2:$M$4115)</f>
        <v>42</v>
      </c>
      <c r="D3560" t="str">
        <v>successful</v>
      </c>
      <c r="E3560">
        <f t="shared" si="170"/>
        <v>42</v>
      </c>
      <c r="F3560" t="str">
        <f t="shared" si="171"/>
        <v xml:space="preserve"> </v>
      </c>
    </row>
    <row r="3561" spans="1:6" x14ac:dyDescent="0.45">
      <c r="A3561">
        <v>3550</v>
      </c>
      <c r="B3561">
        <f t="shared" si="169"/>
        <v>64</v>
      </c>
      <c r="C3561" cm="1">
        <f t="array" ref="C3561:D3561">_xlfn.XLOOKUP(A3561,id,KickstartData!$L$2:$M$4115)</f>
        <v>64</v>
      </c>
      <c r="D3561" t="str">
        <v>successful</v>
      </c>
      <c r="E3561">
        <f t="shared" si="170"/>
        <v>64</v>
      </c>
      <c r="F3561" t="str">
        <f t="shared" si="171"/>
        <v xml:space="preserve"> </v>
      </c>
    </row>
    <row r="3562" spans="1:6" x14ac:dyDescent="0.45">
      <c r="A3562">
        <v>3551</v>
      </c>
      <c r="B3562">
        <f t="shared" si="169"/>
        <v>25</v>
      </c>
      <c r="C3562" cm="1">
        <f t="array" ref="C3562:D3562">_xlfn.XLOOKUP(A3562,id,KickstartData!$L$2:$M$4115)</f>
        <v>25</v>
      </c>
      <c r="D3562" t="str">
        <v>successful</v>
      </c>
      <c r="E3562">
        <f t="shared" si="170"/>
        <v>25</v>
      </c>
      <c r="F3562" t="str">
        <f t="shared" si="171"/>
        <v xml:space="preserve"> </v>
      </c>
    </row>
    <row r="3563" spans="1:6" x14ac:dyDescent="0.45">
      <c r="A3563">
        <v>3552</v>
      </c>
      <c r="B3563">
        <f t="shared" si="169"/>
        <v>20</v>
      </c>
      <c r="C3563" cm="1">
        <f t="array" ref="C3563:D3563">_xlfn.XLOOKUP(A3563,id,KickstartData!$L$2:$M$4115)</f>
        <v>20</v>
      </c>
      <c r="D3563" t="str">
        <v>successful</v>
      </c>
      <c r="E3563">
        <f t="shared" si="170"/>
        <v>20</v>
      </c>
      <c r="F3563" t="str">
        <f t="shared" si="171"/>
        <v xml:space="preserve"> </v>
      </c>
    </row>
    <row r="3564" spans="1:6" x14ac:dyDescent="0.45">
      <c r="A3564">
        <v>3553</v>
      </c>
      <c r="B3564">
        <f t="shared" si="169"/>
        <v>104</v>
      </c>
      <c r="C3564" cm="1">
        <f t="array" ref="C3564:D3564">_xlfn.XLOOKUP(A3564,id,KickstartData!$L$2:$M$4115)</f>
        <v>104</v>
      </c>
      <c r="D3564" t="str">
        <v>successful</v>
      </c>
      <c r="E3564">
        <f t="shared" si="170"/>
        <v>104</v>
      </c>
      <c r="F3564" t="str">
        <f t="shared" si="171"/>
        <v xml:space="preserve"> </v>
      </c>
    </row>
    <row r="3565" spans="1:6" x14ac:dyDescent="0.45">
      <c r="A3565">
        <v>3554</v>
      </c>
      <c r="B3565">
        <f t="shared" si="169"/>
        <v>53</v>
      </c>
      <c r="C3565" cm="1">
        <f t="array" ref="C3565:D3565">_xlfn.XLOOKUP(A3565,id,KickstartData!$L$2:$M$4115)</f>
        <v>53</v>
      </c>
      <c r="D3565" t="str">
        <v>successful</v>
      </c>
      <c r="E3565">
        <f t="shared" si="170"/>
        <v>53</v>
      </c>
      <c r="F3565" t="str">
        <f t="shared" si="171"/>
        <v xml:space="preserve"> </v>
      </c>
    </row>
    <row r="3566" spans="1:6" x14ac:dyDescent="0.45">
      <c r="A3566">
        <v>3555</v>
      </c>
      <c r="B3566">
        <f t="shared" si="169"/>
        <v>14</v>
      </c>
      <c r="C3566" cm="1">
        <f t="array" ref="C3566:D3566">_xlfn.XLOOKUP(A3566,id,KickstartData!$L$2:$M$4115)</f>
        <v>14</v>
      </c>
      <c r="D3566" t="str">
        <v>successful</v>
      </c>
      <c r="E3566">
        <f t="shared" si="170"/>
        <v>14</v>
      </c>
      <c r="F3566" t="str">
        <f t="shared" si="171"/>
        <v xml:space="preserve"> </v>
      </c>
    </row>
    <row r="3567" spans="1:6" x14ac:dyDescent="0.45">
      <c r="A3567">
        <v>3556</v>
      </c>
      <c r="B3567">
        <f t="shared" si="169"/>
        <v>20</v>
      </c>
      <c r="C3567" cm="1">
        <f t="array" ref="C3567:D3567">_xlfn.XLOOKUP(A3567,id,KickstartData!$L$2:$M$4115)</f>
        <v>20</v>
      </c>
      <c r="D3567" t="str">
        <v>successful</v>
      </c>
      <c r="E3567">
        <f t="shared" si="170"/>
        <v>20</v>
      </c>
      <c r="F3567" t="str">
        <f t="shared" si="171"/>
        <v xml:space="preserve"> </v>
      </c>
    </row>
    <row r="3568" spans="1:6" x14ac:dyDescent="0.45">
      <c r="A3568">
        <v>3557</v>
      </c>
      <c r="B3568">
        <f t="shared" si="169"/>
        <v>558</v>
      </c>
      <c r="C3568" cm="1">
        <f t="array" ref="C3568:D3568">_xlfn.XLOOKUP(A3568,id,KickstartData!$L$2:$M$4115)</f>
        <v>558</v>
      </c>
      <c r="D3568" t="str">
        <v>successful</v>
      </c>
      <c r="E3568">
        <f t="shared" si="170"/>
        <v>558</v>
      </c>
      <c r="F3568" t="str">
        <f t="shared" si="171"/>
        <v xml:space="preserve"> </v>
      </c>
    </row>
    <row r="3569" spans="1:6" x14ac:dyDescent="0.45">
      <c r="A3569">
        <v>3558</v>
      </c>
      <c r="B3569">
        <f t="shared" si="169"/>
        <v>22</v>
      </c>
      <c r="C3569" cm="1">
        <f t="array" ref="C3569:D3569">_xlfn.XLOOKUP(A3569,id,KickstartData!$L$2:$M$4115)</f>
        <v>22</v>
      </c>
      <c r="D3569" t="str">
        <v>successful</v>
      </c>
      <c r="E3569">
        <f t="shared" si="170"/>
        <v>22</v>
      </c>
      <c r="F3569" t="str">
        <f t="shared" si="171"/>
        <v xml:space="preserve"> </v>
      </c>
    </row>
    <row r="3570" spans="1:6" x14ac:dyDescent="0.45">
      <c r="A3570">
        <v>3559</v>
      </c>
      <c r="B3570">
        <f t="shared" si="169"/>
        <v>24</v>
      </c>
      <c r="C3570" cm="1">
        <f t="array" ref="C3570:D3570">_xlfn.XLOOKUP(A3570,id,KickstartData!$L$2:$M$4115)</f>
        <v>24</v>
      </c>
      <c r="D3570" t="str">
        <v>successful</v>
      </c>
      <c r="E3570">
        <f t="shared" si="170"/>
        <v>24</v>
      </c>
      <c r="F3570" t="str">
        <f t="shared" si="171"/>
        <v xml:space="preserve"> </v>
      </c>
    </row>
    <row r="3571" spans="1:6" x14ac:dyDescent="0.45">
      <c r="A3571">
        <v>3560</v>
      </c>
      <c r="B3571">
        <f t="shared" si="169"/>
        <v>74</v>
      </c>
      <c r="C3571" cm="1">
        <f t="array" ref="C3571:D3571">_xlfn.XLOOKUP(A3571,id,KickstartData!$L$2:$M$4115)</f>
        <v>74</v>
      </c>
      <c r="D3571" t="str">
        <v>successful</v>
      </c>
      <c r="E3571">
        <f t="shared" si="170"/>
        <v>74</v>
      </c>
      <c r="F3571" t="str">
        <f t="shared" si="171"/>
        <v xml:space="preserve"> </v>
      </c>
    </row>
    <row r="3572" spans="1:6" x14ac:dyDescent="0.45">
      <c r="A3572">
        <v>3561</v>
      </c>
      <c r="B3572">
        <f t="shared" si="169"/>
        <v>54</v>
      </c>
      <c r="C3572" cm="1">
        <f t="array" ref="C3572:D3572">_xlfn.XLOOKUP(A3572,id,KickstartData!$L$2:$M$4115)</f>
        <v>54</v>
      </c>
      <c r="D3572" t="str">
        <v>successful</v>
      </c>
      <c r="E3572">
        <f t="shared" si="170"/>
        <v>54</v>
      </c>
      <c r="F3572" t="str">
        <f t="shared" si="171"/>
        <v xml:space="preserve"> </v>
      </c>
    </row>
    <row r="3573" spans="1:6" x14ac:dyDescent="0.45">
      <c r="A3573">
        <v>3562</v>
      </c>
      <c r="B3573">
        <f t="shared" si="169"/>
        <v>31</v>
      </c>
      <c r="C3573" cm="1">
        <f t="array" ref="C3573:D3573">_xlfn.XLOOKUP(A3573,id,KickstartData!$L$2:$M$4115)</f>
        <v>31</v>
      </c>
      <c r="D3573" t="str">
        <v>successful</v>
      </c>
      <c r="E3573">
        <f t="shared" si="170"/>
        <v>31</v>
      </c>
      <c r="F3573" t="str">
        <f t="shared" si="171"/>
        <v xml:space="preserve"> </v>
      </c>
    </row>
    <row r="3574" spans="1:6" x14ac:dyDescent="0.45">
      <c r="A3574">
        <v>3563</v>
      </c>
      <c r="B3574">
        <f t="shared" si="169"/>
        <v>25</v>
      </c>
      <c r="C3574" cm="1">
        <f t="array" ref="C3574:D3574">_xlfn.XLOOKUP(A3574,id,KickstartData!$L$2:$M$4115)</f>
        <v>25</v>
      </c>
      <c r="D3574" t="str">
        <v>successful</v>
      </c>
      <c r="E3574">
        <f t="shared" si="170"/>
        <v>25</v>
      </c>
      <c r="F3574" t="str">
        <f t="shared" si="171"/>
        <v xml:space="preserve"> </v>
      </c>
    </row>
    <row r="3575" spans="1:6" x14ac:dyDescent="0.45">
      <c r="A3575">
        <v>3564</v>
      </c>
      <c r="B3575">
        <f t="shared" si="169"/>
        <v>17</v>
      </c>
      <c r="C3575" cm="1">
        <f t="array" ref="C3575:D3575">_xlfn.XLOOKUP(A3575,id,KickstartData!$L$2:$M$4115)</f>
        <v>17</v>
      </c>
      <c r="D3575" t="str">
        <v>successful</v>
      </c>
      <c r="E3575">
        <f t="shared" si="170"/>
        <v>17</v>
      </c>
      <c r="F3575" t="str">
        <f t="shared" si="171"/>
        <v xml:space="preserve"> </v>
      </c>
    </row>
    <row r="3576" spans="1:6" x14ac:dyDescent="0.45">
      <c r="A3576">
        <v>3565</v>
      </c>
      <c r="B3576">
        <f t="shared" si="169"/>
        <v>12</v>
      </c>
      <c r="C3576" cm="1">
        <f t="array" ref="C3576:D3576">_xlfn.XLOOKUP(A3576,id,KickstartData!$L$2:$M$4115)</f>
        <v>12</v>
      </c>
      <c r="D3576" t="str">
        <v>successful</v>
      </c>
      <c r="E3576">
        <f t="shared" si="170"/>
        <v>12</v>
      </c>
      <c r="F3576" t="str">
        <f t="shared" si="171"/>
        <v xml:space="preserve"> </v>
      </c>
    </row>
    <row r="3577" spans="1:6" x14ac:dyDescent="0.45">
      <c r="A3577">
        <v>3566</v>
      </c>
      <c r="B3577">
        <f t="shared" si="169"/>
        <v>38</v>
      </c>
      <c r="C3577" cm="1">
        <f t="array" ref="C3577:D3577">_xlfn.XLOOKUP(A3577,id,KickstartData!$L$2:$M$4115)</f>
        <v>38</v>
      </c>
      <c r="D3577" t="str">
        <v>successful</v>
      </c>
      <c r="E3577">
        <f t="shared" si="170"/>
        <v>38</v>
      </c>
      <c r="F3577" t="str">
        <f t="shared" si="171"/>
        <v xml:space="preserve"> </v>
      </c>
    </row>
    <row r="3578" spans="1:6" x14ac:dyDescent="0.45">
      <c r="A3578">
        <v>3567</v>
      </c>
      <c r="B3578">
        <f t="shared" si="169"/>
        <v>41</v>
      </c>
      <c r="C3578" cm="1">
        <f t="array" ref="C3578:D3578">_xlfn.XLOOKUP(A3578,id,KickstartData!$L$2:$M$4115)</f>
        <v>41</v>
      </c>
      <c r="D3578" t="str">
        <v>successful</v>
      </c>
      <c r="E3578">
        <f t="shared" si="170"/>
        <v>41</v>
      </c>
      <c r="F3578" t="str">
        <f t="shared" si="171"/>
        <v xml:space="preserve"> </v>
      </c>
    </row>
    <row r="3579" spans="1:6" x14ac:dyDescent="0.45">
      <c r="A3579">
        <v>3568</v>
      </c>
      <c r="B3579">
        <f t="shared" si="169"/>
        <v>19</v>
      </c>
      <c r="C3579" cm="1">
        <f t="array" ref="C3579:D3579">_xlfn.XLOOKUP(A3579,id,KickstartData!$L$2:$M$4115)</f>
        <v>19</v>
      </c>
      <c r="D3579" t="str">
        <v>successful</v>
      </c>
      <c r="E3579">
        <f t="shared" si="170"/>
        <v>19</v>
      </c>
      <c r="F3579" t="str">
        <f t="shared" si="171"/>
        <v xml:space="preserve"> </v>
      </c>
    </row>
    <row r="3580" spans="1:6" x14ac:dyDescent="0.45">
      <c r="A3580">
        <v>3569</v>
      </c>
      <c r="B3580">
        <f t="shared" si="169"/>
        <v>41</v>
      </c>
      <c r="C3580" cm="1">
        <f t="array" ref="C3580:D3580">_xlfn.XLOOKUP(A3580,id,KickstartData!$L$2:$M$4115)</f>
        <v>41</v>
      </c>
      <c r="D3580" t="str">
        <v>successful</v>
      </c>
      <c r="E3580">
        <f t="shared" si="170"/>
        <v>41</v>
      </c>
      <c r="F3580" t="str">
        <f t="shared" si="171"/>
        <v xml:space="preserve"> </v>
      </c>
    </row>
    <row r="3581" spans="1:6" x14ac:dyDescent="0.45">
      <c r="A3581">
        <v>3570</v>
      </c>
      <c r="B3581">
        <f t="shared" si="169"/>
        <v>26</v>
      </c>
      <c r="C3581" cm="1">
        <f t="array" ref="C3581:D3581">_xlfn.XLOOKUP(A3581,id,KickstartData!$L$2:$M$4115)</f>
        <v>26</v>
      </c>
      <c r="D3581" t="str">
        <v>successful</v>
      </c>
      <c r="E3581">
        <f t="shared" si="170"/>
        <v>26</v>
      </c>
      <c r="F3581" t="str">
        <f t="shared" si="171"/>
        <v xml:space="preserve"> </v>
      </c>
    </row>
    <row r="3582" spans="1:6" x14ac:dyDescent="0.45">
      <c r="A3582">
        <v>3571</v>
      </c>
      <c r="B3582">
        <f t="shared" si="169"/>
        <v>25</v>
      </c>
      <c r="C3582" cm="1">
        <f t="array" ref="C3582:D3582">_xlfn.XLOOKUP(A3582,id,KickstartData!$L$2:$M$4115)</f>
        <v>25</v>
      </c>
      <c r="D3582" t="str">
        <v>successful</v>
      </c>
      <c r="E3582">
        <f t="shared" si="170"/>
        <v>25</v>
      </c>
      <c r="F3582" t="str">
        <f t="shared" si="171"/>
        <v xml:space="preserve"> </v>
      </c>
    </row>
    <row r="3583" spans="1:6" x14ac:dyDescent="0.45">
      <c r="A3583">
        <v>3572</v>
      </c>
      <c r="B3583">
        <f t="shared" si="169"/>
        <v>9</v>
      </c>
      <c r="C3583" cm="1">
        <f t="array" ref="C3583:D3583">_xlfn.XLOOKUP(A3583,id,KickstartData!$L$2:$M$4115)</f>
        <v>9</v>
      </c>
      <c r="D3583" t="str">
        <v>successful</v>
      </c>
      <c r="E3583">
        <f t="shared" si="170"/>
        <v>9</v>
      </c>
      <c r="F3583" t="str">
        <f t="shared" si="171"/>
        <v xml:space="preserve"> </v>
      </c>
    </row>
    <row r="3584" spans="1:6" x14ac:dyDescent="0.45">
      <c r="A3584">
        <v>3573</v>
      </c>
      <c r="B3584">
        <f t="shared" si="169"/>
        <v>78</v>
      </c>
      <c r="C3584" cm="1">
        <f t="array" ref="C3584:D3584">_xlfn.XLOOKUP(A3584,id,KickstartData!$L$2:$M$4115)</f>
        <v>78</v>
      </c>
      <c r="D3584" t="str">
        <v>successful</v>
      </c>
      <c r="E3584">
        <f t="shared" si="170"/>
        <v>78</v>
      </c>
      <c r="F3584" t="str">
        <f t="shared" si="171"/>
        <v xml:space="preserve"> </v>
      </c>
    </row>
    <row r="3585" spans="1:6" x14ac:dyDescent="0.45">
      <c r="A3585">
        <v>3574</v>
      </c>
      <c r="B3585">
        <f t="shared" si="169"/>
        <v>45</v>
      </c>
      <c r="C3585" cm="1">
        <f t="array" ref="C3585:D3585">_xlfn.XLOOKUP(A3585,id,KickstartData!$L$2:$M$4115)</f>
        <v>45</v>
      </c>
      <c r="D3585" t="str">
        <v>successful</v>
      </c>
      <c r="E3585">
        <f t="shared" si="170"/>
        <v>45</v>
      </c>
      <c r="F3585" t="str">
        <f t="shared" si="171"/>
        <v xml:space="preserve"> </v>
      </c>
    </row>
    <row r="3586" spans="1:6" x14ac:dyDescent="0.45">
      <c r="A3586">
        <v>3575</v>
      </c>
      <c r="B3586">
        <f t="shared" si="169"/>
        <v>102</v>
      </c>
      <c r="C3586" cm="1">
        <f t="array" ref="C3586:D3586">_xlfn.XLOOKUP(A3586,id,KickstartData!$L$2:$M$4115)</f>
        <v>102</v>
      </c>
      <c r="D3586" t="str">
        <v>successful</v>
      </c>
      <c r="E3586">
        <f t="shared" si="170"/>
        <v>102</v>
      </c>
      <c r="F3586" t="str">
        <f t="shared" si="171"/>
        <v xml:space="preserve"> </v>
      </c>
    </row>
    <row r="3587" spans="1:6" x14ac:dyDescent="0.45">
      <c r="A3587">
        <v>3576</v>
      </c>
      <c r="B3587">
        <f t="shared" si="169"/>
        <v>5</v>
      </c>
      <c r="C3587" cm="1">
        <f t="array" ref="C3587:D3587">_xlfn.XLOOKUP(A3587,id,KickstartData!$L$2:$M$4115)</f>
        <v>5</v>
      </c>
      <c r="D3587" t="str">
        <v>successful</v>
      </c>
      <c r="E3587">
        <f t="shared" si="170"/>
        <v>5</v>
      </c>
      <c r="F3587" t="str">
        <f t="shared" si="171"/>
        <v xml:space="preserve"> </v>
      </c>
    </row>
    <row r="3588" spans="1:6" x14ac:dyDescent="0.45">
      <c r="A3588">
        <v>3577</v>
      </c>
      <c r="B3588">
        <f t="shared" si="169"/>
        <v>27</v>
      </c>
      <c r="C3588" cm="1">
        <f t="array" ref="C3588:D3588">_xlfn.XLOOKUP(A3588,id,KickstartData!$L$2:$M$4115)</f>
        <v>27</v>
      </c>
      <c r="D3588" t="str">
        <v>successful</v>
      </c>
      <c r="E3588">
        <f t="shared" si="170"/>
        <v>27</v>
      </c>
      <c r="F3588" t="str">
        <f t="shared" si="171"/>
        <v xml:space="preserve"> </v>
      </c>
    </row>
    <row r="3589" spans="1:6" x14ac:dyDescent="0.45">
      <c r="A3589">
        <v>3578</v>
      </c>
      <c r="B3589">
        <f t="shared" si="169"/>
        <v>37</v>
      </c>
      <c r="C3589" cm="1">
        <f t="array" ref="C3589:D3589">_xlfn.XLOOKUP(A3589,id,KickstartData!$L$2:$M$4115)</f>
        <v>37</v>
      </c>
      <c r="D3589" t="str">
        <v>successful</v>
      </c>
      <c r="E3589">
        <f t="shared" si="170"/>
        <v>37</v>
      </c>
      <c r="F3589" t="str">
        <f t="shared" si="171"/>
        <v xml:space="preserve"> </v>
      </c>
    </row>
    <row r="3590" spans="1:6" x14ac:dyDescent="0.45">
      <c r="A3590">
        <v>3579</v>
      </c>
      <c r="B3590">
        <f t="shared" si="169"/>
        <v>14</v>
      </c>
      <c r="C3590" cm="1">
        <f t="array" ref="C3590:D3590">_xlfn.XLOOKUP(A3590,id,KickstartData!$L$2:$M$4115)</f>
        <v>14</v>
      </c>
      <c r="D3590" t="str">
        <v>successful</v>
      </c>
      <c r="E3590">
        <f t="shared" si="170"/>
        <v>14</v>
      </c>
      <c r="F3590" t="str">
        <f t="shared" si="171"/>
        <v xml:space="preserve"> </v>
      </c>
    </row>
    <row r="3591" spans="1:6" x14ac:dyDescent="0.45">
      <c r="A3591">
        <v>3580</v>
      </c>
      <c r="B3591">
        <f t="shared" si="169"/>
        <v>27</v>
      </c>
      <c r="C3591" cm="1">
        <f t="array" ref="C3591:D3591">_xlfn.XLOOKUP(A3591,id,KickstartData!$L$2:$M$4115)</f>
        <v>27</v>
      </c>
      <c r="D3591" t="str">
        <v>successful</v>
      </c>
      <c r="E3591">
        <f t="shared" si="170"/>
        <v>27</v>
      </c>
      <c r="F3591" t="str">
        <f t="shared" si="171"/>
        <v xml:space="preserve"> </v>
      </c>
    </row>
    <row r="3592" spans="1:6" x14ac:dyDescent="0.45">
      <c r="A3592">
        <v>3581</v>
      </c>
      <c r="B3592">
        <f t="shared" si="169"/>
        <v>45</v>
      </c>
      <c r="C3592" cm="1">
        <f t="array" ref="C3592:D3592">_xlfn.XLOOKUP(A3592,id,KickstartData!$L$2:$M$4115)</f>
        <v>45</v>
      </c>
      <c r="D3592" t="str">
        <v>successful</v>
      </c>
      <c r="E3592">
        <f t="shared" si="170"/>
        <v>45</v>
      </c>
      <c r="F3592" t="str">
        <f t="shared" si="171"/>
        <v xml:space="preserve"> </v>
      </c>
    </row>
    <row r="3593" spans="1:6" x14ac:dyDescent="0.45">
      <c r="A3593">
        <v>3582</v>
      </c>
      <c r="B3593">
        <f t="shared" si="169"/>
        <v>49</v>
      </c>
      <c r="C3593" cm="1">
        <f t="array" ref="C3593:D3593">_xlfn.XLOOKUP(A3593,id,KickstartData!$L$2:$M$4115)</f>
        <v>49</v>
      </c>
      <c r="D3593" t="str">
        <v>successful</v>
      </c>
      <c r="E3593">
        <f t="shared" si="170"/>
        <v>49</v>
      </c>
      <c r="F3593" t="str">
        <f t="shared" si="171"/>
        <v xml:space="preserve"> </v>
      </c>
    </row>
    <row r="3594" spans="1:6" x14ac:dyDescent="0.45">
      <c r="A3594">
        <v>3583</v>
      </c>
      <c r="B3594">
        <f t="shared" si="169"/>
        <v>24</v>
      </c>
      <c r="C3594" cm="1">
        <f t="array" ref="C3594:D3594">_xlfn.XLOOKUP(A3594,id,KickstartData!$L$2:$M$4115)</f>
        <v>24</v>
      </c>
      <c r="D3594" t="str">
        <v>successful</v>
      </c>
      <c r="E3594">
        <f t="shared" si="170"/>
        <v>24</v>
      </c>
      <c r="F3594" t="str">
        <f t="shared" si="171"/>
        <v xml:space="preserve"> </v>
      </c>
    </row>
    <row r="3595" spans="1:6" x14ac:dyDescent="0.45">
      <c r="A3595">
        <v>3584</v>
      </c>
      <c r="B3595">
        <f t="shared" si="169"/>
        <v>112</v>
      </c>
      <c r="C3595" cm="1">
        <f t="array" ref="C3595:D3595">_xlfn.XLOOKUP(A3595,id,KickstartData!$L$2:$M$4115)</f>
        <v>112</v>
      </c>
      <c r="D3595" t="str">
        <v>successful</v>
      </c>
      <c r="E3595">
        <f t="shared" si="170"/>
        <v>112</v>
      </c>
      <c r="F3595" t="str">
        <f t="shared" si="171"/>
        <v xml:space="preserve"> </v>
      </c>
    </row>
    <row r="3596" spans="1:6" x14ac:dyDescent="0.45">
      <c r="A3596">
        <v>3585</v>
      </c>
      <c r="B3596">
        <f t="shared" ref="B3596:B3659" si="172">_xlfn.XLOOKUP(A3596,id,backers_count)</f>
        <v>23</v>
      </c>
      <c r="C3596" cm="1">
        <f t="array" ref="C3596:D3596">_xlfn.XLOOKUP(A3596,id,KickstartData!$L$2:$M$4115)</f>
        <v>23</v>
      </c>
      <c r="D3596" t="str">
        <v>successful</v>
      </c>
      <c r="E3596">
        <f t="shared" si="170"/>
        <v>23</v>
      </c>
      <c r="F3596" t="str">
        <f t="shared" si="171"/>
        <v xml:space="preserve"> </v>
      </c>
    </row>
    <row r="3597" spans="1:6" x14ac:dyDescent="0.45">
      <c r="A3597">
        <v>3586</v>
      </c>
      <c r="B3597">
        <f t="shared" si="172"/>
        <v>54</v>
      </c>
      <c r="C3597" cm="1">
        <f t="array" ref="C3597:D3597">_xlfn.XLOOKUP(A3597,id,KickstartData!$L$2:$M$4115)</f>
        <v>54</v>
      </c>
      <c r="D3597" t="str">
        <v>successful</v>
      </c>
      <c r="E3597">
        <f t="shared" si="170"/>
        <v>54</v>
      </c>
      <c r="F3597" t="str">
        <f t="shared" si="171"/>
        <v xml:space="preserve"> </v>
      </c>
    </row>
    <row r="3598" spans="1:6" x14ac:dyDescent="0.45">
      <c r="A3598">
        <v>3587</v>
      </c>
      <c r="B3598">
        <f t="shared" si="172"/>
        <v>28</v>
      </c>
      <c r="C3598" cm="1">
        <f t="array" ref="C3598:D3598">_xlfn.XLOOKUP(A3598,id,KickstartData!$L$2:$M$4115)</f>
        <v>28</v>
      </c>
      <c r="D3598" t="str">
        <v>successful</v>
      </c>
      <c r="E3598">
        <f t="shared" si="170"/>
        <v>28</v>
      </c>
      <c r="F3598" t="str">
        <f t="shared" si="171"/>
        <v xml:space="preserve"> </v>
      </c>
    </row>
    <row r="3599" spans="1:6" x14ac:dyDescent="0.45">
      <c r="A3599">
        <v>3588</v>
      </c>
      <c r="B3599">
        <f t="shared" si="172"/>
        <v>11</v>
      </c>
      <c r="C3599" cm="1">
        <f t="array" ref="C3599:D3599">_xlfn.XLOOKUP(A3599,id,KickstartData!$L$2:$M$4115)</f>
        <v>11</v>
      </c>
      <c r="D3599" t="str">
        <v>successful</v>
      </c>
      <c r="E3599">
        <f t="shared" si="170"/>
        <v>11</v>
      </c>
      <c r="F3599" t="str">
        <f t="shared" si="171"/>
        <v xml:space="preserve"> </v>
      </c>
    </row>
    <row r="3600" spans="1:6" x14ac:dyDescent="0.45">
      <c r="A3600">
        <v>3589</v>
      </c>
      <c r="B3600">
        <f t="shared" si="172"/>
        <v>62</v>
      </c>
      <c r="C3600" cm="1">
        <f t="array" ref="C3600:D3600">_xlfn.XLOOKUP(A3600,id,KickstartData!$L$2:$M$4115)</f>
        <v>62</v>
      </c>
      <c r="D3600" t="str">
        <v>successful</v>
      </c>
      <c r="E3600">
        <f t="shared" si="170"/>
        <v>62</v>
      </c>
      <c r="F3600" t="str">
        <f t="shared" si="171"/>
        <v xml:space="preserve"> </v>
      </c>
    </row>
    <row r="3601" spans="1:6" x14ac:dyDescent="0.45">
      <c r="A3601">
        <v>3590</v>
      </c>
      <c r="B3601">
        <f t="shared" si="172"/>
        <v>73</v>
      </c>
      <c r="C3601" cm="1">
        <f t="array" ref="C3601:D3601">_xlfn.XLOOKUP(A3601,id,KickstartData!$L$2:$M$4115)</f>
        <v>73</v>
      </c>
      <c r="D3601" t="str">
        <v>successful</v>
      </c>
      <c r="E3601">
        <f t="shared" si="170"/>
        <v>73</v>
      </c>
      <c r="F3601" t="str">
        <f t="shared" si="171"/>
        <v xml:space="preserve"> </v>
      </c>
    </row>
    <row r="3602" spans="1:6" x14ac:dyDescent="0.45">
      <c r="A3602">
        <v>3591</v>
      </c>
      <c r="B3602">
        <f t="shared" si="172"/>
        <v>18</v>
      </c>
      <c r="C3602" cm="1">
        <f t="array" ref="C3602:D3602">_xlfn.XLOOKUP(A3602,id,KickstartData!$L$2:$M$4115)</f>
        <v>18</v>
      </c>
      <c r="D3602" t="str">
        <v>successful</v>
      </c>
      <c r="E3602">
        <f t="shared" si="170"/>
        <v>18</v>
      </c>
      <c r="F3602" t="str">
        <f t="shared" si="171"/>
        <v xml:space="preserve"> </v>
      </c>
    </row>
    <row r="3603" spans="1:6" x14ac:dyDescent="0.45">
      <c r="A3603">
        <v>3592</v>
      </c>
      <c r="B3603">
        <f t="shared" si="172"/>
        <v>35</v>
      </c>
      <c r="C3603" cm="1">
        <f t="array" ref="C3603:D3603">_xlfn.XLOOKUP(A3603,id,KickstartData!$L$2:$M$4115)</f>
        <v>35</v>
      </c>
      <c r="D3603" t="str">
        <v>successful</v>
      </c>
      <c r="E3603">
        <f t="shared" ref="E3603:E3666" si="173">IF(D3603="successful",C3603," ")</f>
        <v>35</v>
      </c>
      <c r="F3603" t="str">
        <f t="shared" ref="F3603:F3666" si="174">IF(D3603&lt;&gt;"successful",C3603," ")</f>
        <v xml:space="preserve"> </v>
      </c>
    </row>
    <row r="3604" spans="1:6" x14ac:dyDescent="0.45">
      <c r="A3604">
        <v>3593</v>
      </c>
      <c r="B3604">
        <f t="shared" si="172"/>
        <v>43</v>
      </c>
      <c r="C3604" cm="1">
        <f t="array" ref="C3604:D3604">_xlfn.XLOOKUP(A3604,id,KickstartData!$L$2:$M$4115)</f>
        <v>43</v>
      </c>
      <c r="D3604" t="str">
        <v>successful</v>
      </c>
      <c r="E3604">
        <f t="shared" si="173"/>
        <v>43</v>
      </c>
      <c r="F3604" t="str">
        <f t="shared" si="174"/>
        <v xml:space="preserve"> </v>
      </c>
    </row>
    <row r="3605" spans="1:6" x14ac:dyDescent="0.45">
      <c r="A3605">
        <v>3594</v>
      </c>
      <c r="B3605">
        <f t="shared" si="172"/>
        <v>36</v>
      </c>
      <c r="C3605" cm="1">
        <f t="array" ref="C3605:D3605">_xlfn.XLOOKUP(A3605,id,KickstartData!$L$2:$M$4115)</f>
        <v>36</v>
      </c>
      <c r="D3605" t="str">
        <v>successful</v>
      </c>
      <c r="E3605">
        <f t="shared" si="173"/>
        <v>36</v>
      </c>
      <c r="F3605" t="str">
        <f t="shared" si="174"/>
        <v xml:space="preserve"> </v>
      </c>
    </row>
    <row r="3606" spans="1:6" x14ac:dyDescent="0.45">
      <c r="A3606">
        <v>3595</v>
      </c>
      <c r="B3606">
        <f t="shared" si="172"/>
        <v>62</v>
      </c>
      <c r="C3606" cm="1">
        <f t="array" ref="C3606:D3606">_xlfn.XLOOKUP(A3606,id,KickstartData!$L$2:$M$4115)</f>
        <v>62</v>
      </c>
      <c r="D3606" t="str">
        <v>successful</v>
      </c>
      <c r="E3606">
        <f t="shared" si="173"/>
        <v>62</v>
      </c>
      <c r="F3606" t="str">
        <f t="shared" si="174"/>
        <v xml:space="preserve"> </v>
      </c>
    </row>
    <row r="3607" spans="1:6" x14ac:dyDescent="0.45">
      <c r="A3607">
        <v>3596</v>
      </c>
      <c r="B3607">
        <f t="shared" si="172"/>
        <v>15</v>
      </c>
      <c r="C3607" cm="1">
        <f t="array" ref="C3607:D3607">_xlfn.XLOOKUP(A3607,id,KickstartData!$L$2:$M$4115)</f>
        <v>15</v>
      </c>
      <c r="D3607" t="str">
        <v>successful</v>
      </c>
      <c r="E3607">
        <f t="shared" si="173"/>
        <v>15</v>
      </c>
      <c r="F3607" t="str">
        <f t="shared" si="174"/>
        <v xml:space="preserve"> </v>
      </c>
    </row>
    <row r="3608" spans="1:6" x14ac:dyDescent="0.45">
      <c r="A3608">
        <v>3597</v>
      </c>
      <c r="B3608">
        <f t="shared" si="172"/>
        <v>33</v>
      </c>
      <c r="C3608" cm="1">
        <f t="array" ref="C3608:D3608">_xlfn.XLOOKUP(A3608,id,KickstartData!$L$2:$M$4115)</f>
        <v>33</v>
      </c>
      <c r="D3608" t="str">
        <v>successful</v>
      </c>
      <c r="E3608">
        <f t="shared" si="173"/>
        <v>33</v>
      </c>
      <c r="F3608" t="str">
        <f t="shared" si="174"/>
        <v xml:space="preserve"> </v>
      </c>
    </row>
    <row r="3609" spans="1:6" x14ac:dyDescent="0.45">
      <c r="A3609">
        <v>3598</v>
      </c>
      <c r="B3609">
        <f t="shared" si="172"/>
        <v>27</v>
      </c>
      <c r="C3609" cm="1">
        <f t="array" ref="C3609:D3609">_xlfn.XLOOKUP(A3609,id,KickstartData!$L$2:$M$4115)</f>
        <v>27</v>
      </c>
      <c r="D3609" t="str">
        <v>successful</v>
      </c>
      <c r="E3609">
        <f t="shared" si="173"/>
        <v>27</v>
      </c>
      <c r="F3609" t="str">
        <f t="shared" si="174"/>
        <v xml:space="preserve"> </v>
      </c>
    </row>
    <row r="3610" spans="1:6" x14ac:dyDescent="0.45">
      <c r="A3610">
        <v>3599</v>
      </c>
      <c r="B3610">
        <f t="shared" si="172"/>
        <v>17</v>
      </c>
      <c r="C3610" cm="1">
        <f t="array" ref="C3610:D3610">_xlfn.XLOOKUP(A3610,id,KickstartData!$L$2:$M$4115)</f>
        <v>17</v>
      </c>
      <c r="D3610" t="str">
        <v>successful</v>
      </c>
      <c r="E3610">
        <f t="shared" si="173"/>
        <v>17</v>
      </c>
      <c r="F3610" t="str">
        <f t="shared" si="174"/>
        <v xml:space="preserve"> </v>
      </c>
    </row>
    <row r="3611" spans="1:6" x14ac:dyDescent="0.45">
      <c r="A3611">
        <v>3600</v>
      </c>
      <c r="B3611">
        <f t="shared" si="172"/>
        <v>4</v>
      </c>
      <c r="C3611" cm="1">
        <f t="array" ref="C3611:D3611">_xlfn.XLOOKUP(A3611,id,KickstartData!$L$2:$M$4115)</f>
        <v>4</v>
      </c>
      <c r="D3611" t="str">
        <v>successful</v>
      </c>
      <c r="E3611">
        <f t="shared" si="173"/>
        <v>4</v>
      </c>
      <c r="F3611" t="str">
        <f t="shared" si="174"/>
        <v xml:space="preserve"> </v>
      </c>
    </row>
    <row r="3612" spans="1:6" x14ac:dyDescent="0.45">
      <c r="A3612">
        <v>3601</v>
      </c>
      <c r="B3612">
        <f t="shared" si="172"/>
        <v>53</v>
      </c>
      <c r="C3612" cm="1">
        <f t="array" ref="C3612:D3612">_xlfn.XLOOKUP(A3612,id,KickstartData!$L$2:$M$4115)</f>
        <v>53</v>
      </c>
      <c r="D3612" t="str">
        <v>successful</v>
      </c>
      <c r="E3612">
        <f t="shared" si="173"/>
        <v>53</v>
      </c>
      <c r="F3612" t="str">
        <f t="shared" si="174"/>
        <v xml:space="preserve"> </v>
      </c>
    </row>
    <row r="3613" spans="1:6" x14ac:dyDescent="0.45">
      <c r="A3613">
        <v>3602</v>
      </c>
      <c r="B3613">
        <f t="shared" si="172"/>
        <v>49</v>
      </c>
      <c r="C3613" cm="1">
        <f t="array" ref="C3613:D3613">_xlfn.XLOOKUP(A3613,id,KickstartData!$L$2:$M$4115)</f>
        <v>49</v>
      </c>
      <c r="D3613" t="str">
        <v>successful</v>
      </c>
      <c r="E3613">
        <f t="shared" si="173"/>
        <v>49</v>
      </c>
      <c r="F3613" t="str">
        <f t="shared" si="174"/>
        <v xml:space="preserve"> </v>
      </c>
    </row>
    <row r="3614" spans="1:6" x14ac:dyDescent="0.45">
      <c r="A3614">
        <v>3603</v>
      </c>
      <c r="B3614">
        <f t="shared" si="172"/>
        <v>57</v>
      </c>
      <c r="C3614" cm="1">
        <f t="array" ref="C3614:D3614">_xlfn.XLOOKUP(A3614,id,KickstartData!$L$2:$M$4115)</f>
        <v>57</v>
      </c>
      <c r="D3614" t="str">
        <v>successful</v>
      </c>
      <c r="E3614">
        <f t="shared" si="173"/>
        <v>57</v>
      </c>
      <c r="F3614" t="str">
        <f t="shared" si="174"/>
        <v xml:space="preserve"> </v>
      </c>
    </row>
    <row r="3615" spans="1:6" x14ac:dyDescent="0.45">
      <c r="A3615">
        <v>3604</v>
      </c>
      <c r="B3615">
        <f t="shared" si="172"/>
        <v>69</v>
      </c>
      <c r="C3615" cm="1">
        <f t="array" ref="C3615:D3615">_xlfn.XLOOKUP(A3615,id,KickstartData!$L$2:$M$4115)</f>
        <v>69</v>
      </c>
      <c r="D3615" t="str">
        <v>successful</v>
      </c>
      <c r="E3615">
        <f t="shared" si="173"/>
        <v>69</v>
      </c>
      <c r="F3615" t="str">
        <f t="shared" si="174"/>
        <v xml:space="preserve"> </v>
      </c>
    </row>
    <row r="3616" spans="1:6" x14ac:dyDescent="0.45">
      <c r="A3616">
        <v>3605</v>
      </c>
      <c r="B3616">
        <f t="shared" si="172"/>
        <v>15</v>
      </c>
      <c r="C3616" cm="1">
        <f t="array" ref="C3616:D3616">_xlfn.XLOOKUP(A3616,id,KickstartData!$L$2:$M$4115)</f>
        <v>15</v>
      </c>
      <c r="D3616" t="str">
        <v>successful</v>
      </c>
      <c r="E3616">
        <f t="shared" si="173"/>
        <v>15</v>
      </c>
      <c r="F3616" t="str">
        <f t="shared" si="174"/>
        <v xml:space="preserve"> </v>
      </c>
    </row>
    <row r="3617" spans="1:6" x14ac:dyDescent="0.45">
      <c r="A3617">
        <v>3606</v>
      </c>
      <c r="B3617">
        <f t="shared" si="172"/>
        <v>64</v>
      </c>
      <c r="C3617" cm="1">
        <f t="array" ref="C3617:D3617">_xlfn.XLOOKUP(A3617,id,KickstartData!$L$2:$M$4115)</f>
        <v>64</v>
      </c>
      <c r="D3617" t="str">
        <v>successful</v>
      </c>
      <c r="E3617">
        <f t="shared" si="173"/>
        <v>64</v>
      </c>
      <c r="F3617" t="str">
        <f t="shared" si="174"/>
        <v xml:space="preserve"> </v>
      </c>
    </row>
    <row r="3618" spans="1:6" x14ac:dyDescent="0.45">
      <c r="A3618">
        <v>3607</v>
      </c>
      <c r="B3618">
        <f t="shared" si="172"/>
        <v>20</v>
      </c>
      <c r="C3618" cm="1">
        <f t="array" ref="C3618:D3618">_xlfn.XLOOKUP(A3618,id,KickstartData!$L$2:$M$4115)</f>
        <v>20</v>
      </c>
      <c r="D3618" t="str">
        <v>successful</v>
      </c>
      <c r="E3618">
        <f t="shared" si="173"/>
        <v>20</v>
      </c>
      <c r="F3618" t="str">
        <f t="shared" si="174"/>
        <v xml:space="preserve"> </v>
      </c>
    </row>
    <row r="3619" spans="1:6" x14ac:dyDescent="0.45">
      <c r="A3619">
        <v>3608</v>
      </c>
      <c r="B3619">
        <f t="shared" si="172"/>
        <v>27</v>
      </c>
      <c r="C3619" cm="1">
        <f t="array" ref="C3619:D3619">_xlfn.XLOOKUP(A3619,id,KickstartData!$L$2:$M$4115)</f>
        <v>27</v>
      </c>
      <c r="D3619" t="str">
        <v>successful</v>
      </c>
      <c r="E3619">
        <f t="shared" si="173"/>
        <v>27</v>
      </c>
      <c r="F3619" t="str">
        <f t="shared" si="174"/>
        <v xml:space="preserve"> </v>
      </c>
    </row>
    <row r="3620" spans="1:6" x14ac:dyDescent="0.45">
      <c r="A3620">
        <v>3609</v>
      </c>
      <c r="B3620">
        <f t="shared" si="172"/>
        <v>21</v>
      </c>
      <c r="C3620" cm="1">
        <f t="array" ref="C3620:D3620">_xlfn.XLOOKUP(A3620,id,KickstartData!$L$2:$M$4115)</f>
        <v>21</v>
      </c>
      <c r="D3620" t="str">
        <v>successful</v>
      </c>
      <c r="E3620">
        <f t="shared" si="173"/>
        <v>21</v>
      </c>
      <c r="F3620" t="str">
        <f t="shared" si="174"/>
        <v xml:space="preserve"> </v>
      </c>
    </row>
    <row r="3621" spans="1:6" x14ac:dyDescent="0.45">
      <c r="A3621">
        <v>3610</v>
      </c>
      <c r="B3621">
        <f t="shared" si="172"/>
        <v>31</v>
      </c>
      <c r="C3621" cm="1">
        <f t="array" ref="C3621:D3621">_xlfn.XLOOKUP(A3621,id,KickstartData!$L$2:$M$4115)</f>
        <v>31</v>
      </c>
      <c r="D3621" t="str">
        <v>successful</v>
      </c>
      <c r="E3621">
        <f t="shared" si="173"/>
        <v>31</v>
      </c>
      <c r="F3621" t="str">
        <f t="shared" si="174"/>
        <v xml:space="preserve"> </v>
      </c>
    </row>
    <row r="3622" spans="1:6" x14ac:dyDescent="0.45">
      <c r="A3622">
        <v>3611</v>
      </c>
      <c r="B3622">
        <f t="shared" si="172"/>
        <v>51</v>
      </c>
      <c r="C3622" cm="1">
        <f t="array" ref="C3622:D3622">_xlfn.XLOOKUP(A3622,id,KickstartData!$L$2:$M$4115)</f>
        <v>51</v>
      </c>
      <c r="D3622" t="str">
        <v>successful</v>
      </c>
      <c r="E3622">
        <f t="shared" si="173"/>
        <v>51</v>
      </c>
      <c r="F3622" t="str">
        <f t="shared" si="174"/>
        <v xml:space="preserve"> </v>
      </c>
    </row>
    <row r="3623" spans="1:6" x14ac:dyDescent="0.45">
      <c r="A3623">
        <v>3612</v>
      </c>
      <c r="B3623">
        <f t="shared" si="172"/>
        <v>57</v>
      </c>
      <c r="C3623" cm="1">
        <f t="array" ref="C3623:D3623">_xlfn.XLOOKUP(A3623,id,KickstartData!$L$2:$M$4115)</f>
        <v>57</v>
      </c>
      <c r="D3623" t="str">
        <v>successful</v>
      </c>
      <c r="E3623">
        <f t="shared" si="173"/>
        <v>57</v>
      </c>
      <c r="F3623" t="str">
        <f t="shared" si="174"/>
        <v xml:space="preserve"> </v>
      </c>
    </row>
    <row r="3624" spans="1:6" x14ac:dyDescent="0.45">
      <c r="A3624">
        <v>3613</v>
      </c>
      <c r="B3624">
        <f t="shared" si="172"/>
        <v>20</v>
      </c>
      <c r="C3624" cm="1">
        <f t="array" ref="C3624:D3624">_xlfn.XLOOKUP(A3624,id,KickstartData!$L$2:$M$4115)</f>
        <v>20</v>
      </c>
      <c r="D3624" t="str">
        <v>successful</v>
      </c>
      <c r="E3624">
        <f t="shared" si="173"/>
        <v>20</v>
      </c>
      <c r="F3624" t="str">
        <f t="shared" si="174"/>
        <v xml:space="preserve"> </v>
      </c>
    </row>
    <row r="3625" spans="1:6" x14ac:dyDescent="0.45">
      <c r="A3625">
        <v>3614</v>
      </c>
      <c r="B3625">
        <f t="shared" si="172"/>
        <v>71</v>
      </c>
      <c r="C3625" cm="1">
        <f t="array" ref="C3625:D3625">_xlfn.XLOOKUP(A3625,id,KickstartData!$L$2:$M$4115)</f>
        <v>71</v>
      </c>
      <c r="D3625" t="str">
        <v>successful</v>
      </c>
      <c r="E3625">
        <f t="shared" si="173"/>
        <v>71</v>
      </c>
      <c r="F3625" t="str">
        <f t="shared" si="174"/>
        <v xml:space="preserve"> </v>
      </c>
    </row>
    <row r="3626" spans="1:6" x14ac:dyDescent="0.45">
      <c r="A3626">
        <v>3615</v>
      </c>
      <c r="B3626">
        <f t="shared" si="172"/>
        <v>72</v>
      </c>
      <c r="C3626" cm="1">
        <f t="array" ref="C3626:D3626">_xlfn.XLOOKUP(A3626,id,KickstartData!$L$2:$M$4115)</f>
        <v>72</v>
      </c>
      <c r="D3626" t="str">
        <v>successful</v>
      </c>
      <c r="E3626">
        <f t="shared" si="173"/>
        <v>72</v>
      </c>
      <c r="F3626" t="str">
        <f t="shared" si="174"/>
        <v xml:space="preserve"> </v>
      </c>
    </row>
    <row r="3627" spans="1:6" x14ac:dyDescent="0.45">
      <c r="A3627">
        <v>3616</v>
      </c>
      <c r="B3627">
        <f t="shared" si="172"/>
        <v>45</v>
      </c>
      <c r="C3627" cm="1">
        <f t="array" ref="C3627:D3627">_xlfn.XLOOKUP(A3627,id,KickstartData!$L$2:$M$4115)</f>
        <v>45</v>
      </c>
      <c r="D3627" t="str">
        <v>successful</v>
      </c>
      <c r="E3627">
        <f t="shared" si="173"/>
        <v>45</v>
      </c>
      <c r="F3627" t="str">
        <f t="shared" si="174"/>
        <v xml:space="preserve"> </v>
      </c>
    </row>
    <row r="3628" spans="1:6" x14ac:dyDescent="0.45">
      <c r="A3628">
        <v>3617</v>
      </c>
      <c r="B3628">
        <f t="shared" si="172"/>
        <v>51</v>
      </c>
      <c r="C3628" cm="1">
        <f t="array" ref="C3628:D3628">_xlfn.XLOOKUP(A3628,id,KickstartData!$L$2:$M$4115)</f>
        <v>51</v>
      </c>
      <c r="D3628" t="str">
        <v>successful</v>
      </c>
      <c r="E3628">
        <f t="shared" si="173"/>
        <v>51</v>
      </c>
      <c r="F3628" t="str">
        <f t="shared" si="174"/>
        <v xml:space="preserve"> </v>
      </c>
    </row>
    <row r="3629" spans="1:6" x14ac:dyDescent="0.45">
      <c r="A3629">
        <v>3618</v>
      </c>
      <c r="B3629">
        <f t="shared" si="172"/>
        <v>56</v>
      </c>
      <c r="C3629" cm="1">
        <f t="array" ref="C3629:D3629">_xlfn.XLOOKUP(A3629,id,KickstartData!$L$2:$M$4115)</f>
        <v>56</v>
      </c>
      <c r="D3629" t="str">
        <v>successful</v>
      </c>
      <c r="E3629">
        <f t="shared" si="173"/>
        <v>56</v>
      </c>
      <c r="F3629" t="str">
        <f t="shared" si="174"/>
        <v xml:space="preserve"> </v>
      </c>
    </row>
    <row r="3630" spans="1:6" x14ac:dyDescent="0.45">
      <c r="A3630">
        <v>3619</v>
      </c>
      <c r="B3630">
        <f t="shared" si="172"/>
        <v>17</v>
      </c>
      <c r="C3630" cm="1">
        <f t="array" ref="C3630:D3630">_xlfn.XLOOKUP(A3630,id,KickstartData!$L$2:$M$4115)</f>
        <v>17</v>
      </c>
      <c r="D3630" t="str">
        <v>successful</v>
      </c>
      <c r="E3630">
        <f t="shared" si="173"/>
        <v>17</v>
      </c>
      <c r="F3630" t="str">
        <f t="shared" si="174"/>
        <v xml:space="preserve"> </v>
      </c>
    </row>
    <row r="3631" spans="1:6" x14ac:dyDescent="0.45">
      <c r="A3631">
        <v>3620</v>
      </c>
      <c r="B3631">
        <f t="shared" si="172"/>
        <v>197</v>
      </c>
      <c r="C3631" cm="1">
        <f t="array" ref="C3631:D3631">_xlfn.XLOOKUP(A3631,id,KickstartData!$L$2:$M$4115)</f>
        <v>197</v>
      </c>
      <c r="D3631" t="str">
        <v>successful</v>
      </c>
      <c r="E3631">
        <f t="shared" si="173"/>
        <v>197</v>
      </c>
      <c r="F3631" t="str">
        <f t="shared" si="174"/>
        <v xml:space="preserve"> </v>
      </c>
    </row>
    <row r="3632" spans="1:6" x14ac:dyDescent="0.45">
      <c r="A3632">
        <v>3621</v>
      </c>
      <c r="B3632">
        <f t="shared" si="172"/>
        <v>70</v>
      </c>
      <c r="C3632" cm="1">
        <f t="array" ref="C3632:D3632">_xlfn.XLOOKUP(A3632,id,KickstartData!$L$2:$M$4115)</f>
        <v>70</v>
      </c>
      <c r="D3632" t="str">
        <v>successful</v>
      </c>
      <c r="E3632">
        <f t="shared" si="173"/>
        <v>70</v>
      </c>
      <c r="F3632" t="str">
        <f t="shared" si="174"/>
        <v xml:space="preserve"> </v>
      </c>
    </row>
    <row r="3633" spans="1:6" x14ac:dyDescent="0.45">
      <c r="A3633">
        <v>3622</v>
      </c>
      <c r="B3633">
        <f t="shared" si="172"/>
        <v>21</v>
      </c>
      <c r="C3633" cm="1">
        <f t="array" ref="C3633:D3633">_xlfn.XLOOKUP(A3633,id,KickstartData!$L$2:$M$4115)</f>
        <v>21</v>
      </c>
      <c r="D3633" t="str">
        <v>successful</v>
      </c>
      <c r="E3633">
        <f t="shared" si="173"/>
        <v>21</v>
      </c>
      <c r="F3633" t="str">
        <f t="shared" si="174"/>
        <v xml:space="preserve"> </v>
      </c>
    </row>
    <row r="3634" spans="1:6" x14ac:dyDescent="0.45">
      <c r="A3634">
        <v>3623</v>
      </c>
      <c r="B3634">
        <f t="shared" si="172"/>
        <v>34</v>
      </c>
      <c r="C3634" cm="1">
        <f t="array" ref="C3634:D3634">_xlfn.XLOOKUP(A3634,id,KickstartData!$L$2:$M$4115)</f>
        <v>34</v>
      </c>
      <c r="D3634" t="str">
        <v>successful</v>
      </c>
      <c r="E3634">
        <f t="shared" si="173"/>
        <v>34</v>
      </c>
      <c r="F3634" t="str">
        <f t="shared" si="174"/>
        <v xml:space="preserve"> </v>
      </c>
    </row>
    <row r="3635" spans="1:6" x14ac:dyDescent="0.45">
      <c r="A3635">
        <v>3624</v>
      </c>
      <c r="B3635">
        <f t="shared" si="172"/>
        <v>39</v>
      </c>
      <c r="C3635" cm="1">
        <f t="array" ref="C3635:D3635">_xlfn.XLOOKUP(A3635,id,KickstartData!$L$2:$M$4115)</f>
        <v>39</v>
      </c>
      <c r="D3635" t="str">
        <v>successful</v>
      </c>
      <c r="E3635">
        <f t="shared" si="173"/>
        <v>39</v>
      </c>
      <c r="F3635" t="str">
        <f t="shared" si="174"/>
        <v xml:space="preserve"> </v>
      </c>
    </row>
    <row r="3636" spans="1:6" x14ac:dyDescent="0.45">
      <c r="A3636">
        <v>3625</v>
      </c>
      <c r="B3636">
        <f t="shared" si="172"/>
        <v>78</v>
      </c>
      <c r="C3636" cm="1">
        <f t="array" ref="C3636:D3636">_xlfn.XLOOKUP(A3636,id,KickstartData!$L$2:$M$4115)</f>
        <v>78</v>
      </c>
      <c r="D3636" t="str">
        <v>successful</v>
      </c>
      <c r="E3636">
        <f t="shared" si="173"/>
        <v>78</v>
      </c>
      <c r="F3636" t="str">
        <f t="shared" si="174"/>
        <v xml:space="preserve"> </v>
      </c>
    </row>
    <row r="3637" spans="1:6" x14ac:dyDescent="0.45">
      <c r="A3637">
        <v>3626</v>
      </c>
      <c r="B3637">
        <f t="shared" si="172"/>
        <v>48</v>
      </c>
      <c r="C3637" cm="1">
        <f t="array" ref="C3637:D3637">_xlfn.XLOOKUP(A3637,id,KickstartData!$L$2:$M$4115)</f>
        <v>48</v>
      </c>
      <c r="D3637" t="str">
        <v>successful</v>
      </c>
      <c r="E3637">
        <f t="shared" si="173"/>
        <v>48</v>
      </c>
      <c r="F3637" t="str">
        <f t="shared" si="174"/>
        <v xml:space="preserve"> </v>
      </c>
    </row>
    <row r="3638" spans="1:6" x14ac:dyDescent="0.45">
      <c r="A3638">
        <v>3627</v>
      </c>
      <c r="B3638">
        <f t="shared" si="172"/>
        <v>29</v>
      </c>
      <c r="C3638" cm="1">
        <f t="array" ref="C3638:D3638">_xlfn.XLOOKUP(A3638,id,KickstartData!$L$2:$M$4115)</f>
        <v>29</v>
      </c>
      <c r="D3638" t="str">
        <v>successful</v>
      </c>
      <c r="E3638">
        <f t="shared" si="173"/>
        <v>29</v>
      </c>
      <c r="F3638" t="str">
        <f t="shared" si="174"/>
        <v xml:space="preserve"> </v>
      </c>
    </row>
    <row r="3639" spans="1:6" x14ac:dyDescent="0.45">
      <c r="A3639">
        <v>3628</v>
      </c>
      <c r="B3639">
        <f t="shared" si="172"/>
        <v>0</v>
      </c>
      <c r="C3639" cm="1">
        <f t="array" ref="C3639:D3639">_xlfn.XLOOKUP(A3639,id,KickstartData!$L$2:$M$4115)</f>
        <v>0</v>
      </c>
      <c r="D3639" t="str">
        <v>failed</v>
      </c>
      <c r="E3639" t="str">
        <f t="shared" si="173"/>
        <v xml:space="preserve"> </v>
      </c>
      <c r="F3639">
        <f t="shared" si="174"/>
        <v>0</v>
      </c>
    </row>
    <row r="3640" spans="1:6" x14ac:dyDescent="0.45">
      <c r="A3640">
        <v>3629</v>
      </c>
      <c r="B3640">
        <f t="shared" si="172"/>
        <v>2</v>
      </c>
      <c r="C3640" cm="1">
        <f t="array" ref="C3640:D3640">_xlfn.XLOOKUP(A3640,id,KickstartData!$L$2:$M$4115)</f>
        <v>2</v>
      </c>
      <c r="D3640" t="str">
        <v>failed</v>
      </c>
      <c r="E3640" t="str">
        <f t="shared" si="173"/>
        <v xml:space="preserve"> </v>
      </c>
      <c r="F3640">
        <f t="shared" si="174"/>
        <v>2</v>
      </c>
    </row>
    <row r="3641" spans="1:6" x14ac:dyDescent="0.45">
      <c r="A3641">
        <v>3630</v>
      </c>
      <c r="B3641">
        <f t="shared" si="172"/>
        <v>1</v>
      </c>
      <c r="C3641" cm="1">
        <f t="array" ref="C3641:D3641">_xlfn.XLOOKUP(A3641,id,KickstartData!$L$2:$M$4115)</f>
        <v>1</v>
      </c>
      <c r="D3641" t="str">
        <v>failed</v>
      </c>
      <c r="E3641" t="str">
        <f t="shared" si="173"/>
        <v xml:space="preserve"> </v>
      </c>
      <c r="F3641">
        <f t="shared" si="174"/>
        <v>1</v>
      </c>
    </row>
    <row r="3642" spans="1:6" x14ac:dyDescent="0.45">
      <c r="A3642">
        <v>3631</v>
      </c>
      <c r="B3642">
        <f t="shared" si="172"/>
        <v>59</v>
      </c>
      <c r="C3642" cm="1">
        <f t="array" ref="C3642:D3642">_xlfn.XLOOKUP(A3642,id,KickstartData!$L$2:$M$4115)</f>
        <v>59</v>
      </c>
      <c r="D3642" t="str">
        <v>failed</v>
      </c>
      <c r="E3642" t="str">
        <f t="shared" si="173"/>
        <v xml:space="preserve"> </v>
      </c>
      <c r="F3642">
        <f t="shared" si="174"/>
        <v>59</v>
      </c>
    </row>
    <row r="3643" spans="1:6" x14ac:dyDescent="0.45">
      <c r="A3643">
        <v>3632</v>
      </c>
      <c r="B3643">
        <f t="shared" si="172"/>
        <v>1</v>
      </c>
      <c r="C3643" cm="1">
        <f t="array" ref="C3643:D3643">_xlfn.XLOOKUP(A3643,id,KickstartData!$L$2:$M$4115)</f>
        <v>1</v>
      </c>
      <c r="D3643" t="str">
        <v>failed</v>
      </c>
      <c r="E3643" t="str">
        <f t="shared" si="173"/>
        <v xml:space="preserve"> </v>
      </c>
      <c r="F3643">
        <f t="shared" si="174"/>
        <v>1</v>
      </c>
    </row>
    <row r="3644" spans="1:6" x14ac:dyDescent="0.45">
      <c r="A3644">
        <v>3633</v>
      </c>
      <c r="B3644">
        <f t="shared" si="172"/>
        <v>31</v>
      </c>
      <c r="C3644" cm="1">
        <f t="array" ref="C3644:D3644">_xlfn.XLOOKUP(A3644,id,KickstartData!$L$2:$M$4115)</f>
        <v>31</v>
      </c>
      <c r="D3644" t="str">
        <v>failed</v>
      </c>
      <c r="E3644" t="str">
        <f t="shared" si="173"/>
        <v xml:space="preserve"> </v>
      </c>
      <c r="F3644">
        <f t="shared" si="174"/>
        <v>31</v>
      </c>
    </row>
    <row r="3645" spans="1:6" x14ac:dyDescent="0.45">
      <c r="A3645">
        <v>3634</v>
      </c>
      <c r="B3645">
        <f t="shared" si="172"/>
        <v>18</v>
      </c>
      <c r="C3645" cm="1">
        <f t="array" ref="C3645:D3645">_xlfn.XLOOKUP(A3645,id,KickstartData!$L$2:$M$4115)</f>
        <v>18</v>
      </c>
      <c r="D3645" t="str">
        <v>failed</v>
      </c>
      <c r="E3645" t="str">
        <f t="shared" si="173"/>
        <v xml:space="preserve"> </v>
      </c>
      <c r="F3645">
        <f t="shared" si="174"/>
        <v>18</v>
      </c>
    </row>
    <row r="3646" spans="1:6" x14ac:dyDescent="0.45">
      <c r="A3646">
        <v>3635</v>
      </c>
      <c r="B3646">
        <f t="shared" si="172"/>
        <v>10</v>
      </c>
      <c r="C3646" cm="1">
        <f t="array" ref="C3646:D3646">_xlfn.XLOOKUP(A3646,id,KickstartData!$L$2:$M$4115)</f>
        <v>10</v>
      </c>
      <c r="D3646" t="str">
        <v>failed</v>
      </c>
      <c r="E3646" t="str">
        <f t="shared" si="173"/>
        <v xml:space="preserve"> </v>
      </c>
      <c r="F3646">
        <f t="shared" si="174"/>
        <v>10</v>
      </c>
    </row>
    <row r="3647" spans="1:6" x14ac:dyDescent="0.45">
      <c r="A3647">
        <v>3636</v>
      </c>
      <c r="B3647">
        <f t="shared" si="172"/>
        <v>0</v>
      </c>
      <c r="C3647" cm="1">
        <f t="array" ref="C3647:D3647">_xlfn.XLOOKUP(A3647,id,KickstartData!$L$2:$M$4115)</f>
        <v>0</v>
      </c>
      <c r="D3647" t="str">
        <v>failed</v>
      </c>
      <c r="E3647" t="str">
        <f t="shared" si="173"/>
        <v xml:space="preserve"> </v>
      </c>
      <c r="F3647">
        <f t="shared" si="174"/>
        <v>0</v>
      </c>
    </row>
    <row r="3648" spans="1:6" x14ac:dyDescent="0.45">
      <c r="A3648">
        <v>3637</v>
      </c>
      <c r="B3648">
        <f t="shared" si="172"/>
        <v>14</v>
      </c>
      <c r="C3648" cm="1">
        <f t="array" ref="C3648:D3648">_xlfn.XLOOKUP(A3648,id,KickstartData!$L$2:$M$4115)</f>
        <v>14</v>
      </c>
      <c r="D3648" t="str">
        <v>failed</v>
      </c>
      <c r="E3648" t="str">
        <f t="shared" si="173"/>
        <v xml:space="preserve"> </v>
      </c>
      <c r="F3648">
        <f t="shared" si="174"/>
        <v>14</v>
      </c>
    </row>
    <row r="3649" spans="1:6" x14ac:dyDescent="0.45">
      <c r="A3649">
        <v>3638</v>
      </c>
      <c r="B3649">
        <f t="shared" si="172"/>
        <v>2</v>
      </c>
      <c r="C3649" cm="1">
        <f t="array" ref="C3649:D3649">_xlfn.XLOOKUP(A3649,id,KickstartData!$L$2:$M$4115)</f>
        <v>2</v>
      </c>
      <c r="D3649" t="str">
        <v>failed</v>
      </c>
      <c r="E3649" t="str">
        <f t="shared" si="173"/>
        <v xml:space="preserve"> </v>
      </c>
      <c r="F3649">
        <f t="shared" si="174"/>
        <v>2</v>
      </c>
    </row>
    <row r="3650" spans="1:6" x14ac:dyDescent="0.45">
      <c r="A3650">
        <v>3639</v>
      </c>
      <c r="B3650">
        <f t="shared" si="172"/>
        <v>1</v>
      </c>
      <c r="C3650" cm="1">
        <f t="array" ref="C3650:D3650">_xlfn.XLOOKUP(A3650,id,KickstartData!$L$2:$M$4115)</f>
        <v>1</v>
      </c>
      <c r="D3650" t="str">
        <v>failed</v>
      </c>
      <c r="E3650" t="str">
        <f t="shared" si="173"/>
        <v xml:space="preserve"> </v>
      </c>
      <c r="F3650">
        <f t="shared" si="174"/>
        <v>1</v>
      </c>
    </row>
    <row r="3651" spans="1:6" x14ac:dyDescent="0.45">
      <c r="A3651">
        <v>3640</v>
      </c>
      <c r="B3651">
        <f t="shared" si="172"/>
        <v>3</v>
      </c>
      <c r="C3651" cm="1">
        <f t="array" ref="C3651:D3651">_xlfn.XLOOKUP(A3651,id,KickstartData!$L$2:$M$4115)</f>
        <v>3</v>
      </c>
      <c r="D3651" t="str">
        <v>failed</v>
      </c>
      <c r="E3651" t="str">
        <f t="shared" si="173"/>
        <v xml:space="preserve"> </v>
      </c>
      <c r="F3651">
        <f t="shared" si="174"/>
        <v>3</v>
      </c>
    </row>
    <row r="3652" spans="1:6" x14ac:dyDescent="0.45">
      <c r="A3652">
        <v>3641</v>
      </c>
      <c r="B3652">
        <f t="shared" si="172"/>
        <v>0</v>
      </c>
      <c r="C3652" cm="1">
        <f t="array" ref="C3652:D3652">_xlfn.XLOOKUP(A3652,id,KickstartData!$L$2:$M$4115)</f>
        <v>0</v>
      </c>
      <c r="D3652" t="str">
        <v>failed</v>
      </c>
      <c r="E3652" t="str">
        <f t="shared" si="173"/>
        <v xml:space="preserve"> </v>
      </c>
      <c r="F3652">
        <f t="shared" si="174"/>
        <v>0</v>
      </c>
    </row>
    <row r="3653" spans="1:6" x14ac:dyDescent="0.45">
      <c r="A3653">
        <v>3642</v>
      </c>
      <c r="B3653">
        <f t="shared" si="172"/>
        <v>2</v>
      </c>
      <c r="C3653" cm="1">
        <f t="array" ref="C3653:D3653">_xlfn.XLOOKUP(A3653,id,KickstartData!$L$2:$M$4115)</f>
        <v>2</v>
      </c>
      <c r="D3653" t="str">
        <v>failed</v>
      </c>
      <c r="E3653" t="str">
        <f t="shared" si="173"/>
        <v xml:space="preserve"> </v>
      </c>
      <c r="F3653">
        <f t="shared" si="174"/>
        <v>2</v>
      </c>
    </row>
    <row r="3654" spans="1:6" x14ac:dyDescent="0.45">
      <c r="A3654">
        <v>3643</v>
      </c>
      <c r="B3654">
        <f t="shared" si="172"/>
        <v>0</v>
      </c>
      <c r="C3654" cm="1">
        <f t="array" ref="C3654:D3654">_xlfn.XLOOKUP(A3654,id,KickstartData!$L$2:$M$4115)</f>
        <v>0</v>
      </c>
      <c r="D3654" t="str">
        <v>failed</v>
      </c>
      <c r="E3654" t="str">
        <f t="shared" si="173"/>
        <v xml:space="preserve"> </v>
      </c>
      <c r="F3654">
        <f t="shared" si="174"/>
        <v>0</v>
      </c>
    </row>
    <row r="3655" spans="1:6" x14ac:dyDescent="0.45">
      <c r="A3655">
        <v>3644</v>
      </c>
      <c r="B3655">
        <f t="shared" si="172"/>
        <v>12</v>
      </c>
      <c r="C3655" cm="1">
        <f t="array" ref="C3655:D3655">_xlfn.XLOOKUP(A3655,id,KickstartData!$L$2:$M$4115)</f>
        <v>12</v>
      </c>
      <c r="D3655" t="str">
        <v>failed</v>
      </c>
      <c r="E3655" t="str">
        <f t="shared" si="173"/>
        <v xml:space="preserve"> </v>
      </c>
      <c r="F3655">
        <f t="shared" si="174"/>
        <v>12</v>
      </c>
    </row>
    <row r="3656" spans="1:6" x14ac:dyDescent="0.45">
      <c r="A3656">
        <v>3645</v>
      </c>
      <c r="B3656">
        <f t="shared" si="172"/>
        <v>1</v>
      </c>
      <c r="C3656" cm="1">
        <f t="array" ref="C3656:D3656">_xlfn.XLOOKUP(A3656,id,KickstartData!$L$2:$M$4115)</f>
        <v>1</v>
      </c>
      <c r="D3656" t="str">
        <v>failed</v>
      </c>
      <c r="E3656" t="str">
        <f t="shared" si="173"/>
        <v xml:space="preserve"> </v>
      </c>
      <c r="F3656">
        <f t="shared" si="174"/>
        <v>1</v>
      </c>
    </row>
    <row r="3657" spans="1:6" x14ac:dyDescent="0.45">
      <c r="A3657">
        <v>3646</v>
      </c>
      <c r="B3657">
        <f t="shared" si="172"/>
        <v>8</v>
      </c>
      <c r="C3657" cm="1">
        <f t="array" ref="C3657:D3657">_xlfn.XLOOKUP(A3657,id,KickstartData!$L$2:$M$4115)</f>
        <v>8</v>
      </c>
      <c r="D3657" t="str">
        <v>failed</v>
      </c>
      <c r="E3657" t="str">
        <f t="shared" si="173"/>
        <v xml:space="preserve"> </v>
      </c>
      <c r="F3657">
        <f t="shared" si="174"/>
        <v>8</v>
      </c>
    </row>
    <row r="3658" spans="1:6" x14ac:dyDescent="0.45">
      <c r="A3658">
        <v>3647</v>
      </c>
      <c r="B3658">
        <f t="shared" si="172"/>
        <v>2</v>
      </c>
      <c r="C3658" cm="1">
        <f t="array" ref="C3658:D3658">_xlfn.XLOOKUP(A3658,id,KickstartData!$L$2:$M$4115)</f>
        <v>2</v>
      </c>
      <c r="D3658" t="str">
        <v>failed</v>
      </c>
      <c r="E3658" t="str">
        <f t="shared" si="173"/>
        <v xml:space="preserve"> </v>
      </c>
      <c r="F3658">
        <f t="shared" si="174"/>
        <v>2</v>
      </c>
    </row>
    <row r="3659" spans="1:6" x14ac:dyDescent="0.45">
      <c r="A3659">
        <v>3648</v>
      </c>
      <c r="B3659">
        <f t="shared" si="172"/>
        <v>73</v>
      </c>
      <c r="C3659" cm="1">
        <f t="array" ref="C3659:D3659">_xlfn.XLOOKUP(A3659,id,KickstartData!$L$2:$M$4115)</f>
        <v>73</v>
      </c>
      <c r="D3659" t="str">
        <v>successful</v>
      </c>
      <c r="E3659">
        <f t="shared" si="173"/>
        <v>73</v>
      </c>
      <c r="F3659" t="str">
        <f t="shared" si="174"/>
        <v xml:space="preserve"> </v>
      </c>
    </row>
    <row r="3660" spans="1:6" x14ac:dyDescent="0.45">
      <c r="A3660">
        <v>3649</v>
      </c>
      <c r="B3660">
        <f t="shared" ref="B3660:B3723" si="175">_xlfn.XLOOKUP(A3660,id,backers_count)</f>
        <v>8</v>
      </c>
      <c r="C3660" cm="1">
        <f t="array" ref="C3660:D3660">_xlfn.XLOOKUP(A3660,id,KickstartData!$L$2:$M$4115)</f>
        <v>8</v>
      </c>
      <c r="D3660" t="str">
        <v>successful</v>
      </c>
      <c r="E3660">
        <f t="shared" si="173"/>
        <v>8</v>
      </c>
      <c r="F3660" t="str">
        <f t="shared" si="174"/>
        <v xml:space="preserve"> </v>
      </c>
    </row>
    <row r="3661" spans="1:6" x14ac:dyDescent="0.45">
      <c r="A3661">
        <v>3650</v>
      </c>
      <c r="B3661">
        <f t="shared" si="175"/>
        <v>17</v>
      </c>
      <c r="C3661" cm="1">
        <f t="array" ref="C3661:D3661">_xlfn.XLOOKUP(A3661,id,KickstartData!$L$2:$M$4115)</f>
        <v>17</v>
      </c>
      <c r="D3661" t="str">
        <v>successful</v>
      </c>
      <c r="E3661">
        <f t="shared" si="173"/>
        <v>17</v>
      </c>
      <c r="F3661" t="str">
        <f t="shared" si="174"/>
        <v xml:space="preserve"> </v>
      </c>
    </row>
    <row r="3662" spans="1:6" x14ac:dyDescent="0.45">
      <c r="A3662">
        <v>3651</v>
      </c>
      <c r="B3662">
        <f t="shared" si="175"/>
        <v>9</v>
      </c>
      <c r="C3662" cm="1">
        <f t="array" ref="C3662:D3662">_xlfn.XLOOKUP(A3662,id,KickstartData!$L$2:$M$4115)</f>
        <v>9</v>
      </c>
      <c r="D3662" t="str">
        <v>successful</v>
      </c>
      <c r="E3662">
        <f t="shared" si="173"/>
        <v>9</v>
      </c>
      <c r="F3662" t="str">
        <f t="shared" si="174"/>
        <v xml:space="preserve"> </v>
      </c>
    </row>
    <row r="3663" spans="1:6" x14ac:dyDescent="0.45">
      <c r="A3663">
        <v>3652</v>
      </c>
      <c r="B3663">
        <f t="shared" si="175"/>
        <v>17</v>
      </c>
      <c r="C3663" cm="1">
        <f t="array" ref="C3663:D3663">_xlfn.XLOOKUP(A3663,id,KickstartData!$L$2:$M$4115)</f>
        <v>17</v>
      </c>
      <c r="D3663" t="str">
        <v>successful</v>
      </c>
      <c r="E3663">
        <f t="shared" si="173"/>
        <v>17</v>
      </c>
      <c r="F3663" t="str">
        <f t="shared" si="174"/>
        <v xml:space="preserve"> </v>
      </c>
    </row>
    <row r="3664" spans="1:6" x14ac:dyDescent="0.45">
      <c r="A3664">
        <v>3653</v>
      </c>
      <c r="B3664">
        <f t="shared" si="175"/>
        <v>33</v>
      </c>
      <c r="C3664" cm="1">
        <f t="array" ref="C3664:D3664">_xlfn.XLOOKUP(A3664,id,KickstartData!$L$2:$M$4115)</f>
        <v>33</v>
      </c>
      <c r="D3664" t="str">
        <v>successful</v>
      </c>
      <c r="E3664">
        <f t="shared" si="173"/>
        <v>33</v>
      </c>
      <c r="F3664" t="str">
        <f t="shared" si="174"/>
        <v xml:space="preserve"> </v>
      </c>
    </row>
    <row r="3665" spans="1:6" x14ac:dyDescent="0.45">
      <c r="A3665">
        <v>3654</v>
      </c>
      <c r="B3665">
        <f t="shared" si="175"/>
        <v>38</v>
      </c>
      <c r="C3665" cm="1">
        <f t="array" ref="C3665:D3665">_xlfn.XLOOKUP(A3665,id,KickstartData!$L$2:$M$4115)</f>
        <v>38</v>
      </c>
      <c r="D3665" t="str">
        <v>successful</v>
      </c>
      <c r="E3665">
        <f t="shared" si="173"/>
        <v>38</v>
      </c>
      <c r="F3665" t="str">
        <f t="shared" si="174"/>
        <v xml:space="preserve"> </v>
      </c>
    </row>
    <row r="3666" spans="1:6" x14ac:dyDescent="0.45">
      <c r="A3666">
        <v>3655</v>
      </c>
      <c r="B3666">
        <f t="shared" si="175"/>
        <v>79</v>
      </c>
      <c r="C3666" cm="1">
        <f t="array" ref="C3666:D3666">_xlfn.XLOOKUP(A3666,id,KickstartData!$L$2:$M$4115)</f>
        <v>79</v>
      </c>
      <c r="D3666" t="str">
        <v>successful</v>
      </c>
      <c r="E3666">
        <f t="shared" si="173"/>
        <v>79</v>
      </c>
      <c r="F3666" t="str">
        <f t="shared" si="174"/>
        <v xml:space="preserve"> </v>
      </c>
    </row>
    <row r="3667" spans="1:6" x14ac:dyDescent="0.45">
      <c r="A3667">
        <v>3656</v>
      </c>
      <c r="B3667">
        <f t="shared" si="175"/>
        <v>46</v>
      </c>
      <c r="C3667" cm="1">
        <f t="array" ref="C3667:D3667">_xlfn.XLOOKUP(A3667,id,KickstartData!$L$2:$M$4115)</f>
        <v>46</v>
      </c>
      <c r="D3667" t="str">
        <v>successful</v>
      </c>
      <c r="E3667">
        <f t="shared" ref="E3667:E3730" si="176">IF(D3667="successful",C3667," ")</f>
        <v>46</v>
      </c>
      <c r="F3667" t="str">
        <f t="shared" ref="F3667:F3730" si="177">IF(D3667&lt;&gt;"successful",C3667," ")</f>
        <v xml:space="preserve"> </v>
      </c>
    </row>
    <row r="3668" spans="1:6" x14ac:dyDescent="0.45">
      <c r="A3668">
        <v>3657</v>
      </c>
      <c r="B3668">
        <f t="shared" si="175"/>
        <v>20</v>
      </c>
      <c r="C3668" cm="1">
        <f t="array" ref="C3668:D3668">_xlfn.XLOOKUP(A3668,id,KickstartData!$L$2:$M$4115)</f>
        <v>20</v>
      </c>
      <c r="D3668" t="str">
        <v>successful</v>
      </c>
      <c r="E3668">
        <f t="shared" si="176"/>
        <v>20</v>
      </c>
      <c r="F3668" t="str">
        <f t="shared" si="177"/>
        <v xml:space="preserve"> </v>
      </c>
    </row>
    <row r="3669" spans="1:6" x14ac:dyDescent="0.45">
      <c r="A3669">
        <v>3658</v>
      </c>
      <c r="B3669">
        <f t="shared" si="175"/>
        <v>20</v>
      </c>
      <c r="C3669" cm="1">
        <f t="array" ref="C3669:D3669">_xlfn.XLOOKUP(A3669,id,KickstartData!$L$2:$M$4115)</f>
        <v>20</v>
      </c>
      <c r="D3669" t="str">
        <v>successful</v>
      </c>
      <c r="E3669">
        <f t="shared" si="176"/>
        <v>20</v>
      </c>
      <c r="F3669" t="str">
        <f t="shared" si="177"/>
        <v xml:space="preserve"> </v>
      </c>
    </row>
    <row r="3670" spans="1:6" x14ac:dyDescent="0.45">
      <c r="A3670">
        <v>3659</v>
      </c>
      <c r="B3670">
        <f t="shared" si="175"/>
        <v>13</v>
      </c>
      <c r="C3670" cm="1">
        <f t="array" ref="C3670:D3670">_xlfn.XLOOKUP(A3670,id,KickstartData!$L$2:$M$4115)</f>
        <v>13</v>
      </c>
      <c r="D3670" t="str">
        <v>successful</v>
      </c>
      <c r="E3670">
        <f t="shared" si="176"/>
        <v>13</v>
      </c>
      <c r="F3670" t="str">
        <f t="shared" si="177"/>
        <v xml:space="preserve"> </v>
      </c>
    </row>
    <row r="3671" spans="1:6" x14ac:dyDescent="0.45">
      <c r="A3671">
        <v>3660</v>
      </c>
      <c r="B3671">
        <f t="shared" si="175"/>
        <v>22</v>
      </c>
      <c r="C3671" cm="1">
        <f t="array" ref="C3671:D3671">_xlfn.XLOOKUP(A3671,id,KickstartData!$L$2:$M$4115)</f>
        <v>22</v>
      </c>
      <c r="D3671" t="str">
        <v>successful</v>
      </c>
      <c r="E3671">
        <f t="shared" si="176"/>
        <v>22</v>
      </c>
      <c r="F3671" t="str">
        <f t="shared" si="177"/>
        <v xml:space="preserve"> </v>
      </c>
    </row>
    <row r="3672" spans="1:6" x14ac:dyDescent="0.45">
      <c r="A3672">
        <v>3661</v>
      </c>
      <c r="B3672">
        <f t="shared" si="175"/>
        <v>36</v>
      </c>
      <c r="C3672" cm="1">
        <f t="array" ref="C3672:D3672">_xlfn.XLOOKUP(A3672,id,KickstartData!$L$2:$M$4115)</f>
        <v>36</v>
      </c>
      <c r="D3672" t="str">
        <v>successful</v>
      </c>
      <c r="E3672">
        <f t="shared" si="176"/>
        <v>36</v>
      </c>
      <c r="F3672" t="str">
        <f t="shared" si="177"/>
        <v xml:space="preserve"> </v>
      </c>
    </row>
    <row r="3673" spans="1:6" x14ac:dyDescent="0.45">
      <c r="A3673">
        <v>3662</v>
      </c>
      <c r="B3673">
        <f t="shared" si="175"/>
        <v>40</v>
      </c>
      <c r="C3673" cm="1">
        <f t="array" ref="C3673:D3673">_xlfn.XLOOKUP(A3673,id,KickstartData!$L$2:$M$4115)</f>
        <v>40</v>
      </c>
      <c r="D3673" t="str">
        <v>successful</v>
      </c>
      <c r="E3673">
        <f t="shared" si="176"/>
        <v>40</v>
      </c>
      <c r="F3673" t="str">
        <f t="shared" si="177"/>
        <v xml:space="preserve"> </v>
      </c>
    </row>
    <row r="3674" spans="1:6" x14ac:dyDescent="0.45">
      <c r="A3674">
        <v>3663</v>
      </c>
      <c r="B3674">
        <f t="shared" si="175"/>
        <v>9</v>
      </c>
      <c r="C3674" cm="1">
        <f t="array" ref="C3674:D3674">_xlfn.XLOOKUP(A3674,id,KickstartData!$L$2:$M$4115)</f>
        <v>9</v>
      </c>
      <c r="D3674" t="str">
        <v>successful</v>
      </c>
      <c r="E3674">
        <f t="shared" si="176"/>
        <v>9</v>
      </c>
      <c r="F3674" t="str">
        <f t="shared" si="177"/>
        <v xml:space="preserve"> </v>
      </c>
    </row>
    <row r="3675" spans="1:6" x14ac:dyDescent="0.45">
      <c r="A3675">
        <v>3664</v>
      </c>
      <c r="B3675">
        <f t="shared" si="175"/>
        <v>19</v>
      </c>
      <c r="C3675" cm="1">
        <f t="array" ref="C3675:D3675">_xlfn.XLOOKUP(A3675,id,KickstartData!$L$2:$M$4115)</f>
        <v>19</v>
      </c>
      <c r="D3675" t="str">
        <v>successful</v>
      </c>
      <c r="E3675">
        <f t="shared" si="176"/>
        <v>19</v>
      </c>
      <c r="F3675" t="str">
        <f t="shared" si="177"/>
        <v xml:space="preserve"> </v>
      </c>
    </row>
    <row r="3676" spans="1:6" x14ac:dyDescent="0.45">
      <c r="A3676">
        <v>3665</v>
      </c>
      <c r="B3676">
        <f t="shared" si="175"/>
        <v>14</v>
      </c>
      <c r="C3676" cm="1">
        <f t="array" ref="C3676:D3676">_xlfn.XLOOKUP(A3676,id,KickstartData!$L$2:$M$4115)</f>
        <v>14</v>
      </c>
      <c r="D3676" t="str">
        <v>successful</v>
      </c>
      <c r="E3676">
        <f t="shared" si="176"/>
        <v>14</v>
      </c>
      <c r="F3676" t="str">
        <f t="shared" si="177"/>
        <v xml:space="preserve"> </v>
      </c>
    </row>
    <row r="3677" spans="1:6" x14ac:dyDescent="0.45">
      <c r="A3677">
        <v>3666</v>
      </c>
      <c r="B3677">
        <f t="shared" si="175"/>
        <v>38</v>
      </c>
      <c r="C3677" cm="1">
        <f t="array" ref="C3677:D3677">_xlfn.XLOOKUP(A3677,id,KickstartData!$L$2:$M$4115)</f>
        <v>38</v>
      </c>
      <c r="D3677" t="str">
        <v>successful</v>
      </c>
      <c r="E3677">
        <f t="shared" si="176"/>
        <v>38</v>
      </c>
      <c r="F3677" t="str">
        <f t="shared" si="177"/>
        <v xml:space="preserve"> </v>
      </c>
    </row>
    <row r="3678" spans="1:6" x14ac:dyDescent="0.45">
      <c r="A3678">
        <v>3667</v>
      </c>
      <c r="B3678">
        <f t="shared" si="175"/>
        <v>58</v>
      </c>
      <c r="C3678" cm="1">
        <f t="array" ref="C3678:D3678">_xlfn.XLOOKUP(A3678,id,KickstartData!$L$2:$M$4115)</f>
        <v>58</v>
      </c>
      <c r="D3678" t="str">
        <v>successful</v>
      </c>
      <c r="E3678">
        <f t="shared" si="176"/>
        <v>58</v>
      </c>
      <c r="F3678" t="str">
        <f t="shared" si="177"/>
        <v xml:space="preserve"> </v>
      </c>
    </row>
    <row r="3679" spans="1:6" x14ac:dyDescent="0.45">
      <c r="A3679">
        <v>3668</v>
      </c>
      <c r="B3679">
        <f t="shared" si="175"/>
        <v>28</v>
      </c>
      <c r="C3679" cm="1">
        <f t="array" ref="C3679:D3679">_xlfn.XLOOKUP(A3679,id,KickstartData!$L$2:$M$4115)</f>
        <v>28</v>
      </c>
      <c r="D3679" t="str">
        <v>successful</v>
      </c>
      <c r="E3679">
        <f t="shared" si="176"/>
        <v>28</v>
      </c>
      <c r="F3679" t="str">
        <f t="shared" si="177"/>
        <v xml:space="preserve"> </v>
      </c>
    </row>
    <row r="3680" spans="1:6" x14ac:dyDescent="0.45">
      <c r="A3680">
        <v>3669</v>
      </c>
      <c r="B3680">
        <f t="shared" si="175"/>
        <v>17</v>
      </c>
      <c r="C3680" cm="1">
        <f t="array" ref="C3680:D3680">_xlfn.XLOOKUP(A3680,id,KickstartData!$L$2:$M$4115)</f>
        <v>17</v>
      </c>
      <c r="D3680" t="str">
        <v>successful</v>
      </c>
      <c r="E3680">
        <f t="shared" si="176"/>
        <v>17</v>
      </c>
      <c r="F3680" t="str">
        <f t="shared" si="177"/>
        <v xml:space="preserve"> </v>
      </c>
    </row>
    <row r="3681" spans="1:6" x14ac:dyDescent="0.45">
      <c r="A3681">
        <v>3670</v>
      </c>
      <c r="B3681">
        <f t="shared" si="175"/>
        <v>12</v>
      </c>
      <c r="C3681" cm="1">
        <f t="array" ref="C3681:D3681">_xlfn.XLOOKUP(A3681,id,KickstartData!$L$2:$M$4115)</f>
        <v>12</v>
      </c>
      <c r="D3681" t="str">
        <v>successful</v>
      </c>
      <c r="E3681">
        <f t="shared" si="176"/>
        <v>12</v>
      </c>
      <c r="F3681" t="str">
        <f t="shared" si="177"/>
        <v xml:space="preserve"> </v>
      </c>
    </row>
    <row r="3682" spans="1:6" x14ac:dyDescent="0.45">
      <c r="A3682">
        <v>3671</v>
      </c>
      <c r="B3682">
        <f t="shared" si="175"/>
        <v>40</v>
      </c>
      <c r="C3682" cm="1">
        <f t="array" ref="C3682:D3682">_xlfn.XLOOKUP(A3682,id,KickstartData!$L$2:$M$4115)</f>
        <v>40</v>
      </c>
      <c r="D3682" t="str">
        <v>successful</v>
      </c>
      <c r="E3682">
        <f t="shared" si="176"/>
        <v>40</v>
      </c>
      <c r="F3682" t="str">
        <f t="shared" si="177"/>
        <v xml:space="preserve"> </v>
      </c>
    </row>
    <row r="3683" spans="1:6" x14ac:dyDescent="0.45">
      <c r="A3683">
        <v>3672</v>
      </c>
      <c r="B3683">
        <f t="shared" si="175"/>
        <v>57</v>
      </c>
      <c r="C3683" cm="1">
        <f t="array" ref="C3683:D3683">_xlfn.XLOOKUP(A3683,id,KickstartData!$L$2:$M$4115)</f>
        <v>57</v>
      </c>
      <c r="D3683" t="str">
        <v>successful</v>
      </c>
      <c r="E3683">
        <f t="shared" si="176"/>
        <v>57</v>
      </c>
      <c r="F3683" t="str">
        <f t="shared" si="177"/>
        <v xml:space="preserve"> </v>
      </c>
    </row>
    <row r="3684" spans="1:6" x14ac:dyDescent="0.45">
      <c r="A3684">
        <v>3673</v>
      </c>
      <c r="B3684">
        <f t="shared" si="175"/>
        <v>114</v>
      </c>
      <c r="C3684" cm="1">
        <f t="array" ref="C3684:D3684">_xlfn.XLOOKUP(A3684,id,KickstartData!$L$2:$M$4115)</f>
        <v>114</v>
      </c>
      <c r="D3684" t="str">
        <v>successful</v>
      </c>
      <c r="E3684">
        <f t="shared" si="176"/>
        <v>114</v>
      </c>
      <c r="F3684" t="str">
        <f t="shared" si="177"/>
        <v xml:space="preserve"> </v>
      </c>
    </row>
    <row r="3685" spans="1:6" x14ac:dyDescent="0.45">
      <c r="A3685">
        <v>3674</v>
      </c>
      <c r="B3685">
        <f t="shared" si="175"/>
        <v>31</v>
      </c>
      <c r="C3685" cm="1">
        <f t="array" ref="C3685:D3685">_xlfn.XLOOKUP(A3685,id,KickstartData!$L$2:$M$4115)</f>
        <v>31</v>
      </c>
      <c r="D3685" t="str">
        <v>successful</v>
      </c>
      <c r="E3685">
        <f t="shared" si="176"/>
        <v>31</v>
      </c>
      <c r="F3685" t="str">
        <f t="shared" si="177"/>
        <v xml:space="preserve"> </v>
      </c>
    </row>
    <row r="3686" spans="1:6" x14ac:dyDescent="0.45">
      <c r="A3686">
        <v>3675</v>
      </c>
      <c r="B3686">
        <f t="shared" si="175"/>
        <v>3</v>
      </c>
      <c r="C3686" cm="1">
        <f t="array" ref="C3686:D3686">_xlfn.XLOOKUP(A3686,id,KickstartData!$L$2:$M$4115)</f>
        <v>3</v>
      </c>
      <c r="D3686" t="str">
        <v>successful</v>
      </c>
      <c r="E3686">
        <f t="shared" si="176"/>
        <v>3</v>
      </c>
      <c r="F3686" t="str">
        <f t="shared" si="177"/>
        <v xml:space="preserve"> </v>
      </c>
    </row>
    <row r="3687" spans="1:6" x14ac:dyDescent="0.45">
      <c r="A3687">
        <v>3676</v>
      </c>
      <c r="B3687">
        <f t="shared" si="175"/>
        <v>16</v>
      </c>
      <c r="C3687" cm="1">
        <f t="array" ref="C3687:D3687">_xlfn.XLOOKUP(A3687,id,KickstartData!$L$2:$M$4115)</f>
        <v>16</v>
      </c>
      <c r="D3687" t="str">
        <v>successful</v>
      </c>
      <c r="E3687">
        <f t="shared" si="176"/>
        <v>16</v>
      </c>
      <c r="F3687" t="str">
        <f t="shared" si="177"/>
        <v xml:space="preserve"> </v>
      </c>
    </row>
    <row r="3688" spans="1:6" x14ac:dyDescent="0.45">
      <c r="A3688">
        <v>3677</v>
      </c>
      <c r="B3688">
        <f t="shared" si="175"/>
        <v>199</v>
      </c>
      <c r="C3688" cm="1">
        <f t="array" ref="C3688:D3688">_xlfn.XLOOKUP(A3688,id,KickstartData!$L$2:$M$4115)</f>
        <v>199</v>
      </c>
      <c r="D3688" t="str">
        <v>successful</v>
      </c>
      <c r="E3688">
        <f t="shared" si="176"/>
        <v>199</v>
      </c>
      <c r="F3688" t="str">
        <f t="shared" si="177"/>
        <v xml:space="preserve"> </v>
      </c>
    </row>
    <row r="3689" spans="1:6" x14ac:dyDescent="0.45">
      <c r="A3689">
        <v>3678</v>
      </c>
      <c r="B3689">
        <f t="shared" si="175"/>
        <v>31</v>
      </c>
      <c r="C3689" cm="1">
        <f t="array" ref="C3689:D3689">_xlfn.XLOOKUP(A3689,id,KickstartData!$L$2:$M$4115)</f>
        <v>31</v>
      </c>
      <c r="D3689" t="str">
        <v>successful</v>
      </c>
      <c r="E3689">
        <f t="shared" si="176"/>
        <v>31</v>
      </c>
      <c r="F3689" t="str">
        <f t="shared" si="177"/>
        <v xml:space="preserve"> </v>
      </c>
    </row>
    <row r="3690" spans="1:6" x14ac:dyDescent="0.45">
      <c r="A3690">
        <v>3679</v>
      </c>
      <c r="B3690">
        <f t="shared" si="175"/>
        <v>30</v>
      </c>
      <c r="C3690" cm="1">
        <f t="array" ref="C3690:D3690">_xlfn.XLOOKUP(A3690,id,KickstartData!$L$2:$M$4115)</f>
        <v>30</v>
      </c>
      <c r="D3690" t="str">
        <v>successful</v>
      </c>
      <c r="E3690">
        <f t="shared" si="176"/>
        <v>30</v>
      </c>
      <c r="F3690" t="str">
        <f t="shared" si="177"/>
        <v xml:space="preserve"> </v>
      </c>
    </row>
    <row r="3691" spans="1:6" x14ac:dyDescent="0.45">
      <c r="A3691">
        <v>3680</v>
      </c>
      <c r="B3691">
        <f t="shared" si="175"/>
        <v>34</v>
      </c>
      <c r="C3691" cm="1">
        <f t="array" ref="C3691:D3691">_xlfn.XLOOKUP(A3691,id,KickstartData!$L$2:$M$4115)</f>
        <v>34</v>
      </c>
      <c r="D3691" t="str">
        <v>successful</v>
      </c>
      <c r="E3691">
        <f t="shared" si="176"/>
        <v>34</v>
      </c>
      <c r="F3691" t="str">
        <f t="shared" si="177"/>
        <v xml:space="preserve"> </v>
      </c>
    </row>
    <row r="3692" spans="1:6" x14ac:dyDescent="0.45">
      <c r="A3692">
        <v>3681</v>
      </c>
      <c r="B3692">
        <f t="shared" si="175"/>
        <v>18</v>
      </c>
      <c r="C3692" cm="1">
        <f t="array" ref="C3692:D3692">_xlfn.XLOOKUP(A3692,id,KickstartData!$L$2:$M$4115)</f>
        <v>18</v>
      </c>
      <c r="D3692" t="str">
        <v>successful</v>
      </c>
      <c r="E3692">
        <f t="shared" si="176"/>
        <v>18</v>
      </c>
      <c r="F3692" t="str">
        <f t="shared" si="177"/>
        <v xml:space="preserve"> </v>
      </c>
    </row>
    <row r="3693" spans="1:6" x14ac:dyDescent="0.45">
      <c r="A3693">
        <v>3682</v>
      </c>
      <c r="B3693">
        <f t="shared" si="175"/>
        <v>67</v>
      </c>
      <c r="C3693" cm="1">
        <f t="array" ref="C3693:D3693">_xlfn.XLOOKUP(A3693,id,KickstartData!$L$2:$M$4115)</f>
        <v>67</v>
      </c>
      <c r="D3693" t="str">
        <v>successful</v>
      </c>
      <c r="E3693">
        <f t="shared" si="176"/>
        <v>67</v>
      </c>
      <c r="F3693" t="str">
        <f t="shared" si="177"/>
        <v xml:space="preserve"> </v>
      </c>
    </row>
    <row r="3694" spans="1:6" x14ac:dyDescent="0.45">
      <c r="A3694">
        <v>3683</v>
      </c>
      <c r="B3694">
        <f t="shared" si="175"/>
        <v>66</v>
      </c>
      <c r="C3694" cm="1">
        <f t="array" ref="C3694:D3694">_xlfn.XLOOKUP(A3694,id,KickstartData!$L$2:$M$4115)</f>
        <v>66</v>
      </c>
      <c r="D3694" t="str">
        <v>successful</v>
      </c>
      <c r="E3694">
        <f t="shared" si="176"/>
        <v>66</v>
      </c>
      <c r="F3694" t="str">
        <f t="shared" si="177"/>
        <v xml:space="preserve"> </v>
      </c>
    </row>
    <row r="3695" spans="1:6" x14ac:dyDescent="0.45">
      <c r="A3695">
        <v>3684</v>
      </c>
      <c r="B3695">
        <f t="shared" si="175"/>
        <v>23</v>
      </c>
      <c r="C3695" cm="1">
        <f t="array" ref="C3695:D3695">_xlfn.XLOOKUP(A3695,id,KickstartData!$L$2:$M$4115)</f>
        <v>23</v>
      </c>
      <c r="D3695" t="str">
        <v>successful</v>
      </c>
      <c r="E3695">
        <f t="shared" si="176"/>
        <v>23</v>
      </c>
      <c r="F3695" t="str">
        <f t="shared" si="177"/>
        <v xml:space="preserve"> </v>
      </c>
    </row>
    <row r="3696" spans="1:6" x14ac:dyDescent="0.45">
      <c r="A3696">
        <v>3685</v>
      </c>
      <c r="B3696">
        <f t="shared" si="175"/>
        <v>126</v>
      </c>
      <c r="C3696" cm="1">
        <f t="array" ref="C3696:D3696">_xlfn.XLOOKUP(A3696,id,KickstartData!$L$2:$M$4115)</f>
        <v>126</v>
      </c>
      <c r="D3696" t="str">
        <v>successful</v>
      </c>
      <c r="E3696">
        <f t="shared" si="176"/>
        <v>126</v>
      </c>
      <c r="F3696" t="str">
        <f t="shared" si="177"/>
        <v xml:space="preserve"> </v>
      </c>
    </row>
    <row r="3697" spans="1:6" x14ac:dyDescent="0.45">
      <c r="A3697">
        <v>3686</v>
      </c>
      <c r="B3697">
        <f t="shared" si="175"/>
        <v>6</v>
      </c>
      <c r="C3697" cm="1">
        <f t="array" ref="C3697:D3697">_xlfn.XLOOKUP(A3697,id,KickstartData!$L$2:$M$4115)</f>
        <v>6</v>
      </c>
      <c r="D3697" t="str">
        <v>successful</v>
      </c>
      <c r="E3697">
        <f t="shared" si="176"/>
        <v>6</v>
      </c>
      <c r="F3697" t="str">
        <f t="shared" si="177"/>
        <v xml:space="preserve"> </v>
      </c>
    </row>
    <row r="3698" spans="1:6" x14ac:dyDescent="0.45">
      <c r="A3698">
        <v>3687</v>
      </c>
      <c r="B3698">
        <f t="shared" si="175"/>
        <v>25</v>
      </c>
      <c r="C3698" cm="1">
        <f t="array" ref="C3698:D3698">_xlfn.XLOOKUP(A3698,id,KickstartData!$L$2:$M$4115)</f>
        <v>25</v>
      </c>
      <c r="D3698" t="str">
        <v>successful</v>
      </c>
      <c r="E3698">
        <f t="shared" si="176"/>
        <v>25</v>
      </c>
      <c r="F3698" t="str">
        <f t="shared" si="177"/>
        <v xml:space="preserve"> </v>
      </c>
    </row>
    <row r="3699" spans="1:6" x14ac:dyDescent="0.45">
      <c r="A3699">
        <v>3688</v>
      </c>
      <c r="B3699">
        <f t="shared" si="175"/>
        <v>39</v>
      </c>
      <c r="C3699" cm="1">
        <f t="array" ref="C3699:D3699">_xlfn.XLOOKUP(A3699,id,KickstartData!$L$2:$M$4115)</f>
        <v>39</v>
      </c>
      <c r="D3699" t="str">
        <v>successful</v>
      </c>
      <c r="E3699">
        <f t="shared" si="176"/>
        <v>39</v>
      </c>
      <c r="F3699" t="str">
        <f t="shared" si="177"/>
        <v xml:space="preserve"> </v>
      </c>
    </row>
    <row r="3700" spans="1:6" x14ac:dyDescent="0.45">
      <c r="A3700">
        <v>3689</v>
      </c>
      <c r="B3700">
        <f t="shared" si="175"/>
        <v>62</v>
      </c>
      <c r="C3700" cm="1">
        <f t="array" ref="C3700:D3700">_xlfn.XLOOKUP(A3700,id,KickstartData!$L$2:$M$4115)</f>
        <v>62</v>
      </c>
      <c r="D3700" t="str">
        <v>successful</v>
      </c>
      <c r="E3700">
        <f t="shared" si="176"/>
        <v>62</v>
      </c>
      <c r="F3700" t="str">
        <f t="shared" si="177"/>
        <v xml:space="preserve"> </v>
      </c>
    </row>
    <row r="3701" spans="1:6" x14ac:dyDescent="0.45">
      <c r="A3701">
        <v>3690</v>
      </c>
      <c r="B3701">
        <f t="shared" si="175"/>
        <v>31</v>
      </c>
      <c r="C3701" cm="1">
        <f t="array" ref="C3701:D3701">_xlfn.XLOOKUP(A3701,id,KickstartData!$L$2:$M$4115)</f>
        <v>31</v>
      </c>
      <c r="D3701" t="str">
        <v>successful</v>
      </c>
      <c r="E3701">
        <f t="shared" si="176"/>
        <v>31</v>
      </c>
      <c r="F3701" t="str">
        <f t="shared" si="177"/>
        <v xml:space="preserve"> </v>
      </c>
    </row>
    <row r="3702" spans="1:6" x14ac:dyDescent="0.45">
      <c r="A3702">
        <v>3691</v>
      </c>
      <c r="B3702">
        <f t="shared" si="175"/>
        <v>274</v>
      </c>
      <c r="C3702" cm="1">
        <f t="array" ref="C3702:D3702">_xlfn.XLOOKUP(A3702,id,KickstartData!$L$2:$M$4115)</f>
        <v>274</v>
      </c>
      <c r="D3702" t="str">
        <v>successful</v>
      </c>
      <c r="E3702">
        <f t="shared" si="176"/>
        <v>274</v>
      </c>
      <c r="F3702" t="str">
        <f t="shared" si="177"/>
        <v xml:space="preserve"> </v>
      </c>
    </row>
    <row r="3703" spans="1:6" x14ac:dyDescent="0.45">
      <c r="A3703">
        <v>3692</v>
      </c>
      <c r="B3703">
        <f t="shared" si="175"/>
        <v>17</v>
      </c>
      <c r="C3703" cm="1">
        <f t="array" ref="C3703:D3703">_xlfn.XLOOKUP(A3703,id,KickstartData!$L$2:$M$4115)</f>
        <v>17</v>
      </c>
      <c r="D3703" t="str">
        <v>successful</v>
      </c>
      <c r="E3703">
        <f t="shared" si="176"/>
        <v>17</v>
      </c>
      <c r="F3703" t="str">
        <f t="shared" si="177"/>
        <v xml:space="preserve"> </v>
      </c>
    </row>
    <row r="3704" spans="1:6" x14ac:dyDescent="0.45">
      <c r="A3704">
        <v>3693</v>
      </c>
      <c r="B3704">
        <f t="shared" si="175"/>
        <v>14</v>
      </c>
      <c r="C3704" cm="1">
        <f t="array" ref="C3704:D3704">_xlfn.XLOOKUP(A3704,id,KickstartData!$L$2:$M$4115)</f>
        <v>14</v>
      </c>
      <c r="D3704" t="str">
        <v>successful</v>
      </c>
      <c r="E3704">
        <f t="shared" si="176"/>
        <v>14</v>
      </c>
      <c r="F3704" t="str">
        <f t="shared" si="177"/>
        <v xml:space="preserve"> </v>
      </c>
    </row>
    <row r="3705" spans="1:6" x14ac:dyDescent="0.45">
      <c r="A3705">
        <v>3694</v>
      </c>
      <c r="B3705">
        <f t="shared" si="175"/>
        <v>60</v>
      </c>
      <c r="C3705" cm="1">
        <f t="array" ref="C3705:D3705">_xlfn.XLOOKUP(A3705,id,KickstartData!$L$2:$M$4115)</f>
        <v>60</v>
      </c>
      <c r="D3705" t="str">
        <v>successful</v>
      </c>
      <c r="E3705">
        <f t="shared" si="176"/>
        <v>60</v>
      </c>
      <c r="F3705" t="str">
        <f t="shared" si="177"/>
        <v xml:space="preserve"> </v>
      </c>
    </row>
    <row r="3706" spans="1:6" x14ac:dyDescent="0.45">
      <c r="A3706">
        <v>3695</v>
      </c>
      <c r="B3706">
        <f t="shared" si="175"/>
        <v>33</v>
      </c>
      <c r="C3706" cm="1">
        <f t="array" ref="C3706:D3706">_xlfn.XLOOKUP(A3706,id,KickstartData!$L$2:$M$4115)</f>
        <v>33</v>
      </c>
      <c r="D3706" t="str">
        <v>successful</v>
      </c>
      <c r="E3706">
        <f t="shared" si="176"/>
        <v>33</v>
      </c>
      <c r="F3706" t="str">
        <f t="shared" si="177"/>
        <v xml:space="preserve"> </v>
      </c>
    </row>
    <row r="3707" spans="1:6" x14ac:dyDescent="0.45">
      <c r="A3707">
        <v>3696</v>
      </c>
      <c r="B3707">
        <f t="shared" si="175"/>
        <v>78</v>
      </c>
      <c r="C3707" cm="1">
        <f t="array" ref="C3707:D3707">_xlfn.XLOOKUP(A3707,id,KickstartData!$L$2:$M$4115)</f>
        <v>78</v>
      </c>
      <c r="D3707" t="str">
        <v>successful</v>
      </c>
      <c r="E3707">
        <f t="shared" si="176"/>
        <v>78</v>
      </c>
      <c r="F3707" t="str">
        <f t="shared" si="177"/>
        <v xml:space="preserve"> </v>
      </c>
    </row>
    <row r="3708" spans="1:6" x14ac:dyDescent="0.45">
      <c r="A3708">
        <v>3697</v>
      </c>
      <c r="B3708">
        <f t="shared" si="175"/>
        <v>30</v>
      </c>
      <c r="C3708" cm="1">
        <f t="array" ref="C3708:D3708">_xlfn.XLOOKUP(A3708,id,KickstartData!$L$2:$M$4115)</f>
        <v>30</v>
      </c>
      <c r="D3708" t="str">
        <v>successful</v>
      </c>
      <c r="E3708">
        <f t="shared" si="176"/>
        <v>30</v>
      </c>
      <c r="F3708" t="str">
        <f t="shared" si="177"/>
        <v xml:space="preserve"> </v>
      </c>
    </row>
    <row r="3709" spans="1:6" x14ac:dyDescent="0.45">
      <c r="A3709">
        <v>3698</v>
      </c>
      <c r="B3709">
        <f t="shared" si="175"/>
        <v>136</v>
      </c>
      <c r="C3709" cm="1">
        <f t="array" ref="C3709:D3709">_xlfn.XLOOKUP(A3709,id,KickstartData!$L$2:$M$4115)</f>
        <v>136</v>
      </c>
      <c r="D3709" t="str">
        <v>successful</v>
      </c>
      <c r="E3709">
        <f t="shared" si="176"/>
        <v>136</v>
      </c>
      <c r="F3709" t="str">
        <f t="shared" si="177"/>
        <v xml:space="preserve"> </v>
      </c>
    </row>
    <row r="3710" spans="1:6" x14ac:dyDescent="0.45">
      <c r="A3710">
        <v>3699</v>
      </c>
      <c r="B3710">
        <f t="shared" si="175"/>
        <v>40</v>
      </c>
      <c r="C3710" cm="1">
        <f t="array" ref="C3710:D3710">_xlfn.XLOOKUP(A3710,id,KickstartData!$L$2:$M$4115)</f>
        <v>40</v>
      </c>
      <c r="D3710" t="str">
        <v>successful</v>
      </c>
      <c r="E3710">
        <f t="shared" si="176"/>
        <v>40</v>
      </c>
      <c r="F3710" t="str">
        <f t="shared" si="177"/>
        <v xml:space="preserve"> </v>
      </c>
    </row>
    <row r="3711" spans="1:6" x14ac:dyDescent="0.45">
      <c r="A3711">
        <v>3700</v>
      </c>
      <c r="B3711">
        <f t="shared" si="175"/>
        <v>18</v>
      </c>
      <c r="C3711" cm="1">
        <f t="array" ref="C3711:D3711">_xlfn.XLOOKUP(A3711,id,KickstartData!$L$2:$M$4115)</f>
        <v>18</v>
      </c>
      <c r="D3711" t="str">
        <v>successful</v>
      </c>
      <c r="E3711">
        <f t="shared" si="176"/>
        <v>18</v>
      </c>
      <c r="F3711" t="str">
        <f t="shared" si="177"/>
        <v xml:space="preserve"> </v>
      </c>
    </row>
    <row r="3712" spans="1:6" x14ac:dyDescent="0.45">
      <c r="A3712">
        <v>3701</v>
      </c>
      <c r="B3712">
        <f t="shared" si="175"/>
        <v>39</v>
      </c>
      <c r="C3712" cm="1">
        <f t="array" ref="C3712:D3712">_xlfn.XLOOKUP(A3712,id,KickstartData!$L$2:$M$4115)</f>
        <v>39</v>
      </c>
      <c r="D3712" t="str">
        <v>successful</v>
      </c>
      <c r="E3712">
        <f t="shared" si="176"/>
        <v>39</v>
      </c>
      <c r="F3712" t="str">
        <f t="shared" si="177"/>
        <v xml:space="preserve"> </v>
      </c>
    </row>
    <row r="3713" spans="1:6" x14ac:dyDescent="0.45">
      <c r="A3713">
        <v>3702</v>
      </c>
      <c r="B3713">
        <f t="shared" si="175"/>
        <v>21</v>
      </c>
      <c r="C3713" cm="1">
        <f t="array" ref="C3713:D3713">_xlfn.XLOOKUP(A3713,id,KickstartData!$L$2:$M$4115)</f>
        <v>21</v>
      </c>
      <c r="D3713" t="str">
        <v>successful</v>
      </c>
      <c r="E3713">
        <f t="shared" si="176"/>
        <v>21</v>
      </c>
      <c r="F3713" t="str">
        <f t="shared" si="177"/>
        <v xml:space="preserve"> </v>
      </c>
    </row>
    <row r="3714" spans="1:6" x14ac:dyDescent="0.45">
      <c r="A3714">
        <v>3703</v>
      </c>
      <c r="B3714">
        <f t="shared" si="175"/>
        <v>30</v>
      </c>
      <c r="C3714" cm="1">
        <f t="array" ref="C3714:D3714">_xlfn.XLOOKUP(A3714,id,KickstartData!$L$2:$M$4115)</f>
        <v>30</v>
      </c>
      <c r="D3714" t="str">
        <v>successful</v>
      </c>
      <c r="E3714">
        <f t="shared" si="176"/>
        <v>30</v>
      </c>
      <c r="F3714" t="str">
        <f t="shared" si="177"/>
        <v xml:space="preserve"> </v>
      </c>
    </row>
    <row r="3715" spans="1:6" x14ac:dyDescent="0.45">
      <c r="A3715">
        <v>3704</v>
      </c>
      <c r="B3715">
        <f t="shared" si="175"/>
        <v>27</v>
      </c>
      <c r="C3715" cm="1">
        <f t="array" ref="C3715:D3715">_xlfn.XLOOKUP(A3715,id,KickstartData!$L$2:$M$4115)</f>
        <v>27</v>
      </c>
      <c r="D3715" t="str">
        <v>successful</v>
      </c>
      <c r="E3715">
        <f t="shared" si="176"/>
        <v>27</v>
      </c>
      <c r="F3715" t="str">
        <f t="shared" si="177"/>
        <v xml:space="preserve"> </v>
      </c>
    </row>
    <row r="3716" spans="1:6" x14ac:dyDescent="0.45">
      <c r="A3716">
        <v>3705</v>
      </c>
      <c r="B3716">
        <f t="shared" si="175"/>
        <v>35</v>
      </c>
      <c r="C3716" cm="1">
        <f t="array" ref="C3716:D3716">_xlfn.XLOOKUP(A3716,id,KickstartData!$L$2:$M$4115)</f>
        <v>35</v>
      </c>
      <c r="D3716" t="str">
        <v>successful</v>
      </c>
      <c r="E3716">
        <f t="shared" si="176"/>
        <v>35</v>
      </c>
      <c r="F3716" t="str">
        <f t="shared" si="177"/>
        <v xml:space="preserve"> </v>
      </c>
    </row>
    <row r="3717" spans="1:6" x14ac:dyDescent="0.45">
      <c r="A3717">
        <v>3706</v>
      </c>
      <c r="B3717">
        <f t="shared" si="175"/>
        <v>13</v>
      </c>
      <c r="C3717" cm="1">
        <f t="array" ref="C3717:D3717">_xlfn.XLOOKUP(A3717,id,KickstartData!$L$2:$M$4115)</f>
        <v>13</v>
      </c>
      <c r="D3717" t="str">
        <v>successful</v>
      </c>
      <c r="E3717">
        <f t="shared" si="176"/>
        <v>13</v>
      </c>
      <c r="F3717" t="str">
        <f t="shared" si="177"/>
        <v xml:space="preserve"> </v>
      </c>
    </row>
    <row r="3718" spans="1:6" x14ac:dyDescent="0.45">
      <c r="A3718">
        <v>3707</v>
      </c>
      <c r="B3718">
        <f t="shared" si="175"/>
        <v>23</v>
      </c>
      <c r="C3718" cm="1">
        <f t="array" ref="C3718:D3718">_xlfn.XLOOKUP(A3718,id,KickstartData!$L$2:$M$4115)</f>
        <v>23</v>
      </c>
      <c r="D3718" t="str">
        <v>successful</v>
      </c>
      <c r="E3718">
        <f t="shared" si="176"/>
        <v>23</v>
      </c>
      <c r="F3718" t="str">
        <f t="shared" si="177"/>
        <v xml:space="preserve"> </v>
      </c>
    </row>
    <row r="3719" spans="1:6" x14ac:dyDescent="0.45">
      <c r="A3719">
        <v>3708</v>
      </c>
      <c r="B3719">
        <f t="shared" si="175"/>
        <v>39</v>
      </c>
      <c r="C3719" cm="1">
        <f t="array" ref="C3719:D3719">_xlfn.XLOOKUP(A3719,id,KickstartData!$L$2:$M$4115)</f>
        <v>39</v>
      </c>
      <c r="D3719" t="str">
        <v>successful</v>
      </c>
      <c r="E3719">
        <f t="shared" si="176"/>
        <v>39</v>
      </c>
      <c r="F3719" t="str">
        <f t="shared" si="177"/>
        <v xml:space="preserve"> </v>
      </c>
    </row>
    <row r="3720" spans="1:6" x14ac:dyDescent="0.45">
      <c r="A3720">
        <v>3709</v>
      </c>
      <c r="B3720">
        <f t="shared" si="175"/>
        <v>35</v>
      </c>
      <c r="C3720" cm="1">
        <f t="array" ref="C3720:D3720">_xlfn.XLOOKUP(A3720,id,KickstartData!$L$2:$M$4115)</f>
        <v>35</v>
      </c>
      <c r="D3720" t="str">
        <v>successful</v>
      </c>
      <c r="E3720">
        <f t="shared" si="176"/>
        <v>35</v>
      </c>
      <c r="F3720" t="str">
        <f t="shared" si="177"/>
        <v xml:space="preserve"> </v>
      </c>
    </row>
    <row r="3721" spans="1:6" x14ac:dyDescent="0.45">
      <c r="A3721">
        <v>3710</v>
      </c>
      <c r="B3721">
        <f t="shared" si="175"/>
        <v>27</v>
      </c>
      <c r="C3721" cm="1">
        <f t="array" ref="C3721:D3721">_xlfn.XLOOKUP(A3721,id,KickstartData!$L$2:$M$4115)</f>
        <v>27</v>
      </c>
      <c r="D3721" t="str">
        <v>successful</v>
      </c>
      <c r="E3721">
        <f t="shared" si="176"/>
        <v>27</v>
      </c>
      <c r="F3721" t="str">
        <f t="shared" si="177"/>
        <v xml:space="preserve"> </v>
      </c>
    </row>
    <row r="3722" spans="1:6" x14ac:dyDescent="0.45">
      <c r="A3722">
        <v>3711</v>
      </c>
      <c r="B3722">
        <f t="shared" si="175"/>
        <v>21</v>
      </c>
      <c r="C3722" cm="1">
        <f t="array" ref="C3722:D3722">_xlfn.XLOOKUP(A3722,id,KickstartData!$L$2:$M$4115)</f>
        <v>21</v>
      </c>
      <c r="D3722" t="str">
        <v>successful</v>
      </c>
      <c r="E3722">
        <f t="shared" si="176"/>
        <v>21</v>
      </c>
      <c r="F3722" t="str">
        <f t="shared" si="177"/>
        <v xml:space="preserve"> </v>
      </c>
    </row>
    <row r="3723" spans="1:6" x14ac:dyDescent="0.45">
      <c r="A3723">
        <v>3712</v>
      </c>
      <c r="B3723">
        <f t="shared" si="175"/>
        <v>104</v>
      </c>
      <c r="C3723" cm="1">
        <f t="array" ref="C3723:D3723">_xlfn.XLOOKUP(A3723,id,KickstartData!$L$2:$M$4115)</f>
        <v>104</v>
      </c>
      <c r="D3723" t="str">
        <v>successful</v>
      </c>
      <c r="E3723">
        <f t="shared" si="176"/>
        <v>104</v>
      </c>
      <c r="F3723" t="str">
        <f t="shared" si="177"/>
        <v xml:space="preserve"> </v>
      </c>
    </row>
    <row r="3724" spans="1:6" x14ac:dyDescent="0.45">
      <c r="A3724">
        <v>3713</v>
      </c>
      <c r="B3724">
        <f t="shared" ref="B3724:B3787" si="178">_xlfn.XLOOKUP(A3724,id,backers_count)</f>
        <v>19</v>
      </c>
      <c r="C3724" cm="1">
        <f t="array" ref="C3724:D3724">_xlfn.XLOOKUP(A3724,id,KickstartData!$L$2:$M$4115)</f>
        <v>19</v>
      </c>
      <c r="D3724" t="str">
        <v>successful</v>
      </c>
      <c r="E3724">
        <f t="shared" si="176"/>
        <v>19</v>
      </c>
      <c r="F3724" t="str">
        <f t="shared" si="177"/>
        <v xml:space="preserve"> </v>
      </c>
    </row>
    <row r="3725" spans="1:6" x14ac:dyDescent="0.45">
      <c r="A3725">
        <v>3714</v>
      </c>
      <c r="B3725">
        <f t="shared" si="178"/>
        <v>97</v>
      </c>
      <c r="C3725" cm="1">
        <f t="array" ref="C3725:D3725">_xlfn.XLOOKUP(A3725,id,KickstartData!$L$2:$M$4115)</f>
        <v>97</v>
      </c>
      <c r="D3725" t="str">
        <v>successful</v>
      </c>
      <c r="E3725">
        <f t="shared" si="176"/>
        <v>97</v>
      </c>
      <c r="F3725" t="str">
        <f t="shared" si="177"/>
        <v xml:space="preserve"> </v>
      </c>
    </row>
    <row r="3726" spans="1:6" x14ac:dyDescent="0.45">
      <c r="A3726">
        <v>3715</v>
      </c>
      <c r="B3726">
        <f t="shared" si="178"/>
        <v>27</v>
      </c>
      <c r="C3726" cm="1">
        <f t="array" ref="C3726:D3726">_xlfn.XLOOKUP(A3726,id,KickstartData!$L$2:$M$4115)</f>
        <v>27</v>
      </c>
      <c r="D3726" t="str">
        <v>successful</v>
      </c>
      <c r="E3726">
        <f t="shared" si="176"/>
        <v>27</v>
      </c>
      <c r="F3726" t="str">
        <f t="shared" si="177"/>
        <v xml:space="preserve"> </v>
      </c>
    </row>
    <row r="3727" spans="1:6" x14ac:dyDescent="0.45">
      <c r="A3727">
        <v>3716</v>
      </c>
      <c r="B3727">
        <f t="shared" si="178"/>
        <v>24</v>
      </c>
      <c r="C3727" cm="1">
        <f t="array" ref="C3727:D3727">_xlfn.XLOOKUP(A3727,id,KickstartData!$L$2:$M$4115)</f>
        <v>24</v>
      </c>
      <c r="D3727" t="str">
        <v>successful</v>
      </c>
      <c r="E3727">
        <f t="shared" si="176"/>
        <v>24</v>
      </c>
      <c r="F3727" t="str">
        <f t="shared" si="177"/>
        <v xml:space="preserve"> </v>
      </c>
    </row>
    <row r="3728" spans="1:6" x14ac:dyDescent="0.45">
      <c r="A3728">
        <v>3717</v>
      </c>
      <c r="B3728">
        <f t="shared" si="178"/>
        <v>13</v>
      </c>
      <c r="C3728" cm="1">
        <f t="array" ref="C3728:D3728">_xlfn.XLOOKUP(A3728,id,KickstartData!$L$2:$M$4115)</f>
        <v>13</v>
      </c>
      <c r="D3728" t="str">
        <v>successful</v>
      </c>
      <c r="E3728">
        <f t="shared" si="176"/>
        <v>13</v>
      </c>
      <c r="F3728" t="str">
        <f t="shared" si="177"/>
        <v xml:space="preserve"> </v>
      </c>
    </row>
    <row r="3729" spans="1:6" x14ac:dyDescent="0.45">
      <c r="A3729">
        <v>3718</v>
      </c>
      <c r="B3729">
        <f t="shared" si="178"/>
        <v>46</v>
      </c>
      <c r="C3729" cm="1">
        <f t="array" ref="C3729:D3729">_xlfn.XLOOKUP(A3729,id,KickstartData!$L$2:$M$4115)</f>
        <v>46</v>
      </c>
      <c r="D3729" t="str">
        <v>successful</v>
      </c>
      <c r="E3729">
        <f t="shared" si="176"/>
        <v>46</v>
      </c>
      <c r="F3729" t="str">
        <f t="shared" si="177"/>
        <v xml:space="preserve"> </v>
      </c>
    </row>
    <row r="3730" spans="1:6" x14ac:dyDescent="0.45">
      <c r="A3730">
        <v>3719</v>
      </c>
      <c r="B3730">
        <f t="shared" si="178"/>
        <v>4</v>
      </c>
      <c r="C3730" cm="1">
        <f t="array" ref="C3730:D3730">_xlfn.XLOOKUP(A3730,id,KickstartData!$L$2:$M$4115)</f>
        <v>4</v>
      </c>
      <c r="D3730" t="str">
        <v>successful</v>
      </c>
      <c r="E3730">
        <f t="shared" si="176"/>
        <v>4</v>
      </c>
      <c r="F3730" t="str">
        <f t="shared" si="177"/>
        <v xml:space="preserve"> </v>
      </c>
    </row>
    <row r="3731" spans="1:6" x14ac:dyDescent="0.45">
      <c r="A3731">
        <v>3720</v>
      </c>
      <c r="B3731">
        <f t="shared" si="178"/>
        <v>40</v>
      </c>
      <c r="C3731" cm="1">
        <f t="array" ref="C3731:D3731">_xlfn.XLOOKUP(A3731,id,KickstartData!$L$2:$M$4115)</f>
        <v>40</v>
      </c>
      <c r="D3731" t="str">
        <v>successful</v>
      </c>
      <c r="E3731">
        <f t="shared" ref="E3731:E3794" si="179">IF(D3731="successful",C3731," ")</f>
        <v>40</v>
      </c>
      <c r="F3731" t="str">
        <f t="shared" ref="F3731:F3794" si="180">IF(D3731&lt;&gt;"successful",C3731," ")</f>
        <v xml:space="preserve"> </v>
      </c>
    </row>
    <row r="3732" spans="1:6" x14ac:dyDescent="0.45">
      <c r="A3732">
        <v>3721</v>
      </c>
      <c r="B3732">
        <f t="shared" si="178"/>
        <v>44</v>
      </c>
      <c r="C3732" cm="1">
        <f t="array" ref="C3732:D3732">_xlfn.XLOOKUP(A3732,id,KickstartData!$L$2:$M$4115)</f>
        <v>44</v>
      </c>
      <c r="D3732" t="str">
        <v>successful</v>
      </c>
      <c r="E3732">
        <f t="shared" si="179"/>
        <v>44</v>
      </c>
      <c r="F3732" t="str">
        <f t="shared" si="180"/>
        <v xml:space="preserve"> </v>
      </c>
    </row>
    <row r="3733" spans="1:6" x14ac:dyDescent="0.45">
      <c r="A3733">
        <v>3722</v>
      </c>
      <c r="B3733">
        <f t="shared" si="178"/>
        <v>35</v>
      </c>
      <c r="C3733" cm="1">
        <f t="array" ref="C3733:D3733">_xlfn.XLOOKUP(A3733,id,KickstartData!$L$2:$M$4115)</f>
        <v>35</v>
      </c>
      <c r="D3733" t="str">
        <v>successful</v>
      </c>
      <c r="E3733">
        <f t="shared" si="179"/>
        <v>35</v>
      </c>
      <c r="F3733" t="str">
        <f t="shared" si="180"/>
        <v xml:space="preserve"> </v>
      </c>
    </row>
    <row r="3734" spans="1:6" x14ac:dyDescent="0.45">
      <c r="A3734">
        <v>3723</v>
      </c>
      <c r="B3734">
        <f t="shared" si="178"/>
        <v>63</v>
      </c>
      <c r="C3734" cm="1">
        <f t="array" ref="C3734:D3734">_xlfn.XLOOKUP(A3734,id,KickstartData!$L$2:$M$4115)</f>
        <v>63</v>
      </c>
      <c r="D3734" t="str">
        <v>successful</v>
      </c>
      <c r="E3734">
        <f t="shared" si="179"/>
        <v>63</v>
      </c>
      <c r="F3734" t="str">
        <f t="shared" si="180"/>
        <v xml:space="preserve"> </v>
      </c>
    </row>
    <row r="3735" spans="1:6" x14ac:dyDescent="0.45">
      <c r="A3735">
        <v>3724</v>
      </c>
      <c r="B3735">
        <f t="shared" si="178"/>
        <v>89</v>
      </c>
      <c r="C3735" cm="1">
        <f t="array" ref="C3735:D3735">_xlfn.XLOOKUP(A3735,id,KickstartData!$L$2:$M$4115)</f>
        <v>89</v>
      </c>
      <c r="D3735" t="str">
        <v>successful</v>
      </c>
      <c r="E3735">
        <f t="shared" si="179"/>
        <v>89</v>
      </c>
      <c r="F3735" t="str">
        <f t="shared" si="180"/>
        <v xml:space="preserve"> </v>
      </c>
    </row>
    <row r="3736" spans="1:6" x14ac:dyDescent="0.45">
      <c r="A3736">
        <v>3725</v>
      </c>
      <c r="B3736">
        <f t="shared" si="178"/>
        <v>15</v>
      </c>
      <c r="C3736" cm="1">
        <f t="array" ref="C3736:D3736">_xlfn.XLOOKUP(A3736,id,KickstartData!$L$2:$M$4115)</f>
        <v>15</v>
      </c>
      <c r="D3736" t="str">
        <v>successful</v>
      </c>
      <c r="E3736">
        <f t="shared" si="179"/>
        <v>15</v>
      </c>
      <c r="F3736" t="str">
        <f t="shared" si="180"/>
        <v xml:space="preserve"> </v>
      </c>
    </row>
    <row r="3737" spans="1:6" x14ac:dyDescent="0.45">
      <c r="A3737">
        <v>3726</v>
      </c>
      <c r="B3737">
        <f t="shared" si="178"/>
        <v>46</v>
      </c>
      <c r="C3737" cm="1">
        <f t="array" ref="C3737:D3737">_xlfn.XLOOKUP(A3737,id,KickstartData!$L$2:$M$4115)</f>
        <v>46</v>
      </c>
      <c r="D3737" t="str">
        <v>successful</v>
      </c>
      <c r="E3737">
        <f t="shared" si="179"/>
        <v>46</v>
      </c>
      <c r="F3737" t="str">
        <f t="shared" si="180"/>
        <v xml:space="preserve"> </v>
      </c>
    </row>
    <row r="3738" spans="1:6" x14ac:dyDescent="0.45">
      <c r="A3738">
        <v>3727</v>
      </c>
      <c r="B3738">
        <f t="shared" si="178"/>
        <v>33</v>
      </c>
      <c r="C3738" cm="1">
        <f t="array" ref="C3738:D3738">_xlfn.XLOOKUP(A3738,id,KickstartData!$L$2:$M$4115)</f>
        <v>33</v>
      </c>
      <c r="D3738" t="str">
        <v>successful</v>
      </c>
      <c r="E3738">
        <f t="shared" si="179"/>
        <v>33</v>
      </c>
      <c r="F3738" t="str">
        <f t="shared" si="180"/>
        <v xml:space="preserve"> </v>
      </c>
    </row>
    <row r="3739" spans="1:6" x14ac:dyDescent="0.45">
      <c r="A3739">
        <v>3728</v>
      </c>
      <c r="B3739">
        <f t="shared" si="178"/>
        <v>31</v>
      </c>
      <c r="C3739" cm="1">
        <f t="array" ref="C3739:D3739">_xlfn.XLOOKUP(A3739,id,KickstartData!$L$2:$M$4115)</f>
        <v>31</v>
      </c>
      <c r="D3739" t="str">
        <v>failed</v>
      </c>
      <c r="E3739" t="str">
        <f t="shared" si="179"/>
        <v xml:space="preserve"> </v>
      </c>
      <c r="F3739">
        <f t="shared" si="180"/>
        <v>31</v>
      </c>
    </row>
    <row r="3740" spans="1:6" x14ac:dyDescent="0.45">
      <c r="A3740">
        <v>3729</v>
      </c>
      <c r="B3740">
        <f t="shared" si="178"/>
        <v>5</v>
      </c>
      <c r="C3740" cm="1">
        <f t="array" ref="C3740:D3740">_xlfn.XLOOKUP(A3740,id,KickstartData!$L$2:$M$4115)</f>
        <v>5</v>
      </c>
      <c r="D3740" t="str">
        <v>failed</v>
      </c>
      <c r="E3740" t="str">
        <f t="shared" si="179"/>
        <v xml:space="preserve"> </v>
      </c>
      <c r="F3740">
        <f t="shared" si="180"/>
        <v>5</v>
      </c>
    </row>
    <row r="3741" spans="1:6" x14ac:dyDescent="0.45">
      <c r="A3741">
        <v>3730</v>
      </c>
      <c r="B3741">
        <f t="shared" si="178"/>
        <v>1</v>
      </c>
      <c r="C3741" cm="1">
        <f t="array" ref="C3741:D3741">_xlfn.XLOOKUP(A3741,id,KickstartData!$L$2:$M$4115)</f>
        <v>1</v>
      </c>
      <c r="D3741" t="str">
        <v>failed</v>
      </c>
      <c r="E3741" t="str">
        <f t="shared" si="179"/>
        <v xml:space="preserve"> </v>
      </c>
      <c r="F3741">
        <f t="shared" si="180"/>
        <v>1</v>
      </c>
    </row>
    <row r="3742" spans="1:6" x14ac:dyDescent="0.45">
      <c r="A3742">
        <v>3731</v>
      </c>
      <c r="B3742">
        <f t="shared" si="178"/>
        <v>12</v>
      </c>
      <c r="C3742" cm="1">
        <f t="array" ref="C3742:D3742">_xlfn.XLOOKUP(A3742,id,KickstartData!$L$2:$M$4115)</f>
        <v>12</v>
      </c>
      <c r="D3742" t="str">
        <v>failed</v>
      </c>
      <c r="E3742" t="str">
        <f t="shared" si="179"/>
        <v xml:space="preserve"> </v>
      </c>
      <c r="F3742">
        <f t="shared" si="180"/>
        <v>12</v>
      </c>
    </row>
    <row r="3743" spans="1:6" x14ac:dyDescent="0.45">
      <c r="A3743">
        <v>3732</v>
      </c>
      <c r="B3743">
        <f t="shared" si="178"/>
        <v>4</v>
      </c>
      <c r="C3743" cm="1">
        <f t="array" ref="C3743:D3743">_xlfn.XLOOKUP(A3743,id,KickstartData!$L$2:$M$4115)</f>
        <v>4</v>
      </c>
      <c r="D3743" t="str">
        <v>failed</v>
      </c>
      <c r="E3743" t="str">
        <f t="shared" si="179"/>
        <v xml:space="preserve"> </v>
      </c>
      <c r="F3743">
        <f t="shared" si="180"/>
        <v>4</v>
      </c>
    </row>
    <row r="3744" spans="1:6" x14ac:dyDescent="0.45">
      <c r="A3744">
        <v>3733</v>
      </c>
      <c r="B3744">
        <f t="shared" si="178"/>
        <v>0</v>
      </c>
      <c r="C3744" cm="1">
        <f t="array" ref="C3744:D3744">_xlfn.XLOOKUP(A3744,id,KickstartData!$L$2:$M$4115)</f>
        <v>0</v>
      </c>
      <c r="D3744" t="str">
        <v>failed</v>
      </c>
      <c r="E3744" t="str">
        <f t="shared" si="179"/>
        <v xml:space="preserve"> </v>
      </c>
      <c r="F3744">
        <f t="shared" si="180"/>
        <v>0</v>
      </c>
    </row>
    <row r="3745" spans="1:6" x14ac:dyDescent="0.45">
      <c r="A3745">
        <v>3734</v>
      </c>
      <c r="B3745">
        <f t="shared" si="178"/>
        <v>7</v>
      </c>
      <c r="C3745" cm="1">
        <f t="array" ref="C3745:D3745">_xlfn.XLOOKUP(A3745,id,KickstartData!$L$2:$M$4115)</f>
        <v>7</v>
      </c>
      <c r="D3745" t="str">
        <v>failed</v>
      </c>
      <c r="E3745" t="str">
        <f t="shared" si="179"/>
        <v xml:space="preserve"> </v>
      </c>
      <c r="F3745">
        <f t="shared" si="180"/>
        <v>7</v>
      </c>
    </row>
    <row r="3746" spans="1:6" x14ac:dyDescent="0.45">
      <c r="A3746">
        <v>3735</v>
      </c>
      <c r="B3746">
        <f t="shared" si="178"/>
        <v>2</v>
      </c>
      <c r="C3746" cm="1">
        <f t="array" ref="C3746:D3746">_xlfn.XLOOKUP(A3746,id,KickstartData!$L$2:$M$4115)</f>
        <v>2</v>
      </c>
      <c r="D3746" t="str">
        <v>failed</v>
      </c>
      <c r="E3746" t="str">
        <f t="shared" si="179"/>
        <v xml:space="preserve"> </v>
      </c>
      <c r="F3746">
        <f t="shared" si="180"/>
        <v>2</v>
      </c>
    </row>
    <row r="3747" spans="1:6" x14ac:dyDescent="0.45">
      <c r="A3747">
        <v>3736</v>
      </c>
      <c r="B3747">
        <f t="shared" si="178"/>
        <v>1</v>
      </c>
      <c r="C3747" cm="1">
        <f t="array" ref="C3747:D3747">_xlfn.XLOOKUP(A3747,id,KickstartData!$L$2:$M$4115)</f>
        <v>1</v>
      </c>
      <c r="D3747" t="str">
        <v>failed</v>
      </c>
      <c r="E3747" t="str">
        <f t="shared" si="179"/>
        <v xml:space="preserve"> </v>
      </c>
      <c r="F3747">
        <f t="shared" si="180"/>
        <v>1</v>
      </c>
    </row>
    <row r="3748" spans="1:6" x14ac:dyDescent="0.45">
      <c r="A3748">
        <v>3737</v>
      </c>
      <c r="B3748">
        <f t="shared" si="178"/>
        <v>4</v>
      </c>
      <c r="C3748" cm="1">
        <f t="array" ref="C3748:D3748">_xlfn.XLOOKUP(A3748,id,KickstartData!$L$2:$M$4115)</f>
        <v>4</v>
      </c>
      <c r="D3748" t="str">
        <v>failed</v>
      </c>
      <c r="E3748" t="str">
        <f t="shared" si="179"/>
        <v xml:space="preserve"> </v>
      </c>
      <c r="F3748">
        <f t="shared" si="180"/>
        <v>4</v>
      </c>
    </row>
    <row r="3749" spans="1:6" x14ac:dyDescent="0.45">
      <c r="A3749">
        <v>3738</v>
      </c>
      <c r="B3749">
        <f t="shared" si="178"/>
        <v>6</v>
      </c>
      <c r="C3749" cm="1">
        <f t="array" ref="C3749:D3749">_xlfn.XLOOKUP(A3749,id,KickstartData!$L$2:$M$4115)</f>
        <v>6</v>
      </c>
      <c r="D3749" t="str">
        <v>failed</v>
      </c>
      <c r="E3749" t="str">
        <f t="shared" si="179"/>
        <v xml:space="preserve"> </v>
      </c>
      <c r="F3749">
        <f t="shared" si="180"/>
        <v>6</v>
      </c>
    </row>
    <row r="3750" spans="1:6" x14ac:dyDescent="0.45">
      <c r="A3750">
        <v>3739</v>
      </c>
      <c r="B3750">
        <f t="shared" si="178"/>
        <v>8</v>
      </c>
      <c r="C3750" cm="1">
        <f t="array" ref="C3750:D3750">_xlfn.XLOOKUP(A3750,id,KickstartData!$L$2:$M$4115)</f>
        <v>8</v>
      </c>
      <c r="D3750" t="str">
        <v>failed</v>
      </c>
      <c r="E3750" t="str">
        <f t="shared" si="179"/>
        <v xml:space="preserve"> </v>
      </c>
      <c r="F3750">
        <f t="shared" si="180"/>
        <v>8</v>
      </c>
    </row>
    <row r="3751" spans="1:6" x14ac:dyDescent="0.45">
      <c r="A3751">
        <v>3740</v>
      </c>
      <c r="B3751">
        <f t="shared" si="178"/>
        <v>14</v>
      </c>
      <c r="C3751" cm="1">
        <f t="array" ref="C3751:D3751">_xlfn.XLOOKUP(A3751,id,KickstartData!$L$2:$M$4115)</f>
        <v>14</v>
      </c>
      <c r="D3751" t="str">
        <v>failed</v>
      </c>
      <c r="E3751" t="str">
        <f t="shared" si="179"/>
        <v xml:space="preserve"> </v>
      </c>
      <c r="F3751">
        <f t="shared" si="180"/>
        <v>14</v>
      </c>
    </row>
    <row r="3752" spans="1:6" x14ac:dyDescent="0.45">
      <c r="A3752">
        <v>3741</v>
      </c>
      <c r="B3752">
        <f t="shared" si="178"/>
        <v>0</v>
      </c>
      <c r="C3752" cm="1">
        <f t="array" ref="C3752:D3752">_xlfn.XLOOKUP(A3752,id,KickstartData!$L$2:$M$4115)</f>
        <v>0</v>
      </c>
      <c r="D3752" t="str">
        <v>failed</v>
      </c>
      <c r="E3752" t="str">
        <f t="shared" si="179"/>
        <v xml:space="preserve"> </v>
      </c>
      <c r="F3752">
        <f t="shared" si="180"/>
        <v>0</v>
      </c>
    </row>
    <row r="3753" spans="1:6" x14ac:dyDescent="0.45">
      <c r="A3753">
        <v>3742</v>
      </c>
      <c r="B3753">
        <f t="shared" si="178"/>
        <v>4</v>
      </c>
      <c r="C3753" cm="1">
        <f t="array" ref="C3753:D3753">_xlfn.XLOOKUP(A3753,id,KickstartData!$L$2:$M$4115)</f>
        <v>4</v>
      </c>
      <c r="D3753" t="str">
        <v>failed</v>
      </c>
      <c r="E3753" t="str">
        <f t="shared" si="179"/>
        <v xml:space="preserve"> </v>
      </c>
      <c r="F3753">
        <f t="shared" si="180"/>
        <v>4</v>
      </c>
    </row>
    <row r="3754" spans="1:6" x14ac:dyDescent="0.45">
      <c r="A3754">
        <v>3743</v>
      </c>
      <c r="B3754">
        <f t="shared" si="178"/>
        <v>0</v>
      </c>
      <c r="C3754" cm="1">
        <f t="array" ref="C3754:D3754">_xlfn.XLOOKUP(A3754,id,KickstartData!$L$2:$M$4115)</f>
        <v>0</v>
      </c>
      <c r="D3754" t="str">
        <v>failed</v>
      </c>
      <c r="E3754" t="str">
        <f t="shared" si="179"/>
        <v xml:space="preserve"> </v>
      </c>
      <c r="F3754">
        <f t="shared" si="180"/>
        <v>0</v>
      </c>
    </row>
    <row r="3755" spans="1:6" x14ac:dyDescent="0.45">
      <c r="A3755">
        <v>3744</v>
      </c>
      <c r="B3755">
        <f t="shared" si="178"/>
        <v>0</v>
      </c>
      <c r="C3755" cm="1">
        <f t="array" ref="C3755:D3755">_xlfn.XLOOKUP(A3755,id,KickstartData!$L$2:$M$4115)</f>
        <v>0</v>
      </c>
      <c r="D3755" t="str">
        <v>failed</v>
      </c>
      <c r="E3755" t="str">
        <f t="shared" si="179"/>
        <v xml:space="preserve"> </v>
      </c>
      <c r="F3755">
        <f t="shared" si="180"/>
        <v>0</v>
      </c>
    </row>
    <row r="3756" spans="1:6" x14ac:dyDescent="0.45">
      <c r="A3756">
        <v>3745</v>
      </c>
      <c r="B3756">
        <f t="shared" si="178"/>
        <v>1</v>
      </c>
      <c r="C3756" cm="1">
        <f t="array" ref="C3756:D3756">_xlfn.XLOOKUP(A3756,id,KickstartData!$L$2:$M$4115)</f>
        <v>1</v>
      </c>
      <c r="D3756" t="str">
        <v>failed</v>
      </c>
      <c r="E3756" t="str">
        <f t="shared" si="179"/>
        <v xml:space="preserve"> </v>
      </c>
      <c r="F3756">
        <f t="shared" si="180"/>
        <v>1</v>
      </c>
    </row>
    <row r="3757" spans="1:6" x14ac:dyDescent="0.45">
      <c r="A3757">
        <v>3746</v>
      </c>
      <c r="B3757">
        <f t="shared" si="178"/>
        <v>1</v>
      </c>
      <c r="C3757" cm="1">
        <f t="array" ref="C3757:D3757">_xlfn.XLOOKUP(A3757,id,KickstartData!$L$2:$M$4115)</f>
        <v>1</v>
      </c>
      <c r="D3757" t="str">
        <v>failed</v>
      </c>
      <c r="E3757" t="str">
        <f t="shared" si="179"/>
        <v xml:space="preserve"> </v>
      </c>
      <c r="F3757">
        <f t="shared" si="180"/>
        <v>1</v>
      </c>
    </row>
    <row r="3758" spans="1:6" x14ac:dyDescent="0.45">
      <c r="A3758">
        <v>3747</v>
      </c>
      <c r="B3758">
        <f t="shared" si="178"/>
        <v>1</v>
      </c>
      <c r="C3758" cm="1">
        <f t="array" ref="C3758:D3758">_xlfn.XLOOKUP(A3758,id,KickstartData!$L$2:$M$4115)</f>
        <v>1</v>
      </c>
      <c r="D3758" t="str">
        <v>failed</v>
      </c>
      <c r="E3758" t="str">
        <f t="shared" si="179"/>
        <v xml:space="preserve"> </v>
      </c>
      <c r="F3758">
        <f t="shared" si="180"/>
        <v>1</v>
      </c>
    </row>
    <row r="3759" spans="1:6" x14ac:dyDescent="0.45">
      <c r="A3759">
        <v>3748</v>
      </c>
      <c r="B3759">
        <f t="shared" si="178"/>
        <v>52</v>
      </c>
      <c r="C3759" cm="1">
        <f t="array" ref="C3759:D3759">_xlfn.XLOOKUP(A3759,id,KickstartData!$L$2:$M$4115)</f>
        <v>52</v>
      </c>
      <c r="D3759" t="str">
        <v>successful</v>
      </c>
      <c r="E3759">
        <f t="shared" si="179"/>
        <v>52</v>
      </c>
      <c r="F3759" t="str">
        <f t="shared" si="180"/>
        <v xml:space="preserve"> </v>
      </c>
    </row>
    <row r="3760" spans="1:6" x14ac:dyDescent="0.45">
      <c r="A3760">
        <v>3749</v>
      </c>
      <c r="B3760">
        <f t="shared" si="178"/>
        <v>7</v>
      </c>
      <c r="C3760" cm="1">
        <f t="array" ref="C3760:D3760">_xlfn.XLOOKUP(A3760,id,KickstartData!$L$2:$M$4115)</f>
        <v>7</v>
      </c>
      <c r="D3760" t="str">
        <v>successful</v>
      </c>
      <c r="E3760">
        <f t="shared" si="179"/>
        <v>7</v>
      </c>
      <c r="F3760" t="str">
        <f t="shared" si="180"/>
        <v xml:space="preserve"> </v>
      </c>
    </row>
    <row r="3761" spans="1:6" x14ac:dyDescent="0.45">
      <c r="A3761">
        <v>3750</v>
      </c>
      <c r="B3761">
        <f t="shared" si="178"/>
        <v>28</v>
      </c>
      <c r="C3761" cm="1">
        <f t="array" ref="C3761:D3761">_xlfn.XLOOKUP(A3761,id,KickstartData!$L$2:$M$4115)</f>
        <v>28</v>
      </c>
      <c r="D3761" t="str">
        <v>successful</v>
      </c>
      <c r="E3761">
        <f t="shared" si="179"/>
        <v>28</v>
      </c>
      <c r="F3761" t="str">
        <f t="shared" si="180"/>
        <v xml:space="preserve"> </v>
      </c>
    </row>
    <row r="3762" spans="1:6" x14ac:dyDescent="0.45">
      <c r="A3762">
        <v>3751</v>
      </c>
      <c r="B3762">
        <f t="shared" si="178"/>
        <v>11</v>
      </c>
      <c r="C3762" cm="1">
        <f t="array" ref="C3762:D3762">_xlfn.XLOOKUP(A3762,id,KickstartData!$L$2:$M$4115)</f>
        <v>11</v>
      </c>
      <c r="D3762" t="str">
        <v>successful</v>
      </c>
      <c r="E3762">
        <f t="shared" si="179"/>
        <v>11</v>
      </c>
      <c r="F3762" t="str">
        <f t="shared" si="180"/>
        <v xml:space="preserve"> </v>
      </c>
    </row>
    <row r="3763" spans="1:6" x14ac:dyDescent="0.45">
      <c r="A3763">
        <v>3752</v>
      </c>
      <c r="B3763">
        <f t="shared" si="178"/>
        <v>15</v>
      </c>
      <c r="C3763" cm="1">
        <f t="array" ref="C3763:D3763">_xlfn.XLOOKUP(A3763,id,KickstartData!$L$2:$M$4115)</f>
        <v>15</v>
      </c>
      <c r="D3763" t="str">
        <v>successful</v>
      </c>
      <c r="E3763">
        <f t="shared" si="179"/>
        <v>15</v>
      </c>
      <c r="F3763" t="str">
        <f t="shared" si="180"/>
        <v xml:space="preserve"> </v>
      </c>
    </row>
    <row r="3764" spans="1:6" x14ac:dyDescent="0.45">
      <c r="A3764">
        <v>3753</v>
      </c>
      <c r="B3764">
        <f t="shared" si="178"/>
        <v>30</v>
      </c>
      <c r="C3764" cm="1">
        <f t="array" ref="C3764:D3764">_xlfn.XLOOKUP(A3764,id,KickstartData!$L$2:$M$4115)</f>
        <v>30</v>
      </c>
      <c r="D3764" t="str">
        <v>successful</v>
      </c>
      <c r="E3764">
        <f t="shared" si="179"/>
        <v>30</v>
      </c>
      <c r="F3764" t="str">
        <f t="shared" si="180"/>
        <v xml:space="preserve"> </v>
      </c>
    </row>
    <row r="3765" spans="1:6" x14ac:dyDescent="0.45">
      <c r="A3765">
        <v>3754</v>
      </c>
      <c r="B3765">
        <f t="shared" si="178"/>
        <v>27</v>
      </c>
      <c r="C3765" cm="1">
        <f t="array" ref="C3765:D3765">_xlfn.XLOOKUP(A3765,id,KickstartData!$L$2:$M$4115)</f>
        <v>27</v>
      </c>
      <c r="D3765" t="str">
        <v>successful</v>
      </c>
      <c r="E3765">
        <f t="shared" si="179"/>
        <v>27</v>
      </c>
      <c r="F3765" t="str">
        <f t="shared" si="180"/>
        <v xml:space="preserve"> </v>
      </c>
    </row>
    <row r="3766" spans="1:6" x14ac:dyDescent="0.45">
      <c r="A3766">
        <v>3755</v>
      </c>
      <c r="B3766">
        <f t="shared" si="178"/>
        <v>28</v>
      </c>
      <c r="C3766" cm="1">
        <f t="array" ref="C3766:D3766">_xlfn.XLOOKUP(A3766,id,KickstartData!$L$2:$M$4115)</f>
        <v>28</v>
      </c>
      <c r="D3766" t="str">
        <v>successful</v>
      </c>
      <c r="E3766">
        <f t="shared" si="179"/>
        <v>28</v>
      </c>
      <c r="F3766" t="str">
        <f t="shared" si="180"/>
        <v xml:space="preserve"> </v>
      </c>
    </row>
    <row r="3767" spans="1:6" x14ac:dyDescent="0.45">
      <c r="A3767">
        <v>3756</v>
      </c>
      <c r="B3767">
        <f t="shared" si="178"/>
        <v>17</v>
      </c>
      <c r="C3767" cm="1">
        <f t="array" ref="C3767:D3767">_xlfn.XLOOKUP(A3767,id,KickstartData!$L$2:$M$4115)</f>
        <v>17</v>
      </c>
      <c r="D3767" t="str">
        <v>successful</v>
      </c>
      <c r="E3767">
        <f t="shared" si="179"/>
        <v>17</v>
      </c>
      <c r="F3767" t="str">
        <f t="shared" si="180"/>
        <v xml:space="preserve"> </v>
      </c>
    </row>
    <row r="3768" spans="1:6" x14ac:dyDescent="0.45">
      <c r="A3768">
        <v>3757</v>
      </c>
      <c r="B3768">
        <f t="shared" si="178"/>
        <v>50</v>
      </c>
      <c r="C3768" cm="1">
        <f t="array" ref="C3768:D3768">_xlfn.XLOOKUP(A3768,id,KickstartData!$L$2:$M$4115)</f>
        <v>50</v>
      </c>
      <c r="D3768" t="str">
        <v>successful</v>
      </c>
      <c r="E3768">
        <f t="shared" si="179"/>
        <v>50</v>
      </c>
      <c r="F3768" t="str">
        <f t="shared" si="180"/>
        <v xml:space="preserve"> </v>
      </c>
    </row>
    <row r="3769" spans="1:6" x14ac:dyDescent="0.45">
      <c r="A3769">
        <v>3758</v>
      </c>
      <c r="B3769">
        <f t="shared" si="178"/>
        <v>26</v>
      </c>
      <c r="C3769" cm="1">
        <f t="array" ref="C3769:D3769">_xlfn.XLOOKUP(A3769,id,KickstartData!$L$2:$M$4115)</f>
        <v>26</v>
      </c>
      <c r="D3769" t="str">
        <v>successful</v>
      </c>
      <c r="E3769">
        <f t="shared" si="179"/>
        <v>26</v>
      </c>
      <c r="F3769" t="str">
        <f t="shared" si="180"/>
        <v xml:space="preserve"> </v>
      </c>
    </row>
    <row r="3770" spans="1:6" x14ac:dyDescent="0.45">
      <c r="A3770">
        <v>3759</v>
      </c>
      <c r="B3770">
        <f t="shared" si="178"/>
        <v>88</v>
      </c>
      <c r="C3770" cm="1">
        <f t="array" ref="C3770:D3770">_xlfn.XLOOKUP(A3770,id,KickstartData!$L$2:$M$4115)</f>
        <v>88</v>
      </c>
      <c r="D3770" t="str">
        <v>successful</v>
      </c>
      <c r="E3770">
        <f t="shared" si="179"/>
        <v>88</v>
      </c>
      <c r="F3770" t="str">
        <f t="shared" si="180"/>
        <v xml:space="preserve"> </v>
      </c>
    </row>
    <row r="3771" spans="1:6" x14ac:dyDescent="0.45">
      <c r="A3771">
        <v>3760</v>
      </c>
      <c r="B3771">
        <f t="shared" si="178"/>
        <v>91</v>
      </c>
      <c r="C3771" cm="1">
        <f t="array" ref="C3771:D3771">_xlfn.XLOOKUP(A3771,id,KickstartData!$L$2:$M$4115)</f>
        <v>91</v>
      </c>
      <c r="D3771" t="str">
        <v>successful</v>
      </c>
      <c r="E3771">
        <f t="shared" si="179"/>
        <v>91</v>
      </c>
      <c r="F3771" t="str">
        <f t="shared" si="180"/>
        <v xml:space="preserve"> </v>
      </c>
    </row>
    <row r="3772" spans="1:6" x14ac:dyDescent="0.45">
      <c r="A3772">
        <v>3761</v>
      </c>
      <c r="B3772">
        <f t="shared" si="178"/>
        <v>3</v>
      </c>
      <c r="C3772" cm="1">
        <f t="array" ref="C3772:D3772">_xlfn.XLOOKUP(A3772,id,KickstartData!$L$2:$M$4115)</f>
        <v>3</v>
      </c>
      <c r="D3772" t="str">
        <v>successful</v>
      </c>
      <c r="E3772">
        <f t="shared" si="179"/>
        <v>3</v>
      </c>
      <c r="F3772" t="str">
        <f t="shared" si="180"/>
        <v xml:space="preserve"> </v>
      </c>
    </row>
    <row r="3773" spans="1:6" x14ac:dyDescent="0.45">
      <c r="A3773">
        <v>3762</v>
      </c>
      <c r="B3773">
        <f t="shared" si="178"/>
        <v>28</v>
      </c>
      <c r="C3773" cm="1">
        <f t="array" ref="C3773:D3773">_xlfn.XLOOKUP(A3773,id,KickstartData!$L$2:$M$4115)</f>
        <v>28</v>
      </c>
      <c r="D3773" t="str">
        <v>successful</v>
      </c>
      <c r="E3773">
        <f t="shared" si="179"/>
        <v>28</v>
      </c>
      <c r="F3773" t="str">
        <f t="shared" si="180"/>
        <v xml:space="preserve"> </v>
      </c>
    </row>
    <row r="3774" spans="1:6" x14ac:dyDescent="0.45">
      <c r="A3774">
        <v>3763</v>
      </c>
      <c r="B3774">
        <f t="shared" si="178"/>
        <v>77</v>
      </c>
      <c r="C3774" cm="1">
        <f t="array" ref="C3774:D3774">_xlfn.XLOOKUP(A3774,id,KickstartData!$L$2:$M$4115)</f>
        <v>77</v>
      </c>
      <c r="D3774" t="str">
        <v>successful</v>
      </c>
      <c r="E3774">
        <f t="shared" si="179"/>
        <v>77</v>
      </c>
      <c r="F3774" t="str">
        <f t="shared" si="180"/>
        <v xml:space="preserve"> </v>
      </c>
    </row>
    <row r="3775" spans="1:6" x14ac:dyDescent="0.45">
      <c r="A3775">
        <v>3764</v>
      </c>
      <c r="B3775">
        <f t="shared" si="178"/>
        <v>27</v>
      </c>
      <c r="C3775" cm="1">
        <f t="array" ref="C3775:D3775">_xlfn.XLOOKUP(A3775,id,KickstartData!$L$2:$M$4115)</f>
        <v>27</v>
      </c>
      <c r="D3775" t="str">
        <v>successful</v>
      </c>
      <c r="E3775">
        <f t="shared" si="179"/>
        <v>27</v>
      </c>
      <c r="F3775" t="str">
        <f t="shared" si="180"/>
        <v xml:space="preserve"> </v>
      </c>
    </row>
    <row r="3776" spans="1:6" x14ac:dyDescent="0.45">
      <c r="A3776">
        <v>3765</v>
      </c>
      <c r="B3776">
        <f t="shared" si="178"/>
        <v>107</v>
      </c>
      <c r="C3776" cm="1">
        <f t="array" ref="C3776:D3776">_xlfn.XLOOKUP(A3776,id,KickstartData!$L$2:$M$4115)</f>
        <v>107</v>
      </c>
      <c r="D3776" t="str">
        <v>successful</v>
      </c>
      <c r="E3776">
        <f t="shared" si="179"/>
        <v>107</v>
      </c>
      <c r="F3776" t="str">
        <f t="shared" si="180"/>
        <v xml:space="preserve"> </v>
      </c>
    </row>
    <row r="3777" spans="1:6" x14ac:dyDescent="0.45">
      <c r="A3777">
        <v>3766</v>
      </c>
      <c r="B3777">
        <f t="shared" si="178"/>
        <v>96</v>
      </c>
      <c r="C3777" cm="1">
        <f t="array" ref="C3777:D3777">_xlfn.XLOOKUP(A3777,id,KickstartData!$L$2:$M$4115)</f>
        <v>96</v>
      </c>
      <c r="D3777" t="str">
        <v>successful</v>
      </c>
      <c r="E3777">
        <f t="shared" si="179"/>
        <v>96</v>
      </c>
      <c r="F3777" t="str">
        <f t="shared" si="180"/>
        <v xml:space="preserve"> </v>
      </c>
    </row>
    <row r="3778" spans="1:6" x14ac:dyDescent="0.45">
      <c r="A3778">
        <v>3767</v>
      </c>
      <c r="B3778">
        <f t="shared" si="178"/>
        <v>56</v>
      </c>
      <c r="C3778" cm="1">
        <f t="array" ref="C3778:D3778">_xlfn.XLOOKUP(A3778,id,KickstartData!$L$2:$M$4115)</f>
        <v>56</v>
      </c>
      <c r="D3778" t="str">
        <v>successful</v>
      </c>
      <c r="E3778">
        <f t="shared" si="179"/>
        <v>56</v>
      </c>
      <c r="F3778" t="str">
        <f t="shared" si="180"/>
        <v xml:space="preserve"> </v>
      </c>
    </row>
    <row r="3779" spans="1:6" x14ac:dyDescent="0.45">
      <c r="A3779">
        <v>3768</v>
      </c>
      <c r="B3779">
        <f t="shared" si="178"/>
        <v>58</v>
      </c>
      <c r="C3779" cm="1">
        <f t="array" ref="C3779:D3779">_xlfn.XLOOKUP(A3779,id,KickstartData!$L$2:$M$4115)</f>
        <v>58</v>
      </c>
      <c r="D3779" t="str">
        <v>successful</v>
      </c>
      <c r="E3779">
        <f t="shared" si="179"/>
        <v>58</v>
      </c>
      <c r="F3779" t="str">
        <f t="shared" si="180"/>
        <v xml:space="preserve"> </v>
      </c>
    </row>
    <row r="3780" spans="1:6" x14ac:dyDescent="0.45">
      <c r="A3780">
        <v>3769</v>
      </c>
      <c r="B3780">
        <f t="shared" si="178"/>
        <v>15</v>
      </c>
      <c r="C3780" cm="1">
        <f t="array" ref="C3780:D3780">_xlfn.XLOOKUP(A3780,id,KickstartData!$L$2:$M$4115)</f>
        <v>15</v>
      </c>
      <c r="D3780" t="str">
        <v>successful</v>
      </c>
      <c r="E3780">
        <f t="shared" si="179"/>
        <v>15</v>
      </c>
      <c r="F3780" t="str">
        <f t="shared" si="180"/>
        <v xml:space="preserve"> </v>
      </c>
    </row>
    <row r="3781" spans="1:6" x14ac:dyDescent="0.45">
      <c r="A3781">
        <v>3770</v>
      </c>
      <c r="B3781">
        <f t="shared" si="178"/>
        <v>20</v>
      </c>
      <c r="C3781" cm="1">
        <f t="array" ref="C3781:D3781">_xlfn.XLOOKUP(A3781,id,KickstartData!$L$2:$M$4115)</f>
        <v>20</v>
      </c>
      <c r="D3781" t="str">
        <v>successful</v>
      </c>
      <c r="E3781">
        <f t="shared" si="179"/>
        <v>20</v>
      </c>
      <c r="F3781" t="str">
        <f t="shared" si="180"/>
        <v xml:space="preserve"> </v>
      </c>
    </row>
    <row r="3782" spans="1:6" x14ac:dyDescent="0.45">
      <c r="A3782">
        <v>3771</v>
      </c>
      <c r="B3782">
        <f t="shared" si="178"/>
        <v>38</v>
      </c>
      <c r="C3782" cm="1">
        <f t="array" ref="C3782:D3782">_xlfn.XLOOKUP(A3782,id,KickstartData!$L$2:$M$4115)</f>
        <v>38</v>
      </c>
      <c r="D3782" t="str">
        <v>successful</v>
      </c>
      <c r="E3782">
        <f t="shared" si="179"/>
        <v>38</v>
      </c>
      <c r="F3782" t="str">
        <f t="shared" si="180"/>
        <v xml:space="preserve"> </v>
      </c>
    </row>
    <row r="3783" spans="1:6" x14ac:dyDescent="0.45">
      <c r="A3783">
        <v>3772</v>
      </c>
      <c r="B3783">
        <f t="shared" si="178"/>
        <v>33</v>
      </c>
      <c r="C3783" cm="1">
        <f t="array" ref="C3783:D3783">_xlfn.XLOOKUP(A3783,id,KickstartData!$L$2:$M$4115)</f>
        <v>33</v>
      </c>
      <c r="D3783" t="str">
        <v>successful</v>
      </c>
      <c r="E3783">
        <f t="shared" si="179"/>
        <v>33</v>
      </c>
      <c r="F3783" t="str">
        <f t="shared" si="180"/>
        <v xml:space="preserve"> </v>
      </c>
    </row>
    <row r="3784" spans="1:6" x14ac:dyDescent="0.45">
      <c r="A3784">
        <v>3773</v>
      </c>
      <c r="B3784">
        <f t="shared" si="178"/>
        <v>57</v>
      </c>
      <c r="C3784" cm="1">
        <f t="array" ref="C3784:D3784">_xlfn.XLOOKUP(A3784,id,KickstartData!$L$2:$M$4115)</f>
        <v>57</v>
      </c>
      <c r="D3784" t="str">
        <v>successful</v>
      </c>
      <c r="E3784">
        <f t="shared" si="179"/>
        <v>57</v>
      </c>
      <c r="F3784" t="str">
        <f t="shared" si="180"/>
        <v xml:space="preserve"> </v>
      </c>
    </row>
    <row r="3785" spans="1:6" x14ac:dyDescent="0.45">
      <c r="A3785">
        <v>3774</v>
      </c>
      <c r="B3785">
        <f t="shared" si="178"/>
        <v>25</v>
      </c>
      <c r="C3785" cm="1">
        <f t="array" ref="C3785:D3785">_xlfn.XLOOKUP(A3785,id,KickstartData!$L$2:$M$4115)</f>
        <v>25</v>
      </c>
      <c r="D3785" t="str">
        <v>successful</v>
      </c>
      <c r="E3785">
        <f t="shared" si="179"/>
        <v>25</v>
      </c>
      <c r="F3785" t="str">
        <f t="shared" si="180"/>
        <v xml:space="preserve"> </v>
      </c>
    </row>
    <row r="3786" spans="1:6" x14ac:dyDescent="0.45">
      <c r="A3786">
        <v>3775</v>
      </c>
      <c r="B3786">
        <f t="shared" si="178"/>
        <v>14</v>
      </c>
      <c r="C3786" cm="1">
        <f t="array" ref="C3786:D3786">_xlfn.XLOOKUP(A3786,id,KickstartData!$L$2:$M$4115)</f>
        <v>14</v>
      </c>
      <c r="D3786" t="str">
        <v>successful</v>
      </c>
      <c r="E3786">
        <f t="shared" si="179"/>
        <v>14</v>
      </c>
      <c r="F3786" t="str">
        <f t="shared" si="180"/>
        <v xml:space="preserve"> </v>
      </c>
    </row>
    <row r="3787" spans="1:6" x14ac:dyDescent="0.45">
      <c r="A3787">
        <v>3776</v>
      </c>
      <c r="B3787">
        <f t="shared" si="178"/>
        <v>94</v>
      </c>
      <c r="C3787" cm="1">
        <f t="array" ref="C3787:D3787">_xlfn.XLOOKUP(A3787,id,KickstartData!$L$2:$M$4115)</f>
        <v>94</v>
      </c>
      <c r="D3787" t="str">
        <v>successful</v>
      </c>
      <c r="E3787">
        <f t="shared" si="179"/>
        <v>94</v>
      </c>
      <c r="F3787" t="str">
        <f t="shared" si="180"/>
        <v xml:space="preserve"> </v>
      </c>
    </row>
    <row r="3788" spans="1:6" x14ac:dyDescent="0.45">
      <c r="A3788">
        <v>3777</v>
      </c>
      <c r="B3788">
        <f t="shared" ref="B3788:B3851" si="181">_xlfn.XLOOKUP(A3788,id,backers_count)</f>
        <v>59</v>
      </c>
      <c r="C3788" cm="1">
        <f t="array" ref="C3788:D3788">_xlfn.XLOOKUP(A3788,id,KickstartData!$L$2:$M$4115)</f>
        <v>59</v>
      </c>
      <c r="D3788" t="str">
        <v>successful</v>
      </c>
      <c r="E3788">
        <f t="shared" si="179"/>
        <v>59</v>
      </c>
      <c r="F3788" t="str">
        <f t="shared" si="180"/>
        <v xml:space="preserve"> </v>
      </c>
    </row>
    <row r="3789" spans="1:6" x14ac:dyDescent="0.45">
      <c r="A3789">
        <v>3778</v>
      </c>
      <c r="B3789">
        <f t="shared" si="181"/>
        <v>36</v>
      </c>
      <c r="C3789" cm="1">
        <f t="array" ref="C3789:D3789">_xlfn.XLOOKUP(A3789,id,KickstartData!$L$2:$M$4115)</f>
        <v>36</v>
      </c>
      <c r="D3789" t="str">
        <v>successful</v>
      </c>
      <c r="E3789">
        <f t="shared" si="179"/>
        <v>36</v>
      </c>
      <c r="F3789" t="str">
        <f t="shared" si="180"/>
        <v xml:space="preserve"> </v>
      </c>
    </row>
    <row r="3790" spans="1:6" x14ac:dyDescent="0.45">
      <c r="A3790">
        <v>3779</v>
      </c>
      <c r="B3790">
        <f t="shared" si="181"/>
        <v>115</v>
      </c>
      <c r="C3790" cm="1">
        <f t="array" ref="C3790:D3790">_xlfn.XLOOKUP(A3790,id,KickstartData!$L$2:$M$4115)</f>
        <v>115</v>
      </c>
      <c r="D3790" t="str">
        <v>successful</v>
      </c>
      <c r="E3790">
        <f t="shared" si="179"/>
        <v>115</v>
      </c>
      <c r="F3790" t="str">
        <f t="shared" si="180"/>
        <v xml:space="preserve"> </v>
      </c>
    </row>
    <row r="3791" spans="1:6" x14ac:dyDescent="0.45">
      <c r="A3791">
        <v>3780</v>
      </c>
      <c r="B3791">
        <f t="shared" si="181"/>
        <v>30</v>
      </c>
      <c r="C3791" cm="1">
        <f t="array" ref="C3791:D3791">_xlfn.XLOOKUP(A3791,id,KickstartData!$L$2:$M$4115)</f>
        <v>30</v>
      </c>
      <c r="D3791" t="str">
        <v>successful</v>
      </c>
      <c r="E3791">
        <f t="shared" si="179"/>
        <v>30</v>
      </c>
      <c r="F3791" t="str">
        <f t="shared" si="180"/>
        <v xml:space="preserve"> </v>
      </c>
    </row>
    <row r="3792" spans="1:6" x14ac:dyDescent="0.45">
      <c r="A3792">
        <v>3781</v>
      </c>
      <c r="B3792">
        <f t="shared" si="181"/>
        <v>52</v>
      </c>
      <c r="C3792" cm="1">
        <f t="array" ref="C3792:D3792">_xlfn.XLOOKUP(A3792,id,KickstartData!$L$2:$M$4115)</f>
        <v>52</v>
      </c>
      <c r="D3792" t="str">
        <v>successful</v>
      </c>
      <c r="E3792">
        <f t="shared" si="179"/>
        <v>52</v>
      </c>
      <c r="F3792" t="str">
        <f t="shared" si="180"/>
        <v xml:space="preserve"> </v>
      </c>
    </row>
    <row r="3793" spans="1:6" x14ac:dyDescent="0.45">
      <c r="A3793">
        <v>3782</v>
      </c>
      <c r="B3793">
        <f t="shared" si="181"/>
        <v>27</v>
      </c>
      <c r="C3793" cm="1">
        <f t="array" ref="C3793:D3793">_xlfn.XLOOKUP(A3793,id,KickstartData!$L$2:$M$4115)</f>
        <v>27</v>
      </c>
      <c r="D3793" t="str">
        <v>successful</v>
      </c>
      <c r="E3793">
        <f t="shared" si="179"/>
        <v>27</v>
      </c>
      <c r="F3793" t="str">
        <f t="shared" si="180"/>
        <v xml:space="preserve"> </v>
      </c>
    </row>
    <row r="3794" spans="1:6" x14ac:dyDescent="0.45">
      <c r="A3794">
        <v>3783</v>
      </c>
      <c r="B3794">
        <f t="shared" si="181"/>
        <v>24</v>
      </c>
      <c r="C3794" cm="1">
        <f t="array" ref="C3794:D3794">_xlfn.XLOOKUP(A3794,id,KickstartData!$L$2:$M$4115)</f>
        <v>24</v>
      </c>
      <c r="D3794" t="str">
        <v>successful</v>
      </c>
      <c r="E3794">
        <f t="shared" si="179"/>
        <v>24</v>
      </c>
      <c r="F3794" t="str">
        <f t="shared" si="180"/>
        <v xml:space="preserve"> </v>
      </c>
    </row>
    <row r="3795" spans="1:6" x14ac:dyDescent="0.45">
      <c r="A3795">
        <v>3784</v>
      </c>
      <c r="B3795">
        <f t="shared" si="181"/>
        <v>10</v>
      </c>
      <c r="C3795" cm="1">
        <f t="array" ref="C3795:D3795">_xlfn.XLOOKUP(A3795,id,KickstartData!$L$2:$M$4115)</f>
        <v>10</v>
      </c>
      <c r="D3795" t="str">
        <v>successful</v>
      </c>
      <c r="E3795">
        <f t="shared" ref="E3795:E3858" si="182">IF(D3795="successful",C3795," ")</f>
        <v>10</v>
      </c>
      <c r="F3795" t="str">
        <f t="shared" ref="F3795:F3858" si="183">IF(D3795&lt;&gt;"successful",C3795," ")</f>
        <v xml:space="preserve"> </v>
      </c>
    </row>
    <row r="3796" spans="1:6" x14ac:dyDescent="0.45">
      <c r="A3796">
        <v>3785</v>
      </c>
      <c r="B3796">
        <f t="shared" si="181"/>
        <v>30</v>
      </c>
      <c r="C3796" cm="1">
        <f t="array" ref="C3796:D3796">_xlfn.XLOOKUP(A3796,id,KickstartData!$L$2:$M$4115)</f>
        <v>30</v>
      </c>
      <c r="D3796" t="str">
        <v>successful</v>
      </c>
      <c r="E3796">
        <f t="shared" si="182"/>
        <v>30</v>
      </c>
      <c r="F3796" t="str">
        <f t="shared" si="183"/>
        <v xml:space="preserve"> </v>
      </c>
    </row>
    <row r="3797" spans="1:6" x14ac:dyDescent="0.45">
      <c r="A3797">
        <v>3786</v>
      </c>
      <c r="B3797">
        <f t="shared" si="181"/>
        <v>71</v>
      </c>
      <c r="C3797" cm="1">
        <f t="array" ref="C3797:D3797">_xlfn.XLOOKUP(A3797,id,KickstartData!$L$2:$M$4115)</f>
        <v>71</v>
      </c>
      <c r="D3797" t="str">
        <v>successful</v>
      </c>
      <c r="E3797">
        <f t="shared" si="182"/>
        <v>71</v>
      </c>
      <c r="F3797" t="str">
        <f t="shared" si="183"/>
        <v xml:space="preserve"> </v>
      </c>
    </row>
    <row r="3798" spans="1:6" x14ac:dyDescent="0.45">
      <c r="A3798">
        <v>3787</v>
      </c>
      <c r="B3798">
        <f t="shared" si="181"/>
        <v>10</v>
      </c>
      <c r="C3798" cm="1">
        <f t="array" ref="C3798:D3798">_xlfn.XLOOKUP(A3798,id,KickstartData!$L$2:$M$4115)</f>
        <v>10</v>
      </c>
      <c r="D3798" t="str">
        <v>successful</v>
      </c>
      <c r="E3798">
        <f t="shared" si="182"/>
        <v>10</v>
      </c>
      <c r="F3798" t="str">
        <f t="shared" si="183"/>
        <v xml:space="preserve"> </v>
      </c>
    </row>
    <row r="3799" spans="1:6" x14ac:dyDescent="0.45">
      <c r="A3799">
        <v>3788</v>
      </c>
      <c r="B3799">
        <f t="shared" si="181"/>
        <v>1</v>
      </c>
      <c r="C3799" cm="1">
        <f t="array" ref="C3799:D3799">_xlfn.XLOOKUP(A3799,id,KickstartData!$L$2:$M$4115)</f>
        <v>1</v>
      </c>
      <c r="D3799" t="str">
        <v>failed</v>
      </c>
      <c r="E3799" t="str">
        <f t="shared" si="182"/>
        <v xml:space="preserve"> </v>
      </c>
      <c r="F3799">
        <f t="shared" si="183"/>
        <v>1</v>
      </c>
    </row>
    <row r="3800" spans="1:6" x14ac:dyDescent="0.45">
      <c r="A3800">
        <v>3789</v>
      </c>
      <c r="B3800">
        <f t="shared" si="181"/>
        <v>4</v>
      </c>
      <c r="C3800" cm="1">
        <f t="array" ref="C3800:D3800">_xlfn.XLOOKUP(A3800,id,KickstartData!$L$2:$M$4115)</f>
        <v>4</v>
      </c>
      <c r="D3800" t="str">
        <v>failed</v>
      </c>
      <c r="E3800" t="str">
        <f t="shared" si="182"/>
        <v xml:space="preserve"> </v>
      </c>
      <c r="F3800">
        <f t="shared" si="183"/>
        <v>4</v>
      </c>
    </row>
    <row r="3801" spans="1:6" x14ac:dyDescent="0.45">
      <c r="A3801">
        <v>3790</v>
      </c>
      <c r="B3801">
        <f t="shared" si="181"/>
        <v>0</v>
      </c>
      <c r="C3801" cm="1">
        <f t="array" ref="C3801:D3801">_xlfn.XLOOKUP(A3801,id,KickstartData!$L$2:$M$4115)</f>
        <v>0</v>
      </c>
      <c r="D3801" t="str">
        <v>failed</v>
      </c>
      <c r="E3801" t="str">
        <f t="shared" si="182"/>
        <v xml:space="preserve"> </v>
      </c>
      <c r="F3801">
        <f t="shared" si="183"/>
        <v>0</v>
      </c>
    </row>
    <row r="3802" spans="1:6" x14ac:dyDescent="0.45">
      <c r="A3802">
        <v>3791</v>
      </c>
      <c r="B3802">
        <f t="shared" si="181"/>
        <v>0</v>
      </c>
      <c r="C3802" cm="1">
        <f t="array" ref="C3802:D3802">_xlfn.XLOOKUP(A3802,id,KickstartData!$L$2:$M$4115)</f>
        <v>0</v>
      </c>
      <c r="D3802" t="str">
        <v>failed</v>
      </c>
      <c r="E3802" t="str">
        <f t="shared" si="182"/>
        <v xml:space="preserve"> </v>
      </c>
      <c r="F3802">
        <f t="shared" si="183"/>
        <v>0</v>
      </c>
    </row>
    <row r="3803" spans="1:6" x14ac:dyDescent="0.45">
      <c r="A3803">
        <v>3792</v>
      </c>
      <c r="B3803">
        <f t="shared" si="181"/>
        <v>2</v>
      </c>
      <c r="C3803" cm="1">
        <f t="array" ref="C3803:D3803">_xlfn.XLOOKUP(A3803,id,KickstartData!$L$2:$M$4115)</f>
        <v>2</v>
      </c>
      <c r="D3803" t="str">
        <v>failed</v>
      </c>
      <c r="E3803" t="str">
        <f t="shared" si="182"/>
        <v xml:space="preserve"> </v>
      </c>
      <c r="F3803">
        <f t="shared" si="183"/>
        <v>2</v>
      </c>
    </row>
    <row r="3804" spans="1:6" x14ac:dyDescent="0.45">
      <c r="A3804">
        <v>3793</v>
      </c>
      <c r="B3804">
        <f t="shared" si="181"/>
        <v>24</v>
      </c>
      <c r="C3804" cm="1">
        <f t="array" ref="C3804:D3804">_xlfn.XLOOKUP(A3804,id,KickstartData!$L$2:$M$4115)</f>
        <v>24</v>
      </c>
      <c r="D3804" t="str">
        <v>failed</v>
      </c>
      <c r="E3804" t="str">
        <f t="shared" si="182"/>
        <v xml:space="preserve"> </v>
      </c>
      <c r="F3804">
        <f t="shared" si="183"/>
        <v>24</v>
      </c>
    </row>
    <row r="3805" spans="1:6" x14ac:dyDescent="0.45">
      <c r="A3805">
        <v>3794</v>
      </c>
      <c r="B3805">
        <f t="shared" si="181"/>
        <v>1</v>
      </c>
      <c r="C3805" cm="1">
        <f t="array" ref="C3805:D3805">_xlfn.XLOOKUP(A3805,id,KickstartData!$L$2:$M$4115)</f>
        <v>1</v>
      </c>
      <c r="D3805" t="str">
        <v>failed</v>
      </c>
      <c r="E3805" t="str">
        <f t="shared" si="182"/>
        <v xml:space="preserve"> </v>
      </c>
      <c r="F3805">
        <f t="shared" si="183"/>
        <v>1</v>
      </c>
    </row>
    <row r="3806" spans="1:6" x14ac:dyDescent="0.45">
      <c r="A3806">
        <v>3795</v>
      </c>
      <c r="B3806">
        <f t="shared" si="181"/>
        <v>2</v>
      </c>
      <c r="C3806" cm="1">
        <f t="array" ref="C3806:D3806">_xlfn.XLOOKUP(A3806,id,KickstartData!$L$2:$M$4115)</f>
        <v>2</v>
      </c>
      <c r="D3806" t="str">
        <v>failed</v>
      </c>
      <c r="E3806" t="str">
        <f t="shared" si="182"/>
        <v xml:space="preserve"> </v>
      </c>
      <c r="F3806">
        <f t="shared" si="183"/>
        <v>2</v>
      </c>
    </row>
    <row r="3807" spans="1:6" x14ac:dyDescent="0.45">
      <c r="A3807">
        <v>3796</v>
      </c>
      <c r="B3807">
        <f t="shared" si="181"/>
        <v>1</v>
      </c>
      <c r="C3807" cm="1">
        <f t="array" ref="C3807:D3807">_xlfn.XLOOKUP(A3807,id,KickstartData!$L$2:$M$4115)</f>
        <v>1</v>
      </c>
      <c r="D3807" t="str">
        <v>failed</v>
      </c>
      <c r="E3807" t="str">
        <f t="shared" si="182"/>
        <v xml:space="preserve"> </v>
      </c>
      <c r="F3807">
        <f t="shared" si="183"/>
        <v>1</v>
      </c>
    </row>
    <row r="3808" spans="1:6" x14ac:dyDescent="0.45">
      <c r="A3808">
        <v>3797</v>
      </c>
      <c r="B3808">
        <f t="shared" si="181"/>
        <v>37</v>
      </c>
      <c r="C3808" cm="1">
        <f t="array" ref="C3808:D3808">_xlfn.XLOOKUP(A3808,id,KickstartData!$L$2:$M$4115)</f>
        <v>37</v>
      </c>
      <c r="D3808" t="str">
        <v>failed</v>
      </c>
      <c r="E3808" t="str">
        <f t="shared" si="182"/>
        <v xml:space="preserve"> </v>
      </c>
      <c r="F3808">
        <f t="shared" si="183"/>
        <v>37</v>
      </c>
    </row>
    <row r="3809" spans="1:6" x14ac:dyDescent="0.45">
      <c r="A3809">
        <v>3798</v>
      </c>
      <c r="B3809">
        <f t="shared" si="181"/>
        <v>5</v>
      </c>
      <c r="C3809" cm="1">
        <f t="array" ref="C3809:D3809">_xlfn.XLOOKUP(A3809,id,KickstartData!$L$2:$M$4115)</f>
        <v>5</v>
      </c>
      <c r="D3809" t="str">
        <v>failed</v>
      </c>
      <c r="E3809" t="str">
        <f t="shared" si="182"/>
        <v xml:space="preserve"> </v>
      </c>
      <c r="F3809">
        <f t="shared" si="183"/>
        <v>5</v>
      </c>
    </row>
    <row r="3810" spans="1:6" x14ac:dyDescent="0.45">
      <c r="A3810">
        <v>3799</v>
      </c>
      <c r="B3810">
        <f t="shared" si="181"/>
        <v>4</v>
      </c>
      <c r="C3810" cm="1">
        <f t="array" ref="C3810:D3810">_xlfn.XLOOKUP(A3810,id,KickstartData!$L$2:$M$4115)</f>
        <v>4</v>
      </c>
      <c r="D3810" t="str">
        <v>failed</v>
      </c>
      <c r="E3810" t="str">
        <f t="shared" si="182"/>
        <v xml:space="preserve"> </v>
      </c>
      <c r="F3810">
        <f t="shared" si="183"/>
        <v>4</v>
      </c>
    </row>
    <row r="3811" spans="1:6" x14ac:dyDescent="0.45">
      <c r="A3811">
        <v>3800</v>
      </c>
      <c r="B3811">
        <f t="shared" si="181"/>
        <v>16</v>
      </c>
      <c r="C3811" cm="1">
        <f t="array" ref="C3811:D3811">_xlfn.XLOOKUP(A3811,id,KickstartData!$L$2:$M$4115)</f>
        <v>16</v>
      </c>
      <c r="D3811" t="str">
        <v>failed</v>
      </c>
      <c r="E3811" t="str">
        <f t="shared" si="182"/>
        <v xml:space="preserve"> </v>
      </c>
      <c r="F3811">
        <f t="shared" si="183"/>
        <v>16</v>
      </c>
    </row>
    <row r="3812" spans="1:6" x14ac:dyDescent="0.45">
      <c r="A3812">
        <v>3801</v>
      </c>
      <c r="B3812">
        <f t="shared" si="181"/>
        <v>9</v>
      </c>
      <c r="C3812" cm="1">
        <f t="array" ref="C3812:D3812">_xlfn.XLOOKUP(A3812,id,KickstartData!$L$2:$M$4115)</f>
        <v>9</v>
      </c>
      <c r="D3812" t="str">
        <v>failed</v>
      </c>
      <c r="E3812" t="str">
        <f t="shared" si="182"/>
        <v xml:space="preserve"> </v>
      </c>
      <c r="F3812">
        <f t="shared" si="183"/>
        <v>9</v>
      </c>
    </row>
    <row r="3813" spans="1:6" x14ac:dyDescent="0.45">
      <c r="A3813">
        <v>3802</v>
      </c>
      <c r="B3813">
        <f t="shared" si="181"/>
        <v>0</v>
      </c>
      <c r="C3813" cm="1">
        <f t="array" ref="C3813:D3813">_xlfn.XLOOKUP(A3813,id,KickstartData!$L$2:$M$4115)</f>
        <v>0</v>
      </c>
      <c r="D3813" t="str">
        <v>failed</v>
      </c>
      <c r="E3813" t="str">
        <f t="shared" si="182"/>
        <v xml:space="preserve"> </v>
      </c>
      <c r="F3813">
        <f t="shared" si="183"/>
        <v>0</v>
      </c>
    </row>
    <row r="3814" spans="1:6" x14ac:dyDescent="0.45">
      <c r="A3814">
        <v>3803</v>
      </c>
      <c r="B3814">
        <f t="shared" si="181"/>
        <v>40</v>
      </c>
      <c r="C3814" cm="1">
        <f t="array" ref="C3814:D3814">_xlfn.XLOOKUP(A3814,id,KickstartData!$L$2:$M$4115)</f>
        <v>40</v>
      </c>
      <c r="D3814" t="str">
        <v>failed</v>
      </c>
      <c r="E3814" t="str">
        <f t="shared" si="182"/>
        <v xml:space="preserve"> </v>
      </c>
      <c r="F3814">
        <f t="shared" si="183"/>
        <v>40</v>
      </c>
    </row>
    <row r="3815" spans="1:6" x14ac:dyDescent="0.45">
      <c r="A3815">
        <v>3804</v>
      </c>
      <c r="B3815">
        <f t="shared" si="181"/>
        <v>0</v>
      </c>
      <c r="C3815" cm="1">
        <f t="array" ref="C3815:D3815">_xlfn.XLOOKUP(A3815,id,KickstartData!$L$2:$M$4115)</f>
        <v>0</v>
      </c>
      <c r="D3815" t="str">
        <v>failed</v>
      </c>
      <c r="E3815" t="str">
        <f t="shared" si="182"/>
        <v xml:space="preserve"> </v>
      </c>
      <c r="F3815">
        <f t="shared" si="183"/>
        <v>0</v>
      </c>
    </row>
    <row r="3816" spans="1:6" x14ac:dyDescent="0.45">
      <c r="A3816">
        <v>3805</v>
      </c>
      <c r="B3816">
        <f t="shared" si="181"/>
        <v>2</v>
      </c>
      <c r="C3816" cm="1">
        <f t="array" ref="C3816:D3816">_xlfn.XLOOKUP(A3816,id,KickstartData!$L$2:$M$4115)</f>
        <v>2</v>
      </c>
      <c r="D3816" t="str">
        <v>failed</v>
      </c>
      <c r="E3816" t="str">
        <f t="shared" si="182"/>
        <v xml:space="preserve"> </v>
      </c>
      <c r="F3816">
        <f t="shared" si="183"/>
        <v>2</v>
      </c>
    </row>
    <row r="3817" spans="1:6" x14ac:dyDescent="0.45">
      <c r="A3817">
        <v>3806</v>
      </c>
      <c r="B3817">
        <f t="shared" si="181"/>
        <v>1</v>
      </c>
      <c r="C3817" cm="1">
        <f t="array" ref="C3817:D3817">_xlfn.XLOOKUP(A3817,id,KickstartData!$L$2:$M$4115)</f>
        <v>1</v>
      </c>
      <c r="D3817" t="str">
        <v>failed</v>
      </c>
      <c r="E3817" t="str">
        <f t="shared" si="182"/>
        <v xml:space="preserve"> </v>
      </c>
      <c r="F3817">
        <f t="shared" si="183"/>
        <v>1</v>
      </c>
    </row>
    <row r="3818" spans="1:6" x14ac:dyDescent="0.45">
      <c r="A3818">
        <v>3807</v>
      </c>
      <c r="B3818">
        <f t="shared" si="181"/>
        <v>9</v>
      </c>
      <c r="C3818" cm="1">
        <f t="array" ref="C3818:D3818">_xlfn.XLOOKUP(A3818,id,KickstartData!$L$2:$M$4115)</f>
        <v>9</v>
      </c>
      <c r="D3818" t="str">
        <v>failed</v>
      </c>
      <c r="E3818" t="str">
        <f t="shared" si="182"/>
        <v xml:space="preserve"> </v>
      </c>
      <c r="F3818">
        <f t="shared" si="183"/>
        <v>9</v>
      </c>
    </row>
    <row r="3819" spans="1:6" x14ac:dyDescent="0.45">
      <c r="A3819">
        <v>3808</v>
      </c>
      <c r="B3819">
        <f t="shared" si="181"/>
        <v>24</v>
      </c>
      <c r="C3819" cm="1">
        <f t="array" ref="C3819:D3819">_xlfn.XLOOKUP(A3819,id,KickstartData!$L$2:$M$4115)</f>
        <v>24</v>
      </c>
      <c r="D3819" t="str">
        <v>successful</v>
      </c>
      <c r="E3819">
        <f t="shared" si="182"/>
        <v>24</v>
      </c>
      <c r="F3819" t="str">
        <f t="shared" si="183"/>
        <v xml:space="preserve"> </v>
      </c>
    </row>
    <row r="3820" spans="1:6" x14ac:dyDescent="0.45">
      <c r="A3820">
        <v>3809</v>
      </c>
      <c r="B3820">
        <f t="shared" si="181"/>
        <v>38</v>
      </c>
      <c r="C3820" cm="1">
        <f t="array" ref="C3820:D3820">_xlfn.XLOOKUP(A3820,id,KickstartData!$L$2:$M$4115)</f>
        <v>38</v>
      </c>
      <c r="D3820" t="str">
        <v>successful</v>
      </c>
      <c r="E3820">
        <f t="shared" si="182"/>
        <v>38</v>
      </c>
      <c r="F3820" t="str">
        <f t="shared" si="183"/>
        <v xml:space="preserve"> </v>
      </c>
    </row>
    <row r="3821" spans="1:6" x14ac:dyDescent="0.45">
      <c r="A3821">
        <v>3810</v>
      </c>
      <c r="B3821">
        <f t="shared" si="181"/>
        <v>26</v>
      </c>
      <c r="C3821" cm="1">
        <f t="array" ref="C3821:D3821">_xlfn.XLOOKUP(A3821,id,KickstartData!$L$2:$M$4115)</f>
        <v>26</v>
      </c>
      <c r="D3821" t="str">
        <v>successful</v>
      </c>
      <c r="E3821">
        <f t="shared" si="182"/>
        <v>26</v>
      </c>
      <c r="F3821" t="str">
        <f t="shared" si="183"/>
        <v xml:space="preserve"> </v>
      </c>
    </row>
    <row r="3822" spans="1:6" x14ac:dyDescent="0.45">
      <c r="A3822">
        <v>3811</v>
      </c>
      <c r="B3822">
        <f t="shared" si="181"/>
        <v>19</v>
      </c>
      <c r="C3822" cm="1">
        <f t="array" ref="C3822:D3822">_xlfn.XLOOKUP(A3822,id,KickstartData!$L$2:$M$4115)</f>
        <v>19</v>
      </c>
      <c r="D3822" t="str">
        <v>successful</v>
      </c>
      <c r="E3822">
        <f t="shared" si="182"/>
        <v>19</v>
      </c>
      <c r="F3822" t="str">
        <f t="shared" si="183"/>
        <v xml:space="preserve"> </v>
      </c>
    </row>
    <row r="3823" spans="1:6" x14ac:dyDescent="0.45">
      <c r="A3823">
        <v>3812</v>
      </c>
      <c r="B3823">
        <f t="shared" si="181"/>
        <v>11</v>
      </c>
      <c r="C3823" cm="1">
        <f t="array" ref="C3823:D3823">_xlfn.XLOOKUP(A3823,id,KickstartData!$L$2:$M$4115)</f>
        <v>11</v>
      </c>
      <c r="D3823" t="str">
        <v>successful</v>
      </c>
      <c r="E3823">
        <f t="shared" si="182"/>
        <v>11</v>
      </c>
      <c r="F3823" t="str">
        <f t="shared" si="183"/>
        <v xml:space="preserve"> </v>
      </c>
    </row>
    <row r="3824" spans="1:6" x14ac:dyDescent="0.45">
      <c r="A3824">
        <v>3813</v>
      </c>
      <c r="B3824">
        <f t="shared" si="181"/>
        <v>27</v>
      </c>
      <c r="C3824" cm="1">
        <f t="array" ref="C3824:D3824">_xlfn.XLOOKUP(A3824,id,KickstartData!$L$2:$M$4115)</f>
        <v>27</v>
      </c>
      <c r="D3824" t="str">
        <v>successful</v>
      </c>
      <c r="E3824">
        <f t="shared" si="182"/>
        <v>27</v>
      </c>
      <c r="F3824" t="str">
        <f t="shared" si="183"/>
        <v xml:space="preserve"> </v>
      </c>
    </row>
    <row r="3825" spans="1:6" x14ac:dyDescent="0.45">
      <c r="A3825">
        <v>3814</v>
      </c>
      <c r="B3825">
        <f t="shared" si="181"/>
        <v>34</v>
      </c>
      <c r="C3825" cm="1">
        <f t="array" ref="C3825:D3825">_xlfn.XLOOKUP(A3825,id,KickstartData!$L$2:$M$4115)</f>
        <v>34</v>
      </c>
      <c r="D3825" t="str">
        <v>successful</v>
      </c>
      <c r="E3825">
        <f t="shared" si="182"/>
        <v>34</v>
      </c>
      <c r="F3825" t="str">
        <f t="shared" si="183"/>
        <v xml:space="preserve"> </v>
      </c>
    </row>
    <row r="3826" spans="1:6" x14ac:dyDescent="0.45">
      <c r="A3826">
        <v>3815</v>
      </c>
      <c r="B3826">
        <f t="shared" si="181"/>
        <v>20</v>
      </c>
      <c r="C3826" cm="1">
        <f t="array" ref="C3826:D3826">_xlfn.XLOOKUP(A3826,id,KickstartData!$L$2:$M$4115)</f>
        <v>20</v>
      </c>
      <c r="D3826" t="str">
        <v>successful</v>
      </c>
      <c r="E3826">
        <f t="shared" si="182"/>
        <v>20</v>
      </c>
      <c r="F3826" t="str">
        <f t="shared" si="183"/>
        <v xml:space="preserve"> </v>
      </c>
    </row>
    <row r="3827" spans="1:6" x14ac:dyDescent="0.45">
      <c r="A3827">
        <v>3816</v>
      </c>
      <c r="B3827">
        <f t="shared" si="181"/>
        <v>37</v>
      </c>
      <c r="C3827" cm="1">
        <f t="array" ref="C3827:D3827">_xlfn.XLOOKUP(A3827,id,KickstartData!$L$2:$M$4115)</f>
        <v>37</v>
      </c>
      <c r="D3827" t="str">
        <v>successful</v>
      </c>
      <c r="E3827">
        <f t="shared" si="182"/>
        <v>37</v>
      </c>
      <c r="F3827" t="str">
        <f t="shared" si="183"/>
        <v xml:space="preserve"> </v>
      </c>
    </row>
    <row r="3828" spans="1:6" x14ac:dyDescent="0.45">
      <c r="A3828">
        <v>3817</v>
      </c>
      <c r="B3828">
        <f t="shared" si="181"/>
        <v>20</v>
      </c>
      <c r="C3828" cm="1">
        <f t="array" ref="C3828:D3828">_xlfn.XLOOKUP(A3828,id,KickstartData!$L$2:$M$4115)</f>
        <v>20</v>
      </c>
      <c r="D3828" t="str">
        <v>successful</v>
      </c>
      <c r="E3828">
        <f t="shared" si="182"/>
        <v>20</v>
      </c>
      <c r="F3828" t="str">
        <f t="shared" si="183"/>
        <v xml:space="preserve"> </v>
      </c>
    </row>
    <row r="3829" spans="1:6" x14ac:dyDescent="0.45">
      <c r="A3829">
        <v>3818</v>
      </c>
      <c r="B3829">
        <f t="shared" si="181"/>
        <v>10</v>
      </c>
      <c r="C3829" cm="1">
        <f t="array" ref="C3829:D3829">_xlfn.XLOOKUP(A3829,id,KickstartData!$L$2:$M$4115)</f>
        <v>10</v>
      </c>
      <c r="D3829" t="str">
        <v>successful</v>
      </c>
      <c r="E3829">
        <f t="shared" si="182"/>
        <v>10</v>
      </c>
      <c r="F3829" t="str">
        <f t="shared" si="183"/>
        <v xml:space="preserve"> </v>
      </c>
    </row>
    <row r="3830" spans="1:6" x14ac:dyDescent="0.45">
      <c r="A3830">
        <v>3819</v>
      </c>
      <c r="B3830">
        <f t="shared" si="181"/>
        <v>26</v>
      </c>
      <c r="C3830" cm="1">
        <f t="array" ref="C3830:D3830">_xlfn.XLOOKUP(A3830,id,KickstartData!$L$2:$M$4115)</f>
        <v>26</v>
      </c>
      <c r="D3830" t="str">
        <v>successful</v>
      </c>
      <c r="E3830">
        <f t="shared" si="182"/>
        <v>26</v>
      </c>
      <c r="F3830" t="str">
        <f t="shared" si="183"/>
        <v xml:space="preserve"> </v>
      </c>
    </row>
    <row r="3831" spans="1:6" x14ac:dyDescent="0.45">
      <c r="A3831">
        <v>3820</v>
      </c>
      <c r="B3831">
        <f t="shared" si="181"/>
        <v>20</v>
      </c>
      <c r="C3831" cm="1">
        <f t="array" ref="C3831:D3831">_xlfn.XLOOKUP(A3831,id,KickstartData!$L$2:$M$4115)</f>
        <v>20</v>
      </c>
      <c r="D3831" t="str">
        <v>successful</v>
      </c>
      <c r="E3831">
        <f t="shared" si="182"/>
        <v>20</v>
      </c>
      <c r="F3831" t="str">
        <f t="shared" si="183"/>
        <v xml:space="preserve"> </v>
      </c>
    </row>
    <row r="3832" spans="1:6" x14ac:dyDescent="0.45">
      <c r="A3832">
        <v>3821</v>
      </c>
      <c r="B3832">
        <f t="shared" si="181"/>
        <v>46</v>
      </c>
      <c r="C3832" cm="1">
        <f t="array" ref="C3832:D3832">_xlfn.XLOOKUP(A3832,id,KickstartData!$L$2:$M$4115)</f>
        <v>46</v>
      </c>
      <c r="D3832" t="str">
        <v>successful</v>
      </c>
      <c r="E3832">
        <f t="shared" si="182"/>
        <v>46</v>
      </c>
      <c r="F3832" t="str">
        <f t="shared" si="183"/>
        <v xml:space="preserve"> </v>
      </c>
    </row>
    <row r="3833" spans="1:6" x14ac:dyDescent="0.45">
      <c r="A3833">
        <v>3822</v>
      </c>
      <c r="B3833">
        <f t="shared" si="181"/>
        <v>76</v>
      </c>
      <c r="C3833" cm="1">
        <f t="array" ref="C3833:D3833">_xlfn.XLOOKUP(A3833,id,KickstartData!$L$2:$M$4115)</f>
        <v>76</v>
      </c>
      <c r="D3833" t="str">
        <v>successful</v>
      </c>
      <c r="E3833">
        <f t="shared" si="182"/>
        <v>76</v>
      </c>
      <c r="F3833" t="str">
        <f t="shared" si="183"/>
        <v xml:space="preserve"> </v>
      </c>
    </row>
    <row r="3834" spans="1:6" x14ac:dyDescent="0.45">
      <c r="A3834">
        <v>3823</v>
      </c>
      <c r="B3834">
        <f t="shared" si="181"/>
        <v>41</v>
      </c>
      <c r="C3834" cm="1">
        <f t="array" ref="C3834:D3834">_xlfn.XLOOKUP(A3834,id,KickstartData!$L$2:$M$4115)</f>
        <v>41</v>
      </c>
      <c r="D3834" t="str">
        <v>successful</v>
      </c>
      <c r="E3834">
        <f t="shared" si="182"/>
        <v>41</v>
      </c>
      <c r="F3834" t="str">
        <f t="shared" si="183"/>
        <v xml:space="preserve"> </v>
      </c>
    </row>
    <row r="3835" spans="1:6" x14ac:dyDescent="0.45">
      <c r="A3835">
        <v>3824</v>
      </c>
      <c r="B3835">
        <f t="shared" si="181"/>
        <v>7</v>
      </c>
      <c r="C3835" cm="1">
        <f t="array" ref="C3835:D3835">_xlfn.XLOOKUP(A3835,id,KickstartData!$L$2:$M$4115)</f>
        <v>7</v>
      </c>
      <c r="D3835" t="str">
        <v>successful</v>
      </c>
      <c r="E3835">
        <f t="shared" si="182"/>
        <v>7</v>
      </c>
      <c r="F3835" t="str">
        <f t="shared" si="183"/>
        <v xml:space="preserve"> </v>
      </c>
    </row>
    <row r="3836" spans="1:6" x14ac:dyDescent="0.45">
      <c r="A3836">
        <v>3825</v>
      </c>
      <c r="B3836">
        <f t="shared" si="181"/>
        <v>49</v>
      </c>
      <c r="C3836" cm="1">
        <f t="array" ref="C3836:D3836">_xlfn.XLOOKUP(A3836,id,KickstartData!$L$2:$M$4115)</f>
        <v>49</v>
      </c>
      <c r="D3836" t="str">
        <v>successful</v>
      </c>
      <c r="E3836">
        <f t="shared" si="182"/>
        <v>49</v>
      </c>
      <c r="F3836" t="str">
        <f t="shared" si="183"/>
        <v xml:space="preserve"> </v>
      </c>
    </row>
    <row r="3837" spans="1:6" x14ac:dyDescent="0.45">
      <c r="A3837">
        <v>3826</v>
      </c>
      <c r="B3837">
        <f t="shared" si="181"/>
        <v>26</v>
      </c>
      <c r="C3837" cm="1">
        <f t="array" ref="C3837:D3837">_xlfn.XLOOKUP(A3837,id,KickstartData!$L$2:$M$4115)</f>
        <v>26</v>
      </c>
      <c r="D3837" t="str">
        <v>successful</v>
      </c>
      <c r="E3837">
        <f t="shared" si="182"/>
        <v>26</v>
      </c>
      <c r="F3837" t="str">
        <f t="shared" si="183"/>
        <v xml:space="preserve"> </v>
      </c>
    </row>
    <row r="3838" spans="1:6" x14ac:dyDescent="0.45">
      <c r="A3838">
        <v>3827</v>
      </c>
      <c r="B3838">
        <f t="shared" si="181"/>
        <v>65</v>
      </c>
      <c r="C3838" cm="1">
        <f t="array" ref="C3838:D3838">_xlfn.XLOOKUP(A3838,id,KickstartData!$L$2:$M$4115)</f>
        <v>65</v>
      </c>
      <c r="D3838" t="str">
        <v>successful</v>
      </c>
      <c r="E3838">
        <f t="shared" si="182"/>
        <v>65</v>
      </c>
      <c r="F3838" t="str">
        <f t="shared" si="183"/>
        <v xml:space="preserve"> </v>
      </c>
    </row>
    <row r="3839" spans="1:6" x14ac:dyDescent="0.45">
      <c r="A3839">
        <v>3828</v>
      </c>
      <c r="B3839">
        <f t="shared" si="181"/>
        <v>28</v>
      </c>
      <c r="C3839" cm="1">
        <f t="array" ref="C3839:D3839">_xlfn.XLOOKUP(A3839,id,KickstartData!$L$2:$M$4115)</f>
        <v>28</v>
      </c>
      <c r="D3839" t="str">
        <v>successful</v>
      </c>
      <c r="E3839">
        <f t="shared" si="182"/>
        <v>28</v>
      </c>
      <c r="F3839" t="str">
        <f t="shared" si="183"/>
        <v xml:space="preserve"> </v>
      </c>
    </row>
    <row r="3840" spans="1:6" x14ac:dyDescent="0.45">
      <c r="A3840">
        <v>3829</v>
      </c>
      <c r="B3840">
        <f t="shared" si="181"/>
        <v>8</v>
      </c>
      <c r="C3840" cm="1">
        <f t="array" ref="C3840:D3840">_xlfn.XLOOKUP(A3840,id,KickstartData!$L$2:$M$4115)</f>
        <v>8</v>
      </c>
      <c r="D3840" t="str">
        <v>successful</v>
      </c>
      <c r="E3840">
        <f t="shared" si="182"/>
        <v>8</v>
      </c>
      <c r="F3840" t="str">
        <f t="shared" si="183"/>
        <v xml:space="preserve"> </v>
      </c>
    </row>
    <row r="3841" spans="1:6" x14ac:dyDescent="0.45">
      <c r="A3841">
        <v>3830</v>
      </c>
      <c r="B3841">
        <f t="shared" si="181"/>
        <v>3</v>
      </c>
      <c r="C3841" cm="1">
        <f t="array" ref="C3841:D3841">_xlfn.XLOOKUP(A3841,id,KickstartData!$L$2:$M$4115)</f>
        <v>3</v>
      </c>
      <c r="D3841" t="str">
        <v>successful</v>
      </c>
      <c r="E3841">
        <f t="shared" si="182"/>
        <v>3</v>
      </c>
      <c r="F3841" t="str">
        <f t="shared" si="183"/>
        <v xml:space="preserve"> </v>
      </c>
    </row>
    <row r="3842" spans="1:6" x14ac:dyDescent="0.45">
      <c r="A3842">
        <v>3831</v>
      </c>
      <c r="B3842">
        <f t="shared" si="181"/>
        <v>9</v>
      </c>
      <c r="C3842" cm="1">
        <f t="array" ref="C3842:D3842">_xlfn.XLOOKUP(A3842,id,KickstartData!$L$2:$M$4115)</f>
        <v>9</v>
      </c>
      <c r="D3842" t="str">
        <v>successful</v>
      </c>
      <c r="E3842">
        <f t="shared" si="182"/>
        <v>9</v>
      </c>
      <c r="F3842" t="str">
        <f t="shared" si="183"/>
        <v xml:space="preserve"> </v>
      </c>
    </row>
    <row r="3843" spans="1:6" x14ac:dyDescent="0.45">
      <c r="A3843">
        <v>3832</v>
      </c>
      <c r="B3843">
        <f t="shared" si="181"/>
        <v>9</v>
      </c>
      <c r="C3843" cm="1">
        <f t="array" ref="C3843:D3843">_xlfn.XLOOKUP(A3843,id,KickstartData!$L$2:$M$4115)</f>
        <v>9</v>
      </c>
      <c r="D3843" t="str">
        <v>successful</v>
      </c>
      <c r="E3843">
        <f t="shared" si="182"/>
        <v>9</v>
      </c>
      <c r="F3843" t="str">
        <f t="shared" si="183"/>
        <v xml:space="preserve"> </v>
      </c>
    </row>
    <row r="3844" spans="1:6" x14ac:dyDescent="0.45">
      <c r="A3844">
        <v>3833</v>
      </c>
      <c r="B3844">
        <f t="shared" si="181"/>
        <v>20</v>
      </c>
      <c r="C3844" cm="1">
        <f t="array" ref="C3844:D3844">_xlfn.XLOOKUP(A3844,id,KickstartData!$L$2:$M$4115)</f>
        <v>20</v>
      </c>
      <c r="D3844" t="str">
        <v>successful</v>
      </c>
      <c r="E3844">
        <f t="shared" si="182"/>
        <v>20</v>
      </c>
      <c r="F3844" t="str">
        <f t="shared" si="183"/>
        <v xml:space="preserve"> </v>
      </c>
    </row>
    <row r="3845" spans="1:6" x14ac:dyDescent="0.45">
      <c r="A3845">
        <v>3834</v>
      </c>
      <c r="B3845">
        <f t="shared" si="181"/>
        <v>57</v>
      </c>
      <c r="C3845" cm="1">
        <f t="array" ref="C3845:D3845">_xlfn.XLOOKUP(A3845,id,KickstartData!$L$2:$M$4115)</f>
        <v>57</v>
      </c>
      <c r="D3845" t="str">
        <v>successful</v>
      </c>
      <c r="E3845">
        <f t="shared" si="182"/>
        <v>57</v>
      </c>
      <c r="F3845" t="str">
        <f t="shared" si="183"/>
        <v xml:space="preserve"> </v>
      </c>
    </row>
    <row r="3846" spans="1:6" x14ac:dyDescent="0.45">
      <c r="A3846">
        <v>3835</v>
      </c>
      <c r="B3846">
        <f t="shared" si="181"/>
        <v>8</v>
      </c>
      <c r="C3846" cm="1">
        <f t="array" ref="C3846:D3846">_xlfn.XLOOKUP(A3846,id,KickstartData!$L$2:$M$4115)</f>
        <v>8</v>
      </c>
      <c r="D3846" t="str">
        <v>successful</v>
      </c>
      <c r="E3846">
        <f t="shared" si="182"/>
        <v>8</v>
      </c>
      <c r="F3846" t="str">
        <f t="shared" si="183"/>
        <v xml:space="preserve"> </v>
      </c>
    </row>
    <row r="3847" spans="1:6" x14ac:dyDescent="0.45">
      <c r="A3847">
        <v>3836</v>
      </c>
      <c r="B3847">
        <f t="shared" si="181"/>
        <v>14</v>
      </c>
      <c r="C3847" cm="1">
        <f t="array" ref="C3847:D3847">_xlfn.XLOOKUP(A3847,id,KickstartData!$L$2:$M$4115)</f>
        <v>14</v>
      </c>
      <c r="D3847" t="str">
        <v>successful</v>
      </c>
      <c r="E3847">
        <f t="shared" si="182"/>
        <v>14</v>
      </c>
      <c r="F3847" t="str">
        <f t="shared" si="183"/>
        <v xml:space="preserve"> </v>
      </c>
    </row>
    <row r="3848" spans="1:6" x14ac:dyDescent="0.45">
      <c r="A3848">
        <v>3837</v>
      </c>
      <c r="B3848">
        <f t="shared" si="181"/>
        <v>17</v>
      </c>
      <c r="C3848" cm="1">
        <f t="array" ref="C3848:D3848">_xlfn.XLOOKUP(A3848,id,KickstartData!$L$2:$M$4115)</f>
        <v>17</v>
      </c>
      <c r="D3848" t="str">
        <v>successful</v>
      </c>
      <c r="E3848">
        <f t="shared" si="182"/>
        <v>17</v>
      </c>
      <c r="F3848" t="str">
        <f t="shared" si="183"/>
        <v xml:space="preserve"> </v>
      </c>
    </row>
    <row r="3849" spans="1:6" x14ac:dyDescent="0.45">
      <c r="A3849">
        <v>3838</v>
      </c>
      <c r="B3849">
        <f t="shared" si="181"/>
        <v>100</v>
      </c>
      <c r="C3849" cm="1">
        <f t="array" ref="C3849:D3849">_xlfn.XLOOKUP(A3849,id,KickstartData!$L$2:$M$4115)</f>
        <v>100</v>
      </c>
      <c r="D3849" t="str">
        <v>successful</v>
      </c>
      <c r="E3849">
        <f t="shared" si="182"/>
        <v>100</v>
      </c>
      <c r="F3849" t="str">
        <f t="shared" si="183"/>
        <v xml:space="preserve"> </v>
      </c>
    </row>
    <row r="3850" spans="1:6" x14ac:dyDescent="0.45">
      <c r="A3850">
        <v>3839</v>
      </c>
      <c r="B3850">
        <f t="shared" si="181"/>
        <v>32</v>
      </c>
      <c r="C3850" cm="1">
        <f t="array" ref="C3850:D3850">_xlfn.XLOOKUP(A3850,id,KickstartData!$L$2:$M$4115)</f>
        <v>32</v>
      </c>
      <c r="D3850" t="str">
        <v>successful</v>
      </c>
      <c r="E3850">
        <f t="shared" si="182"/>
        <v>32</v>
      </c>
      <c r="F3850" t="str">
        <f t="shared" si="183"/>
        <v xml:space="preserve"> </v>
      </c>
    </row>
    <row r="3851" spans="1:6" x14ac:dyDescent="0.45">
      <c r="A3851">
        <v>3840</v>
      </c>
      <c r="B3851">
        <f t="shared" si="181"/>
        <v>3</v>
      </c>
      <c r="C3851" cm="1">
        <f t="array" ref="C3851:D3851">_xlfn.XLOOKUP(A3851,id,KickstartData!$L$2:$M$4115)</f>
        <v>3</v>
      </c>
      <c r="D3851" t="str">
        <v>successful</v>
      </c>
      <c r="E3851">
        <f t="shared" si="182"/>
        <v>3</v>
      </c>
      <c r="F3851" t="str">
        <f t="shared" si="183"/>
        <v xml:space="preserve"> </v>
      </c>
    </row>
    <row r="3852" spans="1:6" x14ac:dyDescent="0.45">
      <c r="A3852">
        <v>3841</v>
      </c>
      <c r="B3852">
        <f t="shared" ref="B3852:B3915" si="184">_xlfn.XLOOKUP(A3852,id,backers_count)</f>
        <v>34</v>
      </c>
      <c r="C3852" cm="1">
        <f t="array" ref="C3852:D3852">_xlfn.XLOOKUP(A3852,id,KickstartData!$L$2:$M$4115)</f>
        <v>34</v>
      </c>
      <c r="D3852" t="str">
        <v>failed</v>
      </c>
      <c r="E3852" t="str">
        <f t="shared" si="182"/>
        <v xml:space="preserve"> </v>
      </c>
      <c r="F3852">
        <f t="shared" si="183"/>
        <v>34</v>
      </c>
    </row>
    <row r="3853" spans="1:6" x14ac:dyDescent="0.45">
      <c r="A3853">
        <v>3842</v>
      </c>
      <c r="B3853">
        <f t="shared" si="184"/>
        <v>23</v>
      </c>
      <c r="C3853" cm="1">
        <f t="array" ref="C3853:D3853">_xlfn.XLOOKUP(A3853,id,KickstartData!$L$2:$M$4115)</f>
        <v>23</v>
      </c>
      <c r="D3853" t="str">
        <v>failed</v>
      </c>
      <c r="E3853" t="str">
        <f t="shared" si="182"/>
        <v xml:space="preserve"> </v>
      </c>
      <c r="F3853">
        <f t="shared" si="183"/>
        <v>23</v>
      </c>
    </row>
    <row r="3854" spans="1:6" x14ac:dyDescent="0.45">
      <c r="A3854">
        <v>3843</v>
      </c>
      <c r="B3854">
        <f t="shared" si="184"/>
        <v>19</v>
      </c>
      <c r="C3854" cm="1">
        <f t="array" ref="C3854:D3854">_xlfn.XLOOKUP(A3854,id,KickstartData!$L$2:$M$4115)</f>
        <v>19</v>
      </c>
      <c r="D3854" t="str">
        <v>failed</v>
      </c>
      <c r="E3854" t="str">
        <f t="shared" si="182"/>
        <v xml:space="preserve"> </v>
      </c>
      <c r="F3854">
        <f t="shared" si="183"/>
        <v>19</v>
      </c>
    </row>
    <row r="3855" spans="1:6" x14ac:dyDescent="0.45">
      <c r="A3855">
        <v>3844</v>
      </c>
      <c r="B3855">
        <f t="shared" si="184"/>
        <v>50</v>
      </c>
      <c r="C3855" cm="1">
        <f t="array" ref="C3855:D3855">_xlfn.XLOOKUP(A3855,id,KickstartData!$L$2:$M$4115)</f>
        <v>50</v>
      </c>
      <c r="D3855" t="str">
        <v>failed</v>
      </c>
      <c r="E3855" t="str">
        <f t="shared" si="182"/>
        <v xml:space="preserve"> </v>
      </c>
      <c r="F3855">
        <f t="shared" si="183"/>
        <v>50</v>
      </c>
    </row>
    <row r="3856" spans="1:6" x14ac:dyDescent="0.45">
      <c r="A3856">
        <v>3845</v>
      </c>
      <c r="B3856">
        <f t="shared" si="184"/>
        <v>12</v>
      </c>
      <c r="C3856" cm="1">
        <f t="array" ref="C3856:D3856">_xlfn.XLOOKUP(A3856,id,KickstartData!$L$2:$M$4115)</f>
        <v>12</v>
      </c>
      <c r="D3856" t="str">
        <v>failed</v>
      </c>
      <c r="E3856" t="str">
        <f t="shared" si="182"/>
        <v xml:space="preserve"> </v>
      </c>
      <c r="F3856">
        <f t="shared" si="183"/>
        <v>12</v>
      </c>
    </row>
    <row r="3857" spans="1:6" x14ac:dyDescent="0.45">
      <c r="A3857">
        <v>3846</v>
      </c>
      <c r="B3857">
        <f t="shared" si="184"/>
        <v>8</v>
      </c>
      <c r="C3857" cm="1">
        <f t="array" ref="C3857:D3857">_xlfn.XLOOKUP(A3857,id,KickstartData!$L$2:$M$4115)</f>
        <v>8</v>
      </c>
      <c r="D3857" t="str">
        <v>failed</v>
      </c>
      <c r="E3857" t="str">
        <f t="shared" si="182"/>
        <v xml:space="preserve"> </v>
      </c>
      <c r="F3857">
        <f t="shared" si="183"/>
        <v>8</v>
      </c>
    </row>
    <row r="3858" spans="1:6" x14ac:dyDescent="0.45">
      <c r="A3858">
        <v>3847</v>
      </c>
      <c r="B3858">
        <f t="shared" si="184"/>
        <v>9</v>
      </c>
      <c r="C3858" cm="1">
        <f t="array" ref="C3858:D3858">_xlfn.XLOOKUP(A3858,id,KickstartData!$L$2:$M$4115)</f>
        <v>9</v>
      </c>
      <c r="D3858" t="str">
        <v>failed</v>
      </c>
      <c r="E3858" t="str">
        <f t="shared" si="182"/>
        <v xml:space="preserve"> </v>
      </c>
      <c r="F3858">
        <f t="shared" si="183"/>
        <v>9</v>
      </c>
    </row>
    <row r="3859" spans="1:6" x14ac:dyDescent="0.45">
      <c r="A3859">
        <v>3848</v>
      </c>
      <c r="B3859">
        <f t="shared" si="184"/>
        <v>43</v>
      </c>
      <c r="C3859" cm="1">
        <f t="array" ref="C3859:D3859">_xlfn.XLOOKUP(A3859,id,KickstartData!$L$2:$M$4115)</f>
        <v>43</v>
      </c>
      <c r="D3859" t="str">
        <v>failed</v>
      </c>
      <c r="E3859" t="str">
        <f t="shared" ref="E3859:E3922" si="185">IF(D3859="successful",C3859," ")</f>
        <v xml:space="preserve"> </v>
      </c>
      <c r="F3859">
        <f t="shared" ref="F3859:F3922" si="186">IF(D3859&lt;&gt;"successful",C3859," ")</f>
        <v>43</v>
      </c>
    </row>
    <row r="3860" spans="1:6" x14ac:dyDescent="0.45">
      <c r="A3860">
        <v>3849</v>
      </c>
      <c r="B3860">
        <f t="shared" si="184"/>
        <v>28</v>
      </c>
      <c r="C3860" cm="1">
        <f t="array" ref="C3860:D3860">_xlfn.XLOOKUP(A3860,id,KickstartData!$L$2:$M$4115)</f>
        <v>28</v>
      </c>
      <c r="D3860" t="str">
        <v>failed</v>
      </c>
      <c r="E3860" t="str">
        <f t="shared" si="185"/>
        <v xml:space="preserve"> </v>
      </c>
      <c r="F3860">
        <f t="shared" si="186"/>
        <v>28</v>
      </c>
    </row>
    <row r="3861" spans="1:6" x14ac:dyDescent="0.45">
      <c r="A3861">
        <v>3850</v>
      </c>
      <c r="B3861">
        <f t="shared" si="184"/>
        <v>4</v>
      </c>
      <c r="C3861" cm="1">
        <f t="array" ref="C3861:D3861">_xlfn.XLOOKUP(A3861,id,KickstartData!$L$2:$M$4115)</f>
        <v>4</v>
      </c>
      <c r="D3861" t="str">
        <v>failed</v>
      </c>
      <c r="E3861" t="str">
        <f t="shared" si="185"/>
        <v xml:space="preserve"> </v>
      </c>
      <c r="F3861">
        <f t="shared" si="186"/>
        <v>4</v>
      </c>
    </row>
    <row r="3862" spans="1:6" x14ac:dyDescent="0.45">
      <c r="A3862">
        <v>3851</v>
      </c>
      <c r="B3862">
        <f t="shared" si="184"/>
        <v>24</v>
      </c>
      <c r="C3862" cm="1">
        <f t="array" ref="C3862:D3862">_xlfn.XLOOKUP(A3862,id,KickstartData!$L$2:$M$4115)</f>
        <v>24</v>
      </c>
      <c r="D3862" t="str">
        <v>failed</v>
      </c>
      <c r="E3862" t="str">
        <f t="shared" si="185"/>
        <v xml:space="preserve"> </v>
      </c>
      <c r="F3862">
        <f t="shared" si="186"/>
        <v>24</v>
      </c>
    </row>
    <row r="3863" spans="1:6" x14ac:dyDescent="0.45">
      <c r="A3863">
        <v>3852</v>
      </c>
      <c r="B3863">
        <f t="shared" si="184"/>
        <v>2</v>
      </c>
      <c r="C3863" cm="1">
        <f t="array" ref="C3863:D3863">_xlfn.XLOOKUP(A3863,id,KickstartData!$L$2:$M$4115)</f>
        <v>2</v>
      </c>
      <c r="D3863" t="str">
        <v>failed</v>
      </c>
      <c r="E3863" t="str">
        <f t="shared" si="185"/>
        <v xml:space="preserve"> </v>
      </c>
      <c r="F3863">
        <f t="shared" si="186"/>
        <v>2</v>
      </c>
    </row>
    <row r="3864" spans="1:6" x14ac:dyDescent="0.45">
      <c r="A3864">
        <v>3853</v>
      </c>
      <c r="B3864">
        <f t="shared" si="184"/>
        <v>2</v>
      </c>
      <c r="C3864" cm="1">
        <f t="array" ref="C3864:D3864">_xlfn.XLOOKUP(A3864,id,KickstartData!$L$2:$M$4115)</f>
        <v>2</v>
      </c>
      <c r="D3864" t="str">
        <v>failed</v>
      </c>
      <c r="E3864" t="str">
        <f t="shared" si="185"/>
        <v xml:space="preserve"> </v>
      </c>
      <c r="F3864">
        <f t="shared" si="186"/>
        <v>2</v>
      </c>
    </row>
    <row r="3865" spans="1:6" x14ac:dyDescent="0.45">
      <c r="A3865">
        <v>3854</v>
      </c>
      <c r="B3865">
        <f t="shared" si="184"/>
        <v>20</v>
      </c>
      <c r="C3865" cm="1">
        <f t="array" ref="C3865:D3865">_xlfn.XLOOKUP(A3865,id,KickstartData!$L$2:$M$4115)</f>
        <v>20</v>
      </c>
      <c r="D3865" t="str">
        <v>failed</v>
      </c>
      <c r="E3865" t="str">
        <f t="shared" si="185"/>
        <v xml:space="preserve"> </v>
      </c>
      <c r="F3865">
        <f t="shared" si="186"/>
        <v>20</v>
      </c>
    </row>
    <row r="3866" spans="1:6" x14ac:dyDescent="0.45">
      <c r="A3866">
        <v>3855</v>
      </c>
      <c r="B3866">
        <f t="shared" si="184"/>
        <v>1</v>
      </c>
      <c r="C3866" cm="1">
        <f t="array" ref="C3866:D3866">_xlfn.XLOOKUP(A3866,id,KickstartData!$L$2:$M$4115)</f>
        <v>1</v>
      </c>
      <c r="D3866" t="str">
        <v>failed</v>
      </c>
      <c r="E3866" t="str">
        <f t="shared" si="185"/>
        <v xml:space="preserve"> </v>
      </c>
      <c r="F3866">
        <f t="shared" si="186"/>
        <v>1</v>
      </c>
    </row>
    <row r="3867" spans="1:6" x14ac:dyDescent="0.45">
      <c r="A3867">
        <v>3856</v>
      </c>
      <c r="B3867">
        <f t="shared" si="184"/>
        <v>1</v>
      </c>
      <c r="C3867" cm="1">
        <f t="array" ref="C3867:D3867">_xlfn.XLOOKUP(A3867,id,KickstartData!$L$2:$M$4115)</f>
        <v>1</v>
      </c>
      <c r="D3867" t="str">
        <v>failed</v>
      </c>
      <c r="E3867" t="str">
        <f t="shared" si="185"/>
        <v xml:space="preserve"> </v>
      </c>
      <c r="F3867">
        <f t="shared" si="186"/>
        <v>1</v>
      </c>
    </row>
    <row r="3868" spans="1:6" x14ac:dyDescent="0.45">
      <c r="A3868">
        <v>3857</v>
      </c>
      <c r="B3868">
        <f t="shared" si="184"/>
        <v>4</v>
      </c>
      <c r="C3868" cm="1">
        <f t="array" ref="C3868:D3868">_xlfn.XLOOKUP(A3868,id,KickstartData!$L$2:$M$4115)</f>
        <v>4</v>
      </c>
      <c r="D3868" t="str">
        <v>failed</v>
      </c>
      <c r="E3868" t="str">
        <f t="shared" si="185"/>
        <v xml:space="preserve"> </v>
      </c>
      <c r="F3868">
        <f t="shared" si="186"/>
        <v>4</v>
      </c>
    </row>
    <row r="3869" spans="1:6" x14ac:dyDescent="0.45">
      <c r="A3869">
        <v>3858</v>
      </c>
      <c r="B3869">
        <f t="shared" si="184"/>
        <v>1</v>
      </c>
      <c r="C3869" cm="1">
        <f t="array" ref="C3869:D3869">_xlfn.XLOOKUP(A3869,id,KickstartData!$L$2:$M$4115)</f>
        <v>1</v>
      </c>
      <c r="D3869" t="str">
        <v>failed</v>
      </c>
      <c r="E3869" t="str">
        <f t="shared" si="185"/>
        <v xml:space="preserve"> </v>
      </c>
      <c r="F3869">
        <f t="shared" si="186"/>
        <v>1</v>
      </c>
    </row>
    <row r="3870" spans="1:6" x14ac:dyDescent="0.45">
      <c r="A3870">
        <v>3859</v>
      </c>
      <c r="B3870">
        <f t="shared" si="184"/>
        <v>1</v>
      </c>
      <c r="C3870" cm="1">
        <f t="array" ref="C3870:D3870">_xlfn.XLOOKUP(A3870,id,KickstartData!$L$2:$M$4115)</f>
        <v>1</v>
      </c>
      <c r="D3870" t="str">
        <v>failed</v>
      </c>
      <c r="E3870" t="str">
        <f t="shared" si="185"/>
        <v xml:space="preserve"> </v>
      </c>
      <c r="F3870">
        <f t="shared" si="186"/>
        <v>1</v>
      </c>
    </row>
    <row r="3871" spans="1:6" x14ac:dyDescent="0.45">
      <c r="A3871">
        <v>3860</v>
      </c>
      <c r="B3871">
        <f t="shared" si="184"/>
        <v>13</v>
      </c>
      <c r="C3871" cm="1">
        <f t="array" ref="C3871:D3871">_xlfn.XLOOKUP(A3871,id,KickstartData!$L$2:$M$4115)</f>
        <v>13</v>
      </c>
      <c r="D3871" t="str">
        <v>failed</v>
      </c>
      <c r="E3871" t="str">
        <f t="shared" si="185"/>
        <v xml:space="preserve"> </v>
      </c>
      <c r="F3871">
        <f t="shared" si="186"/>
        <v>13</v>
      </c>
    </row>
    <row r="3872" spans="1:6" x14ac:dyDescent="0.45">
      <c r="A3872">
        <v>3861</v>
      </c>
      <c r="B3872">
        <f t="shared" si="184"/>
        <v>1</v>
      </c>
      <c r="C3872" cm="1">
        <f t="array" ref="C3872:D3872">_xlfn.XLOOKUP(A3872,id,KickstartData!$L$2:$M$4115)</f>
        <v>1</v>
      </c>
      <c r="D3872" t="str">
        <v>failed</v>
      </c>
      <c r="E3872" t="str">
        <f t="shared" si="185"/>
        <v xml:space="preserve"> </v>
      </c>
      <c r="F3872">
        <f t="shared" si="186"/>
        <v>1</v>
      </c>
    </row>
    <row r="3873" spans="1:6" x14ac:dyDescent="0.45">
      <c r="A3873">
        <v>3862</v>
      </c>
      <c r="B3873">
        <f t="shared" si="184"/>
        <v>1</v>
      </c>
      <c r="C3873" cm="1">
        <f t="array" ref="C3873:D3873">_xlfn.XLOOKUP(A3873,id,KickstartData!$L$2:$M$4115)</f>
        <v>1</v>
      </c>
      <c r="D3873" t="str">
        <v>failed</v>
      </c>
      <c r="E3873" t="str">
        <f t="shared" si="185"/>
        <v xml:space="preserve"> </v>
      </c>
      <c r="F3873">
        <f t="shared" si="186"/>
        <v>1</v>
      </c>
    </row>
    <row r="3874" spans="1:6" x14ac:dyDescent="0.45">
      <c r="A3874">
        <v>3863</v>
      </c>
      <c r="B3874">
        <f t="shared" si="184"/>
        <v>0</v>
      </c>
      <c r="C3874" cm="1">
        <f t="array" ref="C3874:D3874">_xlfn.XLOOKUP(A3874,id,KickstartData!$L$2:$M$4115)</f>
        <v>0</v>
      </c>
      <c r="D3874" t="str">
        <v>failed</v>
      </c>
      <c r="E3874" t="str">
        <f t="shared" si="185"/>
        <v xml:space="preserve"> </v>
      </c>
      <c r="F3874">
        <f t="shared" si="186"/>
        <v>0</v>
      </c>
    </row>
    <row r="3875" spans="1:6" x14ac:dyDescent="0.45">
      <c r="A3875">
        <v>3864</v>
      </c>
      <c r="B3875">
        <f t="shared" si="184"/>
        <v>3</v>
      </c>
      <c r="C3875" cm="1">
        <f t="array" ref="C3875:D3875">_xlfn.XLOOKUP(A3875,id,KickstartData!$L$2:$M$4115)</f>
        <v>3</v>
      </c>
      <c r="D3875" t="str">
        <v>failed</v>
      </c>
      <c r="E3875" t="str">
        <f t="shared" si="185"/>
        <v xml:space="preserve"> </v>
      </c>
      <c r="F3875">
        <f t="shared" si="186"/>
        <v>3</v>
      </c>
    </row>
    <row r="3876" spans="1:6" x14ac:dyDescent="0.45">
      <c r="A3876">
        <v>3865</v>
      </c>
      <c r="B3876">
        <f t="shared" si="184"/>
        <v>14</v>
      </c>
      <c r="C3876" cm="1">
        <f t="array" ref="C3876:D3876">_xlfn.XLOOKUP(A3876,id,KickstartData!$L$2:$M$4115)</f>
        <v>14</v>
      </c>
      <c r="D3876" t="str">
        <v>failed</v>
      </c>
      <c r="E3876" t="str">
        <f t="shared" si="185"/>
        <v xml:space="preserve"> </v>
      </c>
      <c r="F3876">
        <f t="shared" si="186"/>
        <v>14</v>
      </c>
    </row>
    <row r="3877" spans="1:6" x14ac:dyDescent="0.45">
      <c r="A3877">
        <v>3866</v>
      </c>
      <c r="B3877">
        <f t="shared" si="184"/>
        <v>2</v>
      </c>
      <c r="C3877" cm="1">
        <f t="array" ref="C3877:D3877">_xlfn.XLOOKUP(A3877,id,KickstartData!$L$2:$M$4115)</f>
        <v>2</v>
      </c>
      <c r="D3877" t="str">
        <v>failed</v>
      </c>
      <c r="E3877" t="str">
        <f t="shared" si="185"/>
        <v xml:space="preserve"> </v>
      </c>
      <c r="F3877">
        <f t="shared" si="186"/>
        <v>2</v>
      </c>
    </row>
    <row r="3878" spans="1:6" x14ac:dyDescent="0.45">
      <c r="A3878">
        <v>3867</v>
      </c>
      <c r="B3878">
        <f t="shared" si="184"/>
        <v>5</v>
      </c>
      <c r="C3878" cm="1">
        <f t="array" ref="C3878:D3878">_xlfn.XLOOKUP(A3878,id,KickstartData!$L$2:$M$4115)</f>
        <v>5</v>
      </c>
      <c r="D3878" t="str">
        <v>failed</v>
      </c>
      <c r="E3878" t="str">
        <f t="shared" si="185"/>
        <v xml:space="preserve"> </v>
      </c>
      <c r="F3878">
        <f t="shared" si="186"/>
        <v>5</v>
      </c>
    </row>
    <row r="3879" spans="1:6" x14ac:dyDescent="0.45">
      <c r="A3879">
        <v>3868</v>
      </c>
      <c r="B3879">
        <f t="shared" si="184"/>
        <v>1</v>
      </c>
      <c r="C3879" cm="1">
        <f t="array" ref="C3879:D3879">_xlfn.XLOOKUP(A3879,id,KickstartData!$L$2:$M$4115)</f>
        <v>1</v>
      </c>
      <c r="D3879" t="str">
        <v>canceled</v>
      </c>
      <c r="E3879" t="str">
        <f t="shared" si="185"/>
        <v xml:space="preserve"> </v>
      </c>
      <c r="F3879">
        <f t="shared" si="186"/>
        <v>1</v>
      </c>
    </row>
    <row r="3880" spans="1:6" x14ac:dyDescent="0.45">
      <c r="A3880">
        <v>3869</v>
      </c>
      <c r="B3880">
        <f t="shared" si="184"/>
        <v>15</v>
      </c>
      <c r="C3880" cm="1">
        <f t="array" ref="C3880:D3880">_xlfn.XLOOKUP(A3880,id,KickstartData!$L$2:$M$4115)</f>
        <v>15</v>
      </c>
      <c r="D3880" t="str">
        <v>canceled</v>
      </c>
      <c r="E3880" t="str">
        <f t="shared" si="185"/>
        <v xml:space="preserve"> </v>
      </c>
      <c r="F3880">
        <f t="shared" si="186"/>
        <v>15</v>
      </c>
    </row>
    <row r="3881" spans="1:6" x14ac:dyDescent="0.45">
      <c r="A3881">
        <v>3870</v>
      </c>
      <c r="B3881">
        <f t="shared" si="184"/>
        <v>10</v>
      </c>
      <c r="C3881" cm="1">
        <f t="array" ref="C3881:D3881">_xlfn.XLOOKUP(A3881,id,KickstartData!$L$2:$M$4115)</f>
        <v>10</v>
      </c>
      <c r="D3881" t="str">
        <v>canceled</v>
      </c>
      <c r="E3881" t="str">
        <f t="shared" si="185"/>
        <v xml:space="preserve"> </v>
      </c>
      <c r="F3881">
        <f t="shared" si="186"/>
        <v>10</v>
      </c>
    </row>
    <row r="3882" spans="1:6" x14ac:dyDescent="0.45">
      <c r="A3882">
        <v>3871</v>
      </c>
      <c r="B3882">
        <f t="shared" si="184"/>
        <v>3</v>
      </c>
      <c r="C3882" cm="1">
        <f t="array" ref="C3882:D3882">_xlfn.XLOOKUP(A3882,id,KickstartData!$L$2:$M$4115)</f>
        <v>3</v>
      </c>
      <c r="D3882" t="str">
        <v>canceled</v>
      </c>
      <c r="E3882" t="str">
        <f t="shared" si="185"/>
        <v xml:space="preserve"> </v>
      </c>
      <c r="F3882">
        <f t="shared" si="186"/>
        <v>3</v>
      </c>
    </row>
    <row r="3883" spans="1:6" x14ac:dyDescent="0.45">
      <c r="A3883">
        <v>3872</v>
      </c>
      <c r="B3883">
        <f t="shared" si="184"/>
        <v>0</v>
      </c>
      <c r="C3883" cm="1">
        <f t="array" ref="C3883:D3883">_xlfn.XLOOKUP(A3883,id,KickstartData!$L$2:$M$4115)</f>
        <v>0</v>
      </c>
      <c r="D3883" t="str">
        <v>canceled</v>
      </c>
      <c r="E3883" t="str">
        <f t="shared" si="185"/>
        <v xml:space="preserve"> </v>
      </c>
      <c r="F3883">
        <f t="shared" si="186"/>
        <v>0</v>
      </c>
    </row>
    <row r="3884" spans="1:6" x14ac:dyDescent="0.45">
      <c r="A3884">
        <v>3873</v>
      </c>
      <c r="B3884">
        <f t="shared" si="184"/>
        <v>0</v>
      </c>
      <c r="C3884" cm="1">
        <f t="array" ref="C3884:D3884">_xlfn.XLOOKUP(A3884,id,KickstartData!$L$2:$M$4115)</f>
        <v>0</v>
      </c>
      <c r="D3884" t="str">
        <v>canceled</v>
      </c>
      <c r="E3884" t="str">
        <f t="shared" si="185"/>
        <v xml:space="preserve"> </v>
      </c>
      <c r="F3884">
        <f t="shared" si="186"/>
        <v>0</v>
      </c>
    </row>
    <row r="3885" spans="1:6" x14ac:dyDescent="0.45">
      <c r="A3885">
        <v>3874</v>
      </c>
      <c r="B3885">
        <f t="shared" si="184"/>
        <v>0</v>
      </c>
      <c r="C3885" cm="1">
        <f t="array" ref="C3885:D3885">_xlfn.XLOOKUP(A3885,id,KickstartData!$L$2:$M$4115)</f>
        <v>0</v>
      </c>
      <c r="D3885" t="str">
        <v>canceled</v>
      </c>
      <c r="E3885" t="str">
        <f t="shared" si="185"/>
        <v xml:space="preserve"> </v>
      </c>
      <c r="F3885">
        <f t="shared" si="186"/>
        <v>0</v>
      </c>
    </row>
    <row r="3886" spans="1:6" x14ac:dyDescent="0.45">
      <c r="A3886">
        <v>3875</v>
      </c>
      <c r="B3886">
        <f t="shared" si="184"/>
        <v>0</v>
      </c>
      <c r="C3886" cm="1">
        <f t="array" ref="C3886:D3886">_xlfn.XLOOKUP(A3886,id,KickstartData!$L$2:$M$4115)</f>
        <v>0</v>
      </c>
      <c r="D3886" t="str">
        <v>canceled</v>
      </c>
      <c r="E3886" t="str">
        <f t="shared" si="185"/>
        <v xml:space="preserve"> </v>
      </c>
      <c r="F3886">
        <f t="shared" si="186"/>
        <v>0</v>
      </c>
    </row>
    <row r="3887" spans="1:6" x14ac:dyDescent="0.45">
      <c r="A3887">
        <v>3876</v>
      </c>
      <c r="B3887">
        <f t="shared" si="184"/>
        <v>46</v>
      </c>
      <c r="C3887" cm="1">
        <f t="array" ref="C3887:D3887">_xlfn.XLOOKUP(A3887,id,KickstartData!$L$2:$M$4115)</f>
        <v>46</v>
      </c>
      <c r="D3887" t="str">
        <v>canceled</v>
      </c>
      <c r="E3887" t="str">
        <f t="shared" si="185"/>
        <v xml:space="preserve"> </v>
      </c>
      <c r="F3887">
        <f t="shared" si="186"/>
        <v>46</v>
      </c>
    </row>
    <row r="3888" spans="1:6" x14ac:dyDescent="0.45">
      <c r="A3888">
        <v>3877</v>
      </c>
      <c r="B3888">
        <f t="shared" si="184"/>
        <v>14</v>
      </c>
      <c r="C3888" cm="1">
        <f t="array" ref="C3888:D3888">_xlfn.XLOOKUP(A3888,id,KickstartData!$L$2:$M$4115)</f>
        <v>14</v>
      </c>
      <c r="D3888" t="str">
        <v>canceled</v>
      </c>
      <c r="E3888" t="str">
        <f t="shared" si="185"/>
        <v xml:space="preserve"> </v>
      </c>
      <c r="F3888">
        <f t="shared" si="186"/>
        <v>14</v>
      </c>
    </row>
    <row r="3889" spans="1:6" x14ac:dyDescent="0.45">
      <c r="A3889">
        <v>3878</v>
      </c>
      <c r="B3889">
        <f t="shared" si="184"/>
        <v>1</v>
      </c>
      <c r="C3889" cm="1">
        <f t="array" ref="C3889:D3889">_xlfn.XLOOKUP(A3889,id,KickstartData!$L$2:$M$4115)</f>
        <v>1</v>
      </c>
      <c r="D3889" t="str">
        <v>canceled</v>
      </c>
      <c r="E3889" t="str">
        <f t="shared" si="185"/>
        <v xml:space="preserve"> </v>
      </c>
      <c r="F3889">
        <f t="shared" si="186"/>
        <v>1</v>
      </c>
    </row>
    <row r="3890" spans="1:6" x14ac:dyDescent="0.45">
      <c r="A3890">
        <v>3879</v>
      </c>
      <c r="B3890">
        <f t="shared" si="184"/>
        <v>0</v>
      </c>
      <c r="C3890" cm="1">
        <f t="array" ref="C3890:D3890">_xlfn.XLOOKUP(A3890,id,KickstartData!$L$2:$M$4115)</f>
        <v>0</v>
      </c>
      <c r="D3890" t="str">
        <v>canceled</v>
      </c>
      <c r="E3890" t="str">
        <f t="shared" si="185"/>
        <v xml:space="preserve"> </v>
      </c>
      <c r="F3890">
        <f t="shared" si="186"/>
        <v>0</v>
      </c>
    </row>
    <row r="3891" spans="1:6" x14ac:dyDescent="0.45">
      <c r="A3891">
        <v>3880</v>
      </c>
      <c r="B3891">
        <f t="shared" si="184"/>
        <v>17</v>
      </c>
      <c r="C3891" cm="1">
        <f t="array" ref="C3891:D3891">_xlfn.XLOOKUP(A3891,id,KickstartData!$L$2:$M$4115)</f>
        <v>17</v>
      </c>
      <c r="D3891" t="str">
        <v>canceled</v>
      </c>
      <c r="E3891" t="str">
        <f t="shared" si="185"/>
        <v xml:space="preserve"> </v>
      </c>
      <c r="F3891">
        <f t="shared" si="186"/>
        <v>17</v>
      </c>
    </row>
    <row r="3892" spans="1:6" x14ac:dyDescent="0.45">
      <c r="A3892">
        <v>3881</v>
      </c>
      <c r="B3892">
        <f t="shared" si="184"/>
        <v>1</v>
      </c>
      <c r="C3892" cm="1">
        <f t="array" ref="C3892:D3892">_xlfn.XLOOKUP(A3892,id,KickstartData!$L$2:$M$4115)</f>
        <v>1</v>
      </c>
      <c r="D3892" t="str">
        <v>canceled</v>
      </c>
      <c r="E3892" t="str">
        <f t="shared" si="185"/>
        <v xml:space="preserve"> </v>
      </c>
      <c r="F3892">
        <f t="shared" si="186"/>
        <v>1</v>
      </c>
    </row>
    <row r="3893" spans="1:6" x14ac:dyDescent="0.45">
      <c r="A3893">
        <v>3882</v>
      </c>
      <c r="B3893">
        <f t="shared" si="184"/>
        <v>0</v>
      </c>
      <c r="C3893" cm="1">
        <f t="array" ref="C3893:D3893">_xlfn.XLOOKUP(A3893,id,KickstartData!$L$2:$M$4115)</f>
        <v>0</v>
      </c>
      <c r="D3893" t="str">
        <v>canceled</v>
      </c>
      <c r="E3893" t="str">
        <f t="shared" si="185"/>
        <v xml:space="preserve"> </v>
      </c>
      <c r="F3893">
        <f t="shared" si="186"/>
        <v>0</v>
      </c>
    </row>
    <row r="3894" spans="1:6" x14ac:dyDescent="0.45">
      <c r="A3894">
        <v>3883</v>
      </c>
      <c r="B3894">
        <f t="shared" si="184"/>
        <v>0</v>
      </c>
      <c r="C3894" cm="1">
        <f t="array" ref="C3894:D3894">_xlfn.XLOOKUP(A3894,id,KickstartData!$L$2:$M$4115)</f>
        <v>0</v>
      </c>
      <c r="D3894" t="str">
        <v>canceled</v>
      </c>
      <c r="E3894" t="str">
        <f t="shared" si="185"/>
        <v xml:space="preserve"> </v>
      </c>
      <c r="F3894">
        <f t="shared" si="186"/>
        <v>0</v>
      </c>
    </row>
    <row r="3895" spans="1:6" x14ac:dyDescent="0.45">
      <c r="A3895">
        <v>3884</v>
      </c>
      <c r="B3895">
        <f t="shared" si="184"/>
        <v>0</v>
      </c>
      <c r="C3895" cm="1">
        <f t="array" ref="C3895:D3895">_xlfn.XLOOKUP(A3895,id,KickstartData!$L$2:$M$4115)</f>
        <v>0</v>
      </c>
      <c r="D3895" t="str">
        <v>canceled</v>
      </c>
      <c r="E3895" t="str">
        <f t="shared" si="185"/>
        <v xml:space="preserve"> </v>
      </c>
      <c r="F3895">
        <f t="shared" si="186"/>
        <v>0</v>
      </c>
    </row>
    <row r="3896" spans="1:6" x14ac:dyDescent="0.45">
      <c r="A3896">
        <v>3885</v>
      </c>
      <c r="B3896">
        <f t="shared" si="184"/>
        <v>0</v>
      </c>
      <c r="C3896" cm="1">
        <f t="array" ref="C3896:D3896">_xlfn.XLOOKUP(A3896,id,KickstartData!$L$2:$M$4115)</f>
        <v>0</v>
      </c>
      <c r="D3896" t="str">
        <v>canceled</v>
      </c>
      <c r="E3896" t="str">
        <f t="shared" si="185"/>
        <v xml:space="preserve"> </v>
      </c>
      <c r="F3896">
        <f t="shared" si="186"/>
        <v>0</v>
      </c>
    </row>
    <row r="3897" spans="1:6" x14ac:dyDescent="0.45">
      <c r="A3897">
        <v>3886</v>
      </c>
      <c r="B3897">
        <f t="shared" si="184"/>
        <v>0</v>
      </c>
      <c r="C3897" cm="1">
        <f t="array" ref="C3897:D3897">_xlfn.XLOOKUP(A3897,id,KickstartData!$L$2:$M$4115)</f>
        <v>0</v>
      </c>
      <c r="D3897" t="str">
        <v>canceled</v>
      </c>
      <c r="E3897" t="str">
        <f t="shared" si="185"/>
        <v xml:space="preserve"> </v>
      </c>
      <c r="F3897">
        <f t="shared" si="186"/>
        <v>0</v>
      </c>
    </row>
    <row r="3898" spans="1:6" x14ac:dyDescent="0.45">
      <c r="A3898">
        <v>3887</v>
      </c>
      <c r="B3898">
        <f t="shared" si="184"/>
        <v>2</v>
      </c>
      <c r="C3898" cm="1">
        <f t="array" ref="C3898:D3898">_xlfn.XLOOKUP(A3898,id,KickstartData!$L$2:$M$4115)</f>
        <v>2</v>
      </c>
      <c r="D3898" t="str">
        <v>canceled</v>
      </c>
      <c r="E3898" t="str">
        <f t="shared" si="185"/>
        <v xml:space="preserve"> </v>
      </c>
      <c r="F3898">
        <f t="shared" si="186"/>
        <v>2</v>
      </c>
    </row>
    <row r="3899" spans="1:6" x14ac:dyDescent="0.45">
      <c r="A3899">
        <v>3888</v>
      </c>
      <c r="B3899">
        <f t="shared" si="184"/>
        <v>14</v>
      </c>
      <c r="C3899" cm="1">
        <f t="array" ref="C3899:D3899">_xlfn.XLOOKUP(A3899,id,KickstartData!$L$2:$M$4115)</f>
        <v>14</v>
      </c>
      <c r="D3899" t="str">
        <v>failed</v>
      </c>
      <c r="E3899" t="str">
        <f t="shared" si="185"/>
        <v xml:space="preserve"> </v>
      </c>
      <c r="F3899">
        <f t="shared" si="186"/>
        <v>14</v>
      </c>
    </row>
    <row r="3900" spans="1:6" x14ac:dyDescent="0.45">
      <c r="A3900">
        <v>3889</v>
      </c>
      <c r="B3900">
        <f t="shared" si="184"/>
        <v>9</v>
      </c>
      <c r="C3900" cm="1">
        <f t="array" ref="C3900:D3900">_xlfn.XLOOKUP(A3900,id,KickstartData!$L$2:$M$4115)</f>
        <v>9</v>
      </c>
      <c r="D3900" t="str">
        <v>failed</v>
      </c>
      <c r="E3900" t="str">
        <f t="shared" si="185"/>
        <v xml:space="preserve"> </v>
      </c>
      <c r="F3900">
        <f t="shared" si="186"/>
        <v>9</v>
      </c>
    </row>
    <row r="3901" spans="1:6" x14ac:dyDescent="0.45">
      <c r="A3901">
        <v>3890</v>
      </c>
      <c r="B3901">
        <f t="shared" si="184"/>
        <v>8</v>
      </c>
      <c r="C3901" cm="1">
        <f t="array" ref="C3901:D3901">_xlfn.XLOOKUP(A3901,id,KickstartData!$L$2:$M$4115)</f>
        <v>8</v>
      </c>
      <c r="D3901" t="str">
        <v>failed</v>
      </c>
      <c r="E3901" t="str">
        <f t="shared" si="185"/>
        <v xml:space="preserve"> </v>
      </c>
      <c r="F3901">
        <f t="shared" si="186"/>
        <v>8</v>
      </c>
    </row>
    <row r="3902" spans="1:6" x14ac:dyDescent="0.45">
      <c r="A3902">
        <v>3891</v>
      </c>
      <c r="B3902">
        <f t="shared" si="184"/>
        <v>7</v>
      </c>
      <c r="C3902" cm="1">
        <f t="array" ref="C3902:D3902">_xlfn.XLOOKUP(A3902,id,KickstartData!$L$2:$M$4115)</f>
        <v>7</v>
      </c>
      <c r="D3902" t="str">
        <v>failed</v>
      </c>
      <c r="E3902" t="str">
        <f t="shared" si="185"/>
        <v xml:space="preserve"> </v>
      </c>
      <c r="F3902">
        <f t="shared" si="186"/>
        <v>7</v>
      </c>
    </row>
    <row r="3903" spans="1:6" x14ac:dyDescent="0.45">
      <c r="A3903">
        <v>3892</v>
      </c>
      <c r="B3903">
        <f t="shared" si="184"/>
        <v>0</v>
      </c>
      <c r="C3903" cm="1">
        <f t="array" ref="C3903:D3903">_xlfn.XLOOKUP(A3903,id,KickstartData!$L$2:$M$4115)</f>
        <v>0</v>
      </c>
      <c r="D3903" t="str">
        <v>failed</v>
      </c>
      <c r="E3903" t="str">
        <f t="shared" si="185"/>
        <v xml:space="preserve"> </v>
      </c>
      <c r="F3903">
        <f t="shared" si="186"/>
        <v>0</v>
      </c>
    </row>
    <row r="3904" spans="1:6" x14ac:dyDescent="0.45">
      <c r="A3904">
        <v>3893</v>
      </c>
      <c r="B3904">
        <f t="shared" si="184"/>
        <v>84</v>
      </c>
      <c r="C3904" cm="1">
        <f t="array" ref="C3904:D3904">_xlfn.XLOOKUP(A3904,id,KickstartData!$L$2:$M$4115)</f>
        <v>84</v>
      </c>
      <c r="D3904" t="str">
        <v>failed</v>
      </c>
      <c r="E3904" t="str">
        <f t="shared" si="185"/>
        <v xml:space="preserve"> </v>
      </c>
      <c r="F3904">
        <f t="shared" si="186"/>
        <v>84</v>
      </c>
    </row>
    <row r="3905" spans="1:6" x14ac:dyDescent="0.45">
      <c r="A3905">
        <v>3894</v>
      </c>
      <c r="B3905">
        <f t="shared" si="184"/>
        <v>11</v>
      </c>
      <c r="C3905" cm="1">
        <f t="array" ref="C3905:D3905">_xlfn.XLOOKUP(A3905,id,KickstartData!$L$2:$M$4115)</f>
        <v>11</v>
      </c>
      <c r="D3905" t="str">
        <v>failed</v>
      </c>
      <c r="E3905" t="str">
        <f t="shared" si="185"/>
        <v xml:space="preserve"> </v>
      </c>
      <c r="F3905">
        <f t="shared" si="186"/>
        <v>11</v>
      </c>
    </row>
    <row r="3906" spans="1:6" x14ac:dyDescent="0.45">
      <c r="A3906">
        <v>3895</v>
      </c>
      <c r="B3906">
        <f t="shared" si="184"/>
        <v>1</v>
      </c>
      <c r="C3906" cm="1">
        <f t="array" ref="C3906:D3906">_xlfn.XLOOKUP(A3906,id,KickstartData!$L$2:$M$4115)</f>
        <v>1</v>
      </c>
      <c r="D3906" t="str">
        <v>failed</v>
      </c>
      <c r="E3906" t="str">
        <f t="shared" si="185"/>
        <v xml:space="preserve"> </v>
      </c>
      <c r="F3906">
        <f t="shared" si="186"/>
        <v>1</v>
      </c>
    </row>
    <row r="3907" spans="1:6" x14ac:dyDescent="0.45">
      <c r="A3907">
        <v>3896</v>
      </c>
      <c r="B3907">
        <f t="shared" si="184"/>
        <v>4</v>
      </c>
      <c r="C3907" cm="1">
        <f t="array" ref="C3907:D3907">_xlfn.XLOOKUP(A3907,id,KickstartData!$L$2:$M$4115)</f>
        <v>4</v>
      </c>
      <c r="D3907" t="str">
        <v>failed</v>
      </c>
      <c r="E3907" t="str">
        <f t="shared" si="185"/>
        <v xml:space="preserve"> </v>
      </c>
      <c r="F3907">
        <f t="shared" si="186"/>
        <v>4</v>
      </c>
    </row>
    <row r="3908" spans="1:6" x14ac:dyDescent="0.45">
      <c r="A3908">
        <v>3897</v>
      </c>
      <c r="B3908">
        <f t="shared" si="184"/>
        <v>10</v>
      </c>
      <c r="C3908" cm="1">
        <f t="array" ref="C3908:D3908">_xlfn.XLOOKUP(A3908,id,KickstartData!$L$2:$M$4115)</f>
        <v>10</v>
      </c>
      <c r="D3908" t="str">
        <v>failed</v>
      </c>
      <c r="E3908" t="str">
        <f t="shared" si="185"/>
        <v xml:space="preserve"> </v>
      </c>
      <c r="F3908">
        <f t="shared" si="186"/>
        <v>10</v>
      </c>
    </row>
    <row r="3909" spans="1:6" x14ac:dyDescent="0.45">
      <c r="A3909">
        <v>3898</v>
      </c>
      <c r="B3909">
        <f t="shared" si="184"/>
        <v>16</v>
      </c>
      <c r="C3909" cm="1">
        <f t="array" ref="C3909:D3909">_xlfn.XLOOKUP(A3909,id,KickstartData!$L$2:$M$4115)</f>
        <v>16</v>
      </c>
      <c r="D3909" t="str">
        <v>failed</v>
      </c>
      <c r="E3909" t="str">
        <f t="shared" si="185"/>
        <v xml:space="preserve"> </v>
      </c>
      <c r="F3909">
        <f t="shared" si="186"/>
        <v>16</v>
      </c>
    </row>
    <row r="3910" spans="1:6" x14ac:dyDescent="0.45">
      <c r="A3910">
        <v>3899</v>
      </c>
      <c r="B3910">
        <f t="shared" si="184"/>
        <v>2</v>
      </c>
      <c r="C3910" cm="1">
        <f t="array" ref="C3910:D3910">_xlfn.XLOOKUP(A3910,id,KickstartData!$L$2:$M$4115)</f>
        <v>2</v>
      </c>
      <c r="D3910" t="str">
        <v>failed</v>
      </c>
      <c r="E3910" t="str">
        <f t="shared" si="185"/>
        <v xml:space="preserve"> </v>
      </c>
      <c r="F3910">
        <f t="shared" si="186"/>
        <v>2</v>
      </c>
    </row>
    <row r="3911" spans="1:6" x14ac:dyDescent="0.45">
      <c r="A3911">
        <v>3900</v>
      </c>
      <c r="B3911">
        <f t="shared" si="184"/>
        <v>5</v>
      </c>
      <c r="C3911" cm="1">
        <f t="array" ref="C3911:D3911">_xlfn.XLOOKUP(A3911,id,KickstartData!$L$2:$M$4115)</f>
        <v>5</v>
      </c>
      <c r="D3911" t="str">
        <v>failed</v>
      </c>
      <c r="E3911" t="str">
        <f t="shared" si="185"/>
        <v xml:space="preserve"> </v>
      </c>
      <c r="F3911">
        <f t="shared" si="186"/>
        <v>5</v>
      </c>
    </row>
    <row r="3912" spans="1:6" x14ac:dyDescent="0.45">
      <c r="A3912">
        <v>3901</v>
      </c>
      <c r="B3912">
        <f t="shared" si="184"/>
        <v>1</v>
      </c>
      <c r="C3912" cm="1">
        <f t="array" ref="C3912:D3912">_xlfn.XLOOKUP(A3912,id,KickstartData!$L$2:$M$4115)</f>
        <v>1</v>
      </c>
      <c r="D3912" t="str">
        <v>failed</v>
      </c>
      <c r="E3912" t="str">
        <f t="shared" si="185"/>
        <v xml:space="preserve"> </v>
      </c>
      <c r="F3912">
        <f t="shared" si="186"/>
        <v>1</v>
      </c>
    </row>
    <row r="3913" spans="1:6" x14ac:dyDescent="0.45">
      <c r="A3913">
        <v>3902</v>
      </c>
      <c r="B3913">
        <f t="shared" si="184"/>
        <v>31</v>
      </c>
      <c r="C3913" cm="1">
        <f t="array" ref="C3913:D3913">_xlfn.XLOOKUP(A3913,id,KickstartData!$L$2:$M$4115)</f>
        <v>31</v>
      </c>
      <c r="D3913" t="str">
        <v>failed</v>
      </c>
      <c r="E3913" t="str">
        <f t="shared" si="185"/>
        <v xml:space="preserve"> </v>
      </c>
      <c r="F3913">
        <f t="shared" si="186"/>
        <v>31</v>
      </c>
    </row>
    <row r="3914" spans="1:6" x14ac:dyDescent="0.45">
      <c r="A3914">
        <v>3903</v>
      </c>
      <c r="B3914">
        <f t="shared" si="184"/>
        <v>0</v>
      </c>
      <c r="C3914" cm="1">
        <f t="array" ref="C3914:D3914">_xlfn.XLOOKUP(A3914,id,KickstartData!$L$2:$M$4115)</f>
        <v>0</v>
      </c>
      <c r="D3914" t="str">
        <v>failed</v>
      </c>
      <c r="E3914" t="str">
        <f t="shared" si="185"/>
        <v xml:space="preserve"> </v>
      </c>
      <c r="F3914">
        <f t="shared" si="186"/>
        <v>0</v>
      </c>
    </row>
    <row r="3915" spans="1:6" x14ac:dyDescent="0.45">
      <c r="A3915">
        <v>3904</v>
      </c>
      <c r="B3915">
        <f t="shared" si="184"/>
        <v>2</v>
      </c>
      <c r="C3915" cm="1">
        <f t="array" ref="C3915:D3915">_xlfn.XLOOKUP(A3915,id,KickstartData!$L$2:$M$4115)</f>
        <v>2</v>
      </c>
      <c r="D3915" t="str">
        <v>failed</v>
      </c>
      <c r="E3915" t="str">
        <f t="shared" si="185"/>
        <v xml:space="preserve"> </v>
      </c>
      <c r="F3915">
        <f t="shared" si="186"/>
        <v>2</v>
      </c>
    </row>
    <row r="3916" spans="1:6" x14ac:dyDescent="0.45">
      <c r="A3916">
        <v>3905</v>
      </c>
      <c r="B3916">
        <f t="shared" ref="B3916:B3979" si="187">_xlfn.XLOOKUP(A3916,id,backers_count)</f>
        <v>7</v>
      </c>
      <c r="C3916" cm="1">
        <f t="array" ref="C3916:D3916">_xlfn.XLOOKUP(A3916,id,KickstartData!$L$2:$M$4115)</f>
        <v>7</v>
      </c>
      <c r="D3916" t="str">
        <v>failed</v>
      </c>
      <c r="E3916" t="str">
        <f t="shared" si="185"/>
        <v xml:space="preserve"> </v>
      </c>
      <c r="F3916">
        <f t="shared" si="186"/>
        <v>7</v>
      </c>
    </row>
    <row r="3917" spans="1:6" x14ac:dyDescent="0.45">
      <c r="A3917">
        <v>3906</v>
      </c>
      <c r="B3917">
        <f t="shared" si="187"/>
        <v>16</v>
      </c>
      <c r="C3917" cm="1">
        <f t="array" ref="C3917:D3917">_xlfn.XLOOKUP(A3917,id,KickstartData!$L$2:$M$4115)</f>
        <v>16</v>
      </c>
      <c r="D3917" t="str">
        <v>failed</v>
      </c>
      <c r="E3917" t="str">
        <f t="shared" si="185"/>
        <v xml:space="preserve"> </v>
      </c>
      <c r="F3917">
        <f t="shared" si="186"/>
        <v>16</v>
      </c>
    </row>
    <row r="3918" spans="1:6" x14ac:dyDescent="0.45">
      <c r="A3918">
        <v>3907</v>
      </c>
      <c r="B3918">
        <f t="shared" si="187"/>
        <v>4</v>
      </c>
      <c r="C3918" cm="1">
        <f t="array" ref="C3918:D3918">_xlfn.XLOOKUP(A3918,id,KickstartData!$L$2:$M$4115)</f>
        <v>4</v>
      </c>
      <c r="D3918" t="str">
        <v>failed</v>
      </c>
      <c r="E3918" t="str">
        <f t="shared" si="185"/>
        <v xml:space="preserve"> </v>
      </c>
      <c r="F3918">
        <f t="shared" si="186"/>
        <v>4</v>
      </c>
    </row>
    <row r="3919" spans="1:6" x14ac:dyDescent="0.45">
      <c r="A3919">
        <v>3908</v>
      </c>
      <c r="B3919">
        <f t="shared" si="187"/>
        <v>4</v>
      </c>
      <c r="C3919" cm="1">
        <f t="array" ref="C3919:D3919">_xlfn.XLOOKUP(A3919,id,KickstartData!$L$2:$M$4115)</f>
        <v>4</v>
      </c>
      <c r="D3919" t="str">
        <v>failed</v>
      </c>
      <c r="E3919" t="str">
        <f t="shared" si="185"/>
        <v xml:space="preserve"> </v>
      </c>
      <c r="F3919">
        <f t="shared" si="186"/>
        <v>4</v>
      </c>
    </row>
    <row r="3920" spans="1:6" x14ac:dyDescent="0.45">
      <c r="A3920">
        <v>3909</v>
      </c>
      <c r="B3920">
        <f t="shared" si="187"/>
        <v>4</v>
      </c>
      <c r="C3920" cm="1">
        <f t="array" ref="C3920:D3920">_xlfn.XLOOKUP(A3920,id,KickstartData!$L$2:$M$4115)</f>
        <v>4</v>
      </c>
      <c r="D3920" t="str">
        <v>failed</v>
      </c>
      <c r="E3920" t="str">
        <f t="shared" si="185"/>
        <v xml:space="preserve"> </v>
      </c>
      <c r="F3920">
        <f t="shared" si="186"/>
        <v>4</v>
      </c>
    </row>
    <row r="3921" spans="1:6" x14ac:dyDescent="0.45">
      <c r="A3921">
        <v>3910</v>
      </c>
      <c r="B3921">
        <f t="shared" si="187"/>
        <v>3</v>
      </c>
      <c r="C3921" cm="1">
        <f t="array" ref="C3921:D3921">_xlfn.XLOOKUP(A3921,id,KickstartData!$L$2:$M$4115)</f>
        <v>3</v>
      </c>
      <c r="D3921" t="str">
        <v>failed</v>
      </c>
      <c r="E3921" t="str">
        <f t="shared" si="185"/>
        <v xml:space="preserve"> </v>
      </c>
      <c r="F3921">
        <f t="shared" si="186"/>
        <v>3</v>
      </c>
    </row>
    <row r="3922" spans="1:6" x14ac:dyDescent="0.45">
      <c r="A3922">
        <v>3911</v>
      </c>
      <c r="B3922">
        <f t="shared" si="187"/>
        <v>36</v>
      </c>
      <c r="C3922" cm="1">
        <f t="array" ref="C3922:D3922">_xlfn.XLOOKUP(A3922,id,KickstartData!$L$2:$M$4115)</f>
        <v>36</v>
      </c>
      <c r="D3922" t="str">
        <v>failed</v>
      </c>
      <c r="E3922" t="str">
        <f t="shared" si="185"/>
        <v xml:space="preserve"> </v>
      </c>
      <c r="F3922">
        <f t="shared" si="186"/>
        <v>36</v>
      </c>
    </row>
    <row r="3923" spans="1:6" x14ac:dyDescent="0.45">
      <c r="A3923">
        <v>3912</v>
      </c>
      <c r="B3923">
        <f t="shared" si="187"/>
        <v>1</v>
      </c>
      <c r="C3923" cm="1">
        <f t="array" ref="C3923:D3923">_xlfn.XLOOKUP(A3923,id,KickstartData!$L$2:$M$4115)</f>
        <v>1</v>
      </c>
      <c r="D3923" t="str">
        <v>failed</v>
      </c>
      <c r="E3923" t="str">
        <f t="shared" ref="E3923:E3986" si="188">IF(D3923="successful",C3923," ")</f>
        <v xml:space="preserve"> </v>
      </c>
      <c r="F3923">
        <f t="shared" ref="F3923:F3986" si="189">IF(D3923&lt;&gt;"successful",C3923," ")</f>
        <v>1</v>
      </c>
    </row>
    <row r="3924" spans="1:6" x14ac:dyDescent="0.45">
      <c r="A3924">
        <v>3913</v>
      </c>
      <c r="B3924">
        <f t="shared" si="187"/>
        <v>7</v>
      </c>
      <c r="C3924" cm="1">
        <f t="array" ref="C3924:D3924">_xlfn.XLOOKUP(A3924,id,KickstartData!$L$2:$M$4115)</f>
        <v>7</v>
      </c>
      <c r="D3924" t="str">
        <v>failed</v>
      </c>
      <c r="E3924" t="str">
        <f t="shared" si="188"/>
        <v xml:space="preserve"> </v>
      </c>
      <c r="F3924">
        <f t="shared" si="189"/>
        <v>7</v>
      </c>
    </row>
    <row r="3925" spans="1:6" x14ac:dyDescent="0.45">
      <c r="A3925">
        <v>3914</v>
      </c>
      <c r="B3925">
        <f t="shared" si="187"/>
        <v>27</v>
      </c>
      <c r="C3925" cm="1">
        <f t="array" ref="C3925:D3925">_xlfn.XLOOKUP(A3925,id,KickstartData!$L$2:$M$4115)</f>
        <v>27</v>
      </c>
      <c r="D3925" t="str">
        <v>failed</v>
      </c>
      <c r="E3925" t="str">
        <f t="shared" si="188"/>
        <v xml:space="preserve"> </v>
      </c>
      <c r="F3925">
        <f t="shared" si="189"/>
        <v>27</v>
      </c>
    </row>
    <row r="3926" spans="1:6" x14ac:dyDescent="0.45">
      <c r="A3926">
        <v>3915</v>
      </c>
      <c r="B3926">
        <f t="shared" si="187"/>
        <v>1</v>
      </c>
      <c r="C3926" cm="1">
        <f t="array" ref="C3926:D3926">_xlfn.XLOOKUP(A3926,id,KickstartData!$L$2:$M$4115)</f>
        <v>1</v>
      </c>
      <c r="D3926" t="str">
        <v>failed</v>
      </c>
      <c r="E3926" t="str">
        <f t="shared" si="188"/>
        <v xml:space="preserve"> </v>
      </c>
      <c r="F3926">
        <f t="shared" si="189"/>
        <v>1</v>
      </c>
    </row>
    <row r="3927" spans="1:6" x14ac:dyDescent="0.45">
      <c r="A3927">
        <v>3916</v>
      </c>
      <c r="B3927">
        <f t="shared" si="187"/>
        <v>0</v>
      </c>
      <c r="C3927" cm="1">
        <f t="array" ref="C3927:D3927">_xlfn.XLOOKUP(A3927,id,KickstartData!$L$2:$M$4115)</f>
        <v>0</v>
      </c>
      <c r="D3927" t="str">
        <v>failed</v>
      </c>
      <c r="E3927" t="str">
        <f t="shared" si="188"/>
        <v xml:space="preserve"> </v>
      </c>
      <c r="F3927">
        <f t="shared" si="189"/>
        <v>0</v>
      </c>
    </row>
    <row r="3928" spans="1:6" x14ac:dyDescent="0.45">
      <c r="A3928">
        <v>3917</v>
      </c>
      <c r="B3928">
        <f t="shared" si="187"/>
        <v>1</v>
      </c>
      <c r="C3928" cm="1">
        <f t="array" ref="C3928:D3928">_xlfn.XLOOKUP(A3928,id,KickstartData!$L$2:$M$4115)</f>
        <v>1</v>
      </c>
      <c r="D3928" t="str">
        <v>failed</v>
      </c>
      <c r="E3928" t="str">
        <f t="shared" si="188"/>
        <v xml:space="preserve"> </v>
      </c>
      <c r="F3928">
        <f t="shared" si="189"/>
        <v>1</v>
      </c>
    </row>
    <row r="3929" spans="1:6" x14ac:dyDescent="0.45">
      <c r="A3929">
        <v>3918</v>
      </c>
      <c r="B3929">
        <f t="shared" si="187"/>
        <v>3</v>
      </c>
      <c r="C3929" cm="1">
        <f t="array" ref="C3929:D3929">_xlfn.XLOOKUP(A3929,id,KickstartData!$L$2:$M$4115)</f>
        <v>3</v>
      </c>
      <c r="D3929" t="str">
        <v>failed</v>
      </c>
      <c r="E3929" t="str">
        <f t="shared" si="188"/>
        <v xml:space="preserve"> </v>
      </c>
      <c r="F3929">
        <f t="shared" si="189"/>
        <v>3</v>
      </c>
    </row>
    <row r="3930" spans="1:6" x14ac:dyDescent="0.45">
      <c r="A3930">
        <v>3919</v>
      </c>
      <c r="B3930">
        <f t="shared" si="187"/>
        <v>3</v>
      </c>
      <c r="C3930" cm="1">
        <f t="array" ref="C3930:D3930">_xlfn.XLOOKUP(A3930,id,KickstartData!$L$2:$M$4115)</f>
        <v>3</v>
      </c>
      <c r="D3930" t="str">
        <v>failed</v>
      </c>
      <c r="E3930" t="str">
        <f t="shared" si="188"/>
        <v xml:space="preserve"> </v>
      </c>
      <c r="F3930">
        <f t="shared" si="189"/>
        <v>3</v>
      </c>
    </row>
    <row r="3931" spans="1:6" x14ac:dyDescent="0.45">
      <c r="A3931">
        <v>3920</v>
      </c>
      <c r="B3931">
        <f t="shared" si="187"/>
        <v>3</v>
      </c>
      <c r="C3931" cm="1">
        <f t="array" ref="C3931:D3931">_xlfn.XLOOKUP(A3931,id,KickstartData!$L$2:$M$4115)</f>
        <v>3</v>
      </c>
      <c r="D3931" t="str">
        <v>failed</v>
      </c>
      <c r="E3931" t="str">
        <f t="shared" si="188"/>
        <v xml:space="preserve"> </v>
      </c>
      <c r="F3931">
        <f t="shared" si="189"/>
        <v>3</v>
      </c>
    </row>
    <row r="3932" spans="1:6" x14ac:dyDescent="0.45">
      <c r="A3932">
        <v>3921</v>
      </c>
      <c r="B3932">
        <f t="shared" si="187"/>
        <v>0</v>
      </c>
      <c r="C3932" cm="1">
        <f t="array" ref="C3932:D3932">_xlfn.XLOOKUP(A3932,id,KickstartData!$L$2:$M$4115)</f>
        <v>0</v>
      </c>
      <c r="D3932" t="str">
        <v>failed</v>
      </c>
      <c r="E3932" t="str">
        <f t="shared" si="188"/>
        <v xml:space="preserve"> </v>
      </c>
      <c r="F3932">
        <f t="shared" si="189"/>
        <v>0</v>
      </c>
    </row>
    <row r="3933" spans="1:6" x14ac:dyDescent="0.45">
      <c r="A3933">
        <v>3922</v>
      </c>
      <c r="B3933">
        <f t="shared" si="187"/>
        <v>6</v>
      </c>
      <c r="C3933" cm="1">
        <f t="array" ref="C3933:D3933">_xlfn.XLOOKUP(A3933,id,KickstartData!$L$2:$M$4115)</f>
        <v>6</v>
      </c>
      <c r="D3933" t="str">
        <v>failed</v>
      </c>
      <c r="E3933" t="str">
        <f t="shared" si="188"/>
        <v xml:space="preserve"> </v>
      </c>
      <c r="F3933">
        <f t="shared" si="189"/>
        <v>6</v>
      </c>
    </row>
    <row r="3934" spans="1:6" x14ac:dyDescent="0.45">
      <c r="A3934">
        <v>3923</v>
      </c>
      <c r="B3934">
        <f t="shared" si="187"/>
        <v>17</v>
      </c>
      <c r="C3934" cm="1">
        <f t="array" ref="C3934:D3934">_xlfn.XLOOKUP(A3934,id,KickstartData!$L$2:$M$4115)</f>
        <v>17</v>
      </c>
      <c r="D3934" t="str">
        <v>failed</v>
      </c>
      <c r="E3934" t="str">
        <f t="shared" si="188"/>
        <v xml:space="preserve"> </v>
      </c>
      <c r="F3934">
        <f t="shared" si="189"/>
        <v>17</v>
      </c>
    </row>
    <row r="3935" spans="1:6" x14ac:dyDescent="0.45">
      <c r="A3935">
        <v>3924</v>
      </c>
      <c r="B3935">
        <f t="shared" si="187"/>
        <v>40</v>
      </c>
      <c r="C3935" cm="1">
        <f t="array" ref="C3935:D3935">_xlfn.XLOOKUP(A3935,id,KickstartData!$L$2:$M$4115)</f>
        <v>40</v>
      </c>
      <c r="D3935" t="str">
        <v>failed</v>
      </c>
      <c r="E3935" t="str">
        <f t="shared" si="188"/>
        <v xml:space="preserve"> </v>
      </c>
      <c r="F3935">
        <f t="shared" si="189"/>
        <v>40</v>
      </c>
    </row>
    <row r="3936" spans="1:6" x14ac:dyDescent="0.45">
      <c r="A3936">
        <v>3925</v>
      </c>
      <c r="B3936">
        <f t="shared" si="187"/>
        <v>3</v>
      </c>
      <c r="C3936" cm="1">
        <f t="array" ref="C3936:D3936">_xlfn.XLOOKUP(A3936,id,KickstartData!$L$2:$M$4115)</f>
        <v>3</v>
      </c>
      <c r="D3936" t="str">
        <v>failed</v>
      </c>
      <c r="E3936" t="str">
        <f t="shared" si="188"/>
        <v xml:space="preserve"> </v>
      </c>
      <c r="F3936">
        <f t="shared" si="189"/>
        <v>3</v>
      </c>
    </row>
    <row r="3937" spans="1:6" x14ac:dyDescent="0.45">
      <c r="A3937">
        <v>3926</v>
      </c>
      <c r="B3937">
        <f t="shared" si="187"/>
        <v>1</v>
      </c>
      <c r="C3937" cm="1">
        <f t="array" ref="C3937:D3937">_xlfn.XLOOKUP(A3937,id,KickstartData!$L$2:$M$4115)</f>
        <v>1</v>
      </c>
      <c r="D3937" t="str">
        <v>failed</v>
      </c>
      <c r="E3937" t="str">
        <f t="shared" si="188"/>
        <v xml:space="preserve"> </v>
      </c>
      <c r="F3937">
        <f t="shared" si="189"/>
        <v>1</v>
      </c>
    </row>
    <row r="3938" spans="1:6" x14ac:dyDescent="0.45">
      <c r="A3938">
        <v>3927</v>
      </c>
      <c r="B3938">
        <f t="shared" si="187"/>
        <v>2</v>
      </c>
      <c r="C3938" cm="1">
        <f t="array" ref="C3938:D3938">_xlfn.XLOOKUP(A3938,id,KickstartData!$L$2:$M$4115)</f>
        <v>2</v>
      </c>
      <c r="D3938" t="str">
        <v>failed</v>
      </c>
      <c r="E3938" t="str">
        <f t="shared" si="188"/>
        <v xml:space="preserve"> </v>
      </c>
      <c r="F3938">
        <f t="shared" si="189"/>
        <v>2</v>
      </c>
    </row>
    <row r="3939" spans="1:6" x14ac:dyDescent="0.45">
      <c r="A3939">
        <v>3928</v>
      </c>
      <c r="B3939">
        <f t="shared" si="187"/>
        <v>7</v>
      </c>
      <c r="C3939" cm="1">
        <f t="array" ref="C3939:D3939">_xlfn.XLOOKUP(A3939,id,KickstartData!$L$2:$M$4115)</f>
        <v>7</v>
      </c>
      <c r="D3939" t="str">
        <v>failed</v>
      </c>
      <c r="E3939" t="str">
        <f t="shared" si="188"/>
        <v xml:space="preserve"> </v>
      </c>
      <c r="F3939">
        <f t="shared" si="189"/>
        <v>7</v>
      </c>
    </row>
    <row r="3940" spans="1:6" x14ac:dyDescent="0.45">
      <c r="A3940">
        <v>3929</v>
      </c>
      <c r="B3940">
        <f t="shared" si="187"/>
        <v>14</v>
      </c>
      <c r="C3940" cm="1">
        <f t="array" ref="C3940:D3940">_xlfn.XLOOKUP(A3940,id,KickstartData!$L$2:$M$4115)</f>
        <v>14</v>
      </c>
      <c r="D3940" t="str">
        <v>failed</v>
      </c>
      <c r="E3940" t="str">
        <f t="shared" si="188"/>
        <v xml:space="preserve"> </v>
      </c>
      <c r="F3940">
        <f t="shared" si="189"/>
        <v>14</v>
      </c>
    </row>
    <row r="3941" spans="1:6" x14ac:dyDescent="0.45">
      <c r="A3941">
        <v>3930</v>
      </c>
      <c r="B3941">
        <f t="shared" si="187"/>
        <v>0</v>
      </c>
      <c r="C3941" cm="1">
        <f t="array" ref="C3941:D3941">_xlfn.XLOOKUP(A3941,id,KickstartData!$L$2:$M$4115)</f>
        <v>0</v>
      </c>
      <c r="D3941" t="str">
        <v>failed</v>
      </c>
      <c r="E3941" t="str">
        <f t="shared" si="188"/>
        <v xml:space="preserve"> </v>
      </c>
      <c r="F3941">
        <f t="shared" si="189"/>
        <v>0</v>
      </c>
    </row>
    <row r="3942" spans="1:6" x14ac:dyDescent="0.45">
      <c r="A3942">
        <v>3931</v>
      </c>
      <c r="B3942">
        <f t="shared" si="187"/>
        <v>0</v>
      </c>
      <c r="C3942" cm="1">
        <f t="array" ref="C3942:D3942">_xlfn.XLOOKUP(A3942,id,KickstartData!$L$2:$M$4115)</f>
        <v>0</v>
      </c>
      <c r="D3942" t="str">
        <v>failed</v>
      </c>
      <c r="E3942" t="str">
        <f t="shared" si="188"/>
        <v xml:space="preserve"> </v>
      </c>
      <c r="F3942">
        <f t="shared" si="189"/>
        <v>0</v>
      </c>
    </row>
    <row r="3943" spans="1:6" x14ac:dyDescent="0.45">
      <c r="A3943">
        <v>3932</v>
      </c>
      <c r="B3943">
        <f t="shared" si="187"/>
        <v>1</v>
      </c>
      <c r="C3943" cm="1">
        <f t="array" ref="C3943:D3943">_xlfn.XLOOKUP(A3943,id,KickstartData!$L$2:$M$4115)</f>
        <v>1</v>
      </c>
      <c r="D3943" t="str">
        <v>failed</v>
      </c>
      <c r="E3943" t="str">
        <f t="shared" si="188"/>
        <v xml:space="preserve"> </v>
      </c>
      <c r="F3943">
        <f t="shared" si="189"/>
        <v>1</v>
      </c>
    </row>
    <row r="3944" spans="1:6" x14ac:dyDescent="0.45">
      <c r="A3944">
        <v>3933</v>
      </c>
      <c r="B3944">
        <f t="shared" si="187"/>
        <v>12</v>
      </c>
      <c r="C3944" cm="1">
        <f t="array" ref="C3944:D3944">_xlfn.XLOOKUP(A3944,id,KickstartData!$L$2:$M$4115)</f>
        <v>12</v>
      </c>
      <c r="D3944" t="str">
        <v>failed</v>
      </c>
      <c r="E3944" t="str">
        <f t="shared" si="188"/>
        <v xml:space="preserve"> </v>
      </c>
      <c r="F3944">
        <f t="shared" si="189"/>
        <v>12</v>
      </c>
    </row>
    <row r="3945" spans="1:6" x14ac:dyDescent="0.45">
      <c r="A3945">
        <v>3934</v>
      </c>
      <c r="B3945">
        <f t="shared" si="187"/>
        <v>12</v>
      </c>
      <c r="C3945" cm="1">
        <f t="array" ref="C3945:D3945">_xlfn.XLOOKUP(A3945,id,KickstartData!$L$2:$M$4115)</f>
        <v>12</v>
      </c>
      <c r="D3945" t="str">
        <v>failed</v>
      </c>
      <c r="E3945" t="str">
        <f t="shared" si="188"/>
        <v xml:space="preserve"> </v>
      </c>
      <c r="F3945">
        <f t="shared" si="189"/>
        <v>12</v>
      </c>
    </row>
    <row r="3946" spans="1:6" x14ac:dyDescent="0.45">
      <c r="A3946">
        <v>3935</v>
      </c>
      <c r="B3946">
        <f t="shared" si="187"/>
        <v>23</v>
      </c>
      <c r="C3946" cm="1">
        <f t="array" ref="C3946:D3946">_xlfn.XLOOKUP(A3946,id,KickstartData!$L$2:$M$4115)</f>
        <v>23</v>
      </c>
      <c r="D3946" t="str">
        <v>failed</v>
      </c>
      <c r="E3946" t="str">
        <f t="shared" si="188"/>
        <v xml:space="preserve"> </v>
      </c>
      <c r="F3946">
        <f t="shared" si="189"/>
        <v>23</v>
      </c>
    </row>
    <row r="3947" spans="1:6" x14ac:dyDescent="0.45">
      <c r="A3947">
        <v>3936</v>
      </c>
      <c r="B3947">
        <f t="shared" si="187"/>
        <v>0</v>
      </c>
      <c r="C3947" cm="1">
        <f t="array" ref="C3947:D3947">_xlfn.XLOOKUP(A3947,id,KickstartData!$L$2:$M$4115)</f>
        <v>0</v>
      </c>
      <c r="D3947" t="str">
        <v>failed</v>
      </c>
      <c r="E3947" t="str">
        <f t="shared" si="188"/>
        <v xml:space="preserve"> </v>
      </c>
      <c r="F3947">
        <f t="shared" si="189"/>
        <v>0</v>
      </c>
    </row>
    <row r="3948" spans="1:6" x14ac:dyDescent="0.45">
      <c r="A3948">
        <v>3937</v>
      </c>
      <c r="B3948">
        <f t="shared" si="187"/>
        <v>10</v>
      </c>
      <c r="C3948" cm="1">
        <f t="array" ref="C3948:D3948">_xlfn.XLOOKUP(A3948,id,KickstartData!$L$2:$M$4115)</f>
        <v>10</v>
      </c>
      <c r="D3948" t="str">
        <v>failed</v>
      </c>
      <c r="E3948" t="str">
        <f t="shared" si="188"/>
        <v xml:space="preserve"> </v>
      </c>
      <c r="F3948">
        <f t="shared" si="189"/>
        <v>10</v>
      </c>
    </row>
    <row r="3949" spans="1:6" x14ac:dyDescent="0.45">
      <c r="A3949">
        <v>3938</v>
      </c>
      <c r="B3949">
        <f t="shared" si="187"/>
        <v>5</v>
      </c>
      <c r="C3949" cm="1">
        <f t="array" ref="C3949:D3949">_xlfn.XLOOKUP(A3949,id,KickstartData!$L$2:$M$4115)</f>
        <v>5</v>
      </c>
      <c r="D3949" t="str">
        <v>failed</v>
      </c>
      <c r="E3949" t="str">
        <f t="shared" si="188"/>
        <v xml:space="preserve"> </v>
      </c>
      <c r="F3949">
        <f t="shared" si="189"/>
        <v>5</v>
      </c>
    </row>
    <row r="3950" spans="1:6" x14ac:dyDescent="0.45">
      <c r="A3950">
        <v>3939</v>
      </c>
      <c r="B3950">
        <f t="shared" si="187"/>
        <v>1</v>
      </c>
      <c r="C3950" cm="1">
        <f t="array" ref="C3950:D3950">_xlfn.XLOOKUP(A3950,id,KickstartData!$L$2:$M$4115)</f>
        <v>1</v>
      </c>
      <c r="D3950" t="str">
        <v>failed</v>
      </c>
      <c r="E3950" t="str">
        <f t="shared" si="188"/>
        <v xml:space="preserve"> </v>
      </c>
      <c r="F3950">
        <f t="shared" si="189"/>
        <v>1</v>
      </c>
    </row>
    <row r="3951" spans="1:6" x14ac:dyDescent="0.45">
      <c r="A3951">
        <v>3940</v>
      </c>
      <c r="B3951">
        <f t="shared" si="187"/>
        <v>2</v>
      </c>
      <c r="C3951" cm="1">
        <f t="array" ref="C3951:D3951">_xlfn.XLOOKUP(A3951,id,KickstartData!$L$2:$M$4115)</f>
        <v>2</v>
      </c>
      <c r="D3951" t="str">
        <v>failed</v>
      </c>
      <c r="E3951" t="str">
        <f t="shared" si="188"/>
        <v xml:space="preserve"> </v>
      </c>
      <c r="F3951">
        <f t="shared" si="189"/>
        <v>2</v>
      </c>
    </row>
    <row r="3952" spans="1:6" x14ac:dyDescent="0.45">
      <c r="A3952">
        <v>3941</v>
      </c>
      <c r="B3952">
        <f t="shared" si="187"/>
        <v>2</v>
      </c>
      <c r="C3952" cm="1">
        <f t="array" ref="C3952:D3952">_xlfn.XLOOKUP(A3952,id,KickstartData!$L$2:$M$4115)</f>
        <v>2</v>
      </c>
      <c r="D3952" t="str">
        <v>failed</v>
      </c>
      <c r="E3952" t="str">
        <f t="shared" si="188"/>
        <v xml:space="preserve"> </v>
      </c>
      <c r="F3952">
        <f t="shared" si="189"/>
        <v>2</v>
      </c>
    </row>
    <row r="3953" spans="1:6" x14ac:dyDescent="0.45">
      <c r="A3953">
        <v>3942</v>
      </c>
      <c r="B3953">
        <f t="shared" si="187"/>
        <v>0</v>
      </c>
      <c r="C3953" cm="1">
        <f t="array" ref="C3953:D3953">_xlfn.XLOOKUP(A3953,id,KickstartData!$L$2:$M$4115)</f>
        <v>0</v>
      </c>
      <c r="D3953" t="str">
        <v>failed</v>
      </c>
      <c r="E3953" t="str">
        <f t="shared" si="188"/>
        <v xml:space="preserve"> </v>
      </c>
      <c r="F3953">
        <f t="shared" si="189"/>
        <v>0</v>
      </c>
    </row>
    <row r="3954" spans="1:6" x14ac:dyDescent="0.45">
      <c r="A3954">
        <v>3943</v>
      </c>
      <c r="B3954">
        <f t="shared" si="187"/>
        <v>13</v>
      </c>
      <c r="C3954" cm="1">
        <f t="array" ref="C3954:D3954">_xlfn.XLOOKUP(A3954,id,KickstartData!$L$2:$M$4115)</f>
        <v>13</v>
      </c>
      <c r="D3954" t="str">
        <v>failed</v>
      </c>
      <c r="E3954" t="str">
        <f t="shared" si="188"/>
        <v xml:space="preserve"> </v>
      </c>
      <c r="F3954">
        <f t="shared" si="189"/>
        <v>13</v>
      </c>
    </row>
    <row r="3955" spans="1:6" x14ac:dyDescent="0.45">
      <c r="A3955">
        <v>3944</v>
      </c>
      <c r="B3955">
        <f t="shared" si="187"/>
        <v>0</v>
      </c>
      <c r="C3955" cm="1">
        <f t="array" ref="C3955:D3955">_xlfn.XLOOKUP(A3955,id,KickstartData!$L$2:$M$4115)</f>
        <v>0</v>
      </c>
      <c r="D3955" t="str">
        <v>failed</v>
      </c>
      <c r="E3955" t="str">
        <f t="shared" si="188"/>
        <v xml:space="preserve"> </v>
      </c>
      <c r="F3955">
        <f t="shared" si="189"/>
        <v>0</v>
      </c>
    </row>
    <row r="3956" spans="1:6" x14ac:dyDescent="0.45">
      <c r="A3956">
        <v>3945</v>
      </c>
      <c r="B3956">
        <f t="shared" si="187"/>
        <v>1</v>
      </c>
      <c r="C3956" cm="1">
        <f t="array" ref="C3956:D3956">_xlfn.XLOOKUP(A3956,id,KickstartData!$L$2:$M$4115)</f>
        <v>1</v>
      </c>
      <c r="D3956" t="str">
        <v>failed</v>
      </c>
      <c r="E3956" t="str">
        <f t="shared" si="188"/>
        <v xml:space="preserve"> </v>
      </c>
      <c r="F3956">
        <f t="shared" si="189"/>
        <v>1</v>
      </c>
    </row>
    <row r="3957" spans="1:6" x14ac:dyDescent="0.45">
      <c r="A3957">
        <v>3946</v>
      </c>
      <c r="B3957">
        <f t="shared" si="187"/>
        <v>5</v>
      </c>
      <c r="C3957" cm="1">
        <f t="array" ref="C3957:D3957">_xlfn.XLOOKUP(A3957,id,KickstartData!$L$2:$M$4115)</f>
        <v>5</v>
      </c>
      <c r="D3957" t="str">
        <v>failed</v>
      </c>
      <c r="E3957" t="str">
        <f t="shared" si="188"/>
        <v xml:space="preserve"> </v>
      </c>
      <c r="F3957">
        <f t="shared" si="189"/>
        <v>5</v>
      </c>
    </row>
    <row r="3958" spans="1:6" x14ac:dyDescent="0.45">
      <c r="A3958">
        <v>3947</v>
      </c>
      <c r="B3958">
        <f t="shared" si="187"/>
        <v>2</v>
      </c>
      <c r="C3958" cm="1">
        <f t="array" ref="C3958:D3958">_xlfn.XLOOKUP(A3958,id,KickstartData!$L$2:$M$4115)</f>
        <v>2</v>
      </c>
      <c r="D3958" t="str">
        <v>failed</v>
      </c>
      <c r="E3958" t="str">
        <f t="shared" si="188"/>
        <v xml:space="preserve"> </v>
      </c>
      <c r="F3958">
        <f t="shared" si="189"/>
        <v>2</v>
      </c>
    </row>
    <row r="3959" spans="1:6" x14ac:dyDescent="0.45">
      <c r="A3959">
        <v>3948</v>
      </c>
      <c r="B3959">
        <f t="shared" si="187"/>
        <v>0</v>
      </c>
      <c r="C3959" cm="1">
        <f t="array" ref="C3959:D3959">_xlfn.XLOOKUP(A3959,id,KickstartData!$L$2:$M$4115)</f>
        <v>0</v>
      </c>
      <c r="D3959" t="str">
        <v>failed</v>
      </c>
      <c r="E3959" t="str">
        <f t="shared" si="188"/>
        <v xml:space="preserve"> </v>
      </c>
      <c r="F3959">
        <f t="shared" si="189"/>
        <v>0</v>
      </c>
    </row>
    <row r="3960" spans="1:6" x14ac:dyDescent="0.45">
      <c r="A3960">
        <v>3949</v>
      </c>
      <c r="B3960">
        <f t="shared" si="187"/>
        <v>32</v>
      </c>
      <c r="C3960" cm="1">
        <f t="array" ref="C3960:D3960">_xlfn.XLOOKUP(A3960,id,KickstartData!$L$2:$M$4115)</f>
        <v>32</v>
      </c>
      <c r="D3960" t="str">
        <v>failed</v>
      </c>
      <c r="E3960" t="str">
        <f t="shared" si="188"/>
        <v xml:space="preserve"> </v>
      </c>
      <c r="F3960">
        <f t="shared" si="189"/>
        <v>32</v>
      </c>
    </row>
    <row r="3961" spans="1:6" x14ac:dyDescent="0.45">
      <c r="A3961">
        <v>3950</v>
      </c>
      <c r="B3961">
        <f t="shared" si="187"/>
        <v>1</v>
      </c>
      <c r="C3961" cm="1">
        <f t="array" ref="C3961:D3961">_xlfn.XLOOKUP(A3961,id,KickstartData!$L$2:$M$4115)</f>
        <v>1</v>
      </c>
      <c r="D3961" t="str">
        <v>failed</v>
      </c>
      <c r="E3961" t="str">
        <f t="shared" si="188"/>
        <v xml:space="preserve"> </v>
      </c>
      <c r="F3961">
        <f t="shared" si="189"/>
        <v>1</v>
      </c>
    </row>
    <row r="3962" spans="1:6" x14ac:dyDescent="0.45">
      <c r="A3962">
        <v>3951</v>
      </c>
      <c r="B3962">
        <f t="shared" si="187"/>
        <v>1</v>
      </c>
      <c r="C3962" cm="1">
        <f t="array" ref="C3962:D3962">_xlfn.XLOOKUP(A3962,id,KickstartData!$L$2:$M$4115)</f>
        <v>1</v>
      </c>
      <c r="D3962" t="str">
        <v>failed</v>
      </c>
      <c r="E3962" t="str">
        <f t="shared" si="188"/>
        <v xml:space="preserve"> </v>
      </c>
      <c r="F3962">
        <f t="shared" si="189"/>
        <v>1</v>
      </c>
    </row>
    <row r="3963" spans="1:6" x14ac:dyDescent="0.45">
      <c r="A3963">
        <v>3952</v>
      </c>
      <c r="B3963">
        <f t="shared" si="187"/>
        <v>1</v>
      </c>
      <c r="C3963" cm="1">
        <f t="array" ref="C3963:D3963">_xlfn.XLOOKUP(A3963,id,KickstartData!$L$2:$M$4115)</f>
        <v>1</v>
      </c>
      <c r="D3963" t="str">
        <v>failed</v>
      </c>
      <c r="E3963" t="str">
        <f t="shared" si="188"/>
        <v xml:space="preserve"> </v>
      </c>
      <c r="F3963">
        <f t="shared" si="189"/>
        <v>1</v>
      </c>
    </row>
    <row r="3964" spans="1:6" x14ac:dyDescent="0.45">
      <c r="A3964">
        <v>3953</v>
      </c>
      <c r="B3964">
        <f t="shared" si="187"/>
        <v>0</v>
      </c>
      <c r="C3964" cm="1">
        <f t="array" ref="C3964:D3964">_xlfn.XLOOKUP(A3964,id,KickstartData!$L$2:$M$4115)</f>
        <v>0</v>
      </c>
      <c r="D3964" t="str">
        <v>failed</v>
      </c>
      <c r="E3964" t="str">
        <f t="shared" si="188"/>
        <v xml:space="preserve"> </v>
      </c>
      <c r="F3964">
        <f t="shared" si="189"/>
        <v>0</v>
      </c>
    </row>
    <row r="3965" spans="1:6" x14ac:dyDescent="0.45">
      <c r="A3965">
        <v>3954</v>
      </c>
      <c r="B3965">
        <f t="shared" si="187"/>
        <v>0</v>
      </c>
      <c r="C3965" cm="1">
        <f t="array" ref="C3965:D3965">_xlfn.XLOOKUP(A3965,id,KickstartData!$L$2:$M$4115)</f>
        <v>0</v>
      </c>
      <c r="D3965" t="str">
        <v>failed</v>
      </c>
      <c r="E3965" t="str">
        <f t="shared" si="188"/>
        <v xml:space="preserve"> </v>
      </c>
      <c r="F3965">
        <f t="shared" si="189"/>
        <v>0</v>
      </c>
    </row>
    <row r="3966" spans="1:6" x14ac:dyDescent="0.45">
      <c r="A3966">
        <v>3955</v>
      </c>
      <c r="B3966">
        <f t="shared" si="187"/>
        <v>8</v>
      </c>
      <c r="C3966" cm="1">
        <f t="array" ref="C3966:D3966">_xlfn.XLOOKUP(A3966,id,KickstartData!$L$2:$M$4115)</f>
        <v>8</v>
      </c>
      <c r="D3966" t="str">
        <v>failed</v>
      </c>
      <c r="E3966" t="str">
        <f t="shared" si="188"/>
        <v xml:space="preserve"> </v>
      </c>
      <c r="F3966">
        <f t="shared" si="189"/>
        <v>8</v>
      </c>
    </row>
    <row r="3967" spans="1:6" x14ac:dyDescent="0.45">
      <c r="A3967">
        <v>3956</v>
      </c>
      <c r="B3967">
        <f t="shared" si="187"/>
        <v>0</v>
      </c>
      <c r="C3967" cm="1">
        <f t="array" ref="C3967:D3967">_xlfn.XLOOKUP(A3967,id,KickstartData!$L$2:$M$4115)</f>
        <v>0</v>
      </c>
      <c r="D3967" t="str">
        <v>failed</v>
      </c>
      <c r="E3967" t="str">
        <f t="shared" si="188"/>
        <v xml:space="preserve"> </v>
      </c>
      <c r="F3967">
        <f t="shared" si="189"/>
        <v>0</v>
      </c>
    </row>
    <row r="3968" spans="1:6" x14ac:dyDescent="0.45">
      <c r="A3968">
        <v>3957</v>
      </c>
      <c r="B3968">
        <f t="shared" si="187"/>
        <v>1</v>
      </c>
      <c r="C3968" cm="1">
        <f t="array" ref="C3968:D3968">_xlfn.XLOOKUP(A3968,id,KickstartData!$L$2:$M$4115)</f>
        <v>1</v>
      </c>
      <c r="D3968" t="str">
        <v>failed</v>
      </c>
      <c r="E3968" t="str">
        <f t="shared" si="188"/>
        <v xml:space="preserve"> </v>
      </c>
      <c r="F3968">
        <f t="shared" si="189"/>
        <v>1</v>
      </c>
    </row>
    <row r="3969" spans="1:6" x14ac:dyDescent="0.45">
      <c r="A3969">
        <v>3958</v>
      </c>
      <c r="B3969">
        <f t="shared" si="187"/>
        <v>16</v>
      </c>
      <c r="C3969" cm="1">
        <f t="array" ref="C3969:D3969">_xlfn.XLOOKUP(A3969,id,KickstartData!$L$2:$M$4115)</f>
        <v>16</v>
      </c>
      <c r="D3969" t="str">
        <v>failed</v>
      </c>
      <c r="E3969" t="str">
        <f t="shared" si="188"/>
        <v xml:space="preserve"> </v>
      </c>
      <c r="F3969">
        <f t="shared" si="189"/>
        <v>16</v>
      </c>
    </row>
    <row r="3970" spans="1:6" x14ac:dyDescent="0.45">
      <c r="A3970">
        <v>3959</v>
      </c>
      <c r="B3970">
        <f t="shared" si="187"/>
        <v>12</v>
      </c>
      <c r="C3970" cm="1">
        <f t="array" ref="C3970:D3970">_xlfn.XLOOKUP(A3970,id,KickstartData!$L$2:$M$4115)</f>
        <v>12</v>
      </c>
      <c r="D3970" t="str">
        <v>failed</v>
      </c>
      <c r="E3970" t="str">
        <f t="shared" si="188"/>
        <v xml:space="preserve"> </v>
      </c>
      <c r="F3970">
        <f t="shared" si="189"/>
        <v>12</v>
      </c>
    </row>
    <row r="3971" spans="1:6" x14ac:dyDescent="0.45">
      <c r="A3971">
        <v>3960</v>
      </c>
      <c r="B3971">
        <f t="shared" si="187"/>
        <v>4</v>
      </c>
      <c r="C3971" cm="1">
        <f t="array" ref="C3971:D3971">_xlfn.XLOOKUP(A3971,id,KickstartData!$L$2:$M$4115)</f>
        <v>4</v>
      </c>
      <c r="D3971" t="str">
        <v>failed</v>
      </c>
      <c r="E3971" t="str">
        <f t="shared" si="188"/>
        <v xml:space="preserve"> </v>
      </c>
      <c r="F3971">
        <f t="shared" si="189"/>
        <v>4</v>
      </c>
    </row>
    <row r="3972" spans="1:6" x14ac:dyDescent="0.45">
      <c r="A3972">
        <v>3961</v>
      </c>
      <c r="B3972">
        <f t="shared" si="187"/>
        <v>2</v>
      </c>
      <c r="C3972" cm="1">
        <f t="array" ref="C3972:D3972">_xlfn.XLOOKUP(A3972,id,KickstartData!$L$2:$M$4115)</f>
        <v>2</v>
      </c>
      <c r="D3972" t="str">
        <v>failed</v>
      </c>
      <c r="E3972" t="str">
        <f t="shared" si="188"/>
        <v xml:space="preserve"> </v>
      </c>
      <c r="F3972">
        <f t="shared" si="189"/>
        <v>2</v>
      </c>
    </row>
    <row r="3973" spans="1:6" x14ac:dyDescent="0.45">
      <c r="A3973">
        <v>3962</v>
      </c>
      <c r="B3973">
        <f t="shared" si="187"/>
        <v>3</v>
      </c>
      <c r="C3973" cm="1">
        <f t="array" ref="C3973:D3973">_xlfn.XLOOKUP(A3973,id,KickstartData!$L$2:$M$4115)</f>
        <v>3</v>
      </c>
      <c r="D3973" t="str">
        <v>failed</v>
      </c>
      <c r="E3973" t="str">
        <f t="shared" si="188"/>
        <v xml:space="preserve"> </v>
      </c>
      <c r="F3973">
        <f t="shared" si="189"/>
        <v>3</v>
      </c>
    </row>
    <row r="3974" spans="1:6" x14ac:dyDescent="0.45">
      <c r="A3974">
        <v>3963</v>
      </c>
      <c r="B3974">
        <f t="shared" si="187"/>
        <v>0</v>
      </c>
      <c r="C3974" cm="1">
        <f t="array" ref="C3974:D3974">_xlfn.XLOOKUP(A3974,id,KickstartData!$L$2:$M$4115)</f>
        <v>0</v>
      </c>
      <c r="D3974" t="str">
        <v>failed</v>
      </c>
      <c r="E3974" t="str">
        <f t="shared" si="188"/>
        <v xml:space="preserve"> </v>
      </c>
      <c r="F3974">
        <f t="shared" si="189"/>
        <v>0</v>
      </c>
    </row>
    <row r="3975" spans="1:6" x14ac:dyDescent="0.45">
      <c r="A3975">
        <v>3964</v>
      </c>
      <c r="B3975">
        <f t="shared" si="187"/>
        <v>3</v>
      </c>
      <c r="C3975" cm="1">
        <f t="array" ref="C3975:D3975">_xlfn.XLOOKUP(A3975,id,KickstartData!$L$2:$M$4115)</f>
        <v>3</v>
      </c>
      <c r="D3975" t="str">
        <v>failed</v>
      </c>
      <c r="E3975" t="str">
        <f t="shared" si="188"/>
        <v xml:space="preserve"> </v>
      </c>
      <c r="F3975">
        <f t="shared" si="189"/>
        <v>3</v>
      </c>
    </row>
    <row r="3976" spans="1:6" x14ac:dyDescent="0.45">
      <c r="A3976">
        <v>3965</v>
      </c>
      <c r="B3976">
        <f t="shared" si="187"/>
        <v>4</v>
      </c>
      <c r="C3976" cm="1">
        <f t="array" ref="C3976:D3976">_xlfn.XLOOKUP(A3976,id,KickstartData!$L$2:$M$4115)</f>
        <v>4</v>
      </c>
      <c r="D3976" t="str">
        <v>failed</v>
      </c>
      <c r="E3976" t="str">
        <f t="shared" si="188"/>
        <v xml:space="preserve"> </v>
      </c>
      <c r="F3976">
        <f t="shared" si="189"/>
        <v>4</v>
      </c>
    </row>
    <row r="3977" spans="1:6" x14ac:dyDescent="0.45">
      <c r="A3977">
        <v>3966</v>
      </c>
      <c r="B3977">
        <f t="shared" si="187"/>
        <v>2</v>
      </c>
      <c r="C3977" cm="1">
        <f t="array" ref="C3977:D3977">_xlfn.XLOOKUP(A3977,id,KickstartData!$L$2:$M$4115)</f>
        <v>2</v>
      </c>
      <c r="D3977" t="str">
        <v>failed</v>
      </c>
      <c r="E3977" t="str">
        <f t="shared" si="188"/>
        <v xml:space="preserve"> </v>
      </c>
      <c r="F3977">
        <f t="shared" si="189"/>
        <v>2</v>
      </c>
    </row>
    <row r="3978" spans="1:6" x14ac:dyDescent="0.45">
      <c r="A3978">
        <v>3967</v>
      </c>
      <c r="B3978">
        <f t="shared" si="187"/>
        <v>10</v>
      </c>
      <c r="C3978" cm="1">
        <f t="array" ref="C3978:D3978">_xlfn.XLOOKUP(A3978,id,KickstartData!$L$2:$M$4115)</f>
        <v>10</v>
      </c>
      <c r="D3978" t="str">
        <v>failed</v>
      </c>
      <c r="E3978" t="str">
        <f t="shared" si="188"/>
        <v xml:space="preserve"> </v>
      </c>
      <c r="F3978">
        <f t="shared" si="189"/>
        <v>10</v>
      </c>
    </row>
    <row r="3979" spans="1:6" x14ac:dyDescent="0.45">
      <c r="A3979">
        <v>3968</v>
      </c>
      <c r="B3979">
        <f t="shared" si="187"/>
        <v>11</v>
      </c>
      <c r="C3979" cm="1">
        <f t="array" ref="C3979:D3979">_xlfn.XLOOKUP(A3979,id,KickstartData!$L$2:$M$4115)</f>
        <v>11</v>
      </c>
      <c r="D3979" t="str">
        <v>failed</v>
      </c>
      <c r="E3979" t="str">
        <f t="shared" si="188"/>
        <v xml:space="preserve"> </v>
      </c>
      <c r="F3979">
        <f t="shared" si="189"/>
        <v>11</v>
      </c>
    </row>
    <row r="3980" spans="1:6" x14ac:dyDescent="0.45">
      <c r="A3980">
        <v>3969</v>
      </c>
      <c r="B3980">
        <f t="shared" ref="B3980:B4043" si="190">_xlfn.XLOOKUP(A3980,id,backers_count)</f>
        <v>6</v>
      </c>
      <c r="C3980" cm="1">
        <f t="array" ref="C3980:D3980">_xlfn.XLOOKUP(A3980,id,KickstartData!$L$2:$M$4115)</f>
        <v>6</v>
      </c>
      <c r="D3980" t="str">
        <v>failed</v>
      </c>
      <c r="E3980" t="str">
        <f t="shared" si="188"/>
        <v xml:space="preserve"> </v>
      </c>
      <c r="F3980">
        <f t="shared" si="189"/>
        <v>6</v>
      </c>
    </row>
    <row r="3981" spans="1:6" x14ac:dyDescent="0.45">
      <c r="A3981">
        <v>3970</v>
      </c>
      <c r="B3981">
        <f t="shared" si="190"/>
        <v>2</v>
      </c>
      <c r="C3981" cm="1">
        <f t="array" ref="C3981:D3981">_xlfn.XLOOKUP(A3981,id,KickstartData!$L$2:$M$4115)</f>
        <v>2</v>
      </c>
      <c r="D3981" t="str">
        <v>failed</v>
      </c>
      <c r="E3981" t="str">
        <f t="shared" si="188"/>
        <v xml:space="preserve"> </v>
      </c>
      <c r="F3981">
        <f t="shared" si="189"/>
        <v>2</v>
      </c>
    </row>
    <row r="3982" spans="1:6" x14ac:dyDescent="0.45">
      <c r="A3982">
        <v>3971</v>
      </c>
      <c r="B3982">
        <f t="shared" si="190"/>
        <v>6</v>
      </c>
      <c r="C3982" cm="1">
        <f t="array" ref="C3982:D3982">_xlfn.XLOOKUP(A3982,id,KickstartData!$L$2:$M$4115)</f>
        <v>6</v>
      </c>
      <c r="D3982" t="str">
        <v>failed</v>
      </c>
      <c r="E3982" t="str">
        <f t="shared" si="188"/>
        <v xml:space="preserve"> </v>
      </c>
      <c r="F3982">
        <f t="shared" si="189"/>
        <v>6</v>
      </c>
    </row>
    <row r="3983" spans="1:6" x14ac:dyDescent="0.45">
      <c r="A3983">
        <v>3972</v>
      </c>
      <c r="B3983">
        <f t="shared" si="190"/>
        <v>8</v>
      </c>
      <c r="C3983" cm="1">
        <f t="array" ref="C3983:D3983">_xlfn.XLOOKUP(A3983,id,KickstartData!$L$2:$M$4115)</f>
        <v>8</v>
      </c>
      <c r="D3983" t="str">
        <v>failed</v>
      </c>
      <c r="E3983" t="str">
        <f t="shared" si="188"/>
        <v xml:space="preserve"> </v>
      </c>
      <c r="F3983">
        <f t="shared" si="189"/>
        <v>8</v>
      </c>
    </row>
    <row r="3984" spans="1:6" x14ac:dyDescent="0.45">
      <c r="A3984">
        <v>3973</v>
      </c>
      <c r="B3984">
        <f t="shared" si="190"/>
        <v>37</v>
      </c>
      <c r="C3984" cm="1">
        <f t="array" ref="C3984:D3984">_xlfn.XLOOKUP(A3984,id,KickstartData!$L$2:$M$4115)</f>
        <v>37</v>
      </c>
      <c r="D3984" t="str">
        <v>failed</v>
      </c>
      <c r="E3984" t="str">
        <f t="shared" si="188"/>
        <v xml:space="preserve"> </v>
      </c>
      <c r="F3984">
        <f t="shared" si="189"/>
        <v>37</v>
      </c>
    </row>
    <row r="3985" spans="1:6" x14ac:dyDescent="0.45">
      <c r="A3985">
        <v>3974</v>
      </c>
      <c r="B3985">
        <f t="shared" si="190"/>
        <v>11</v>
      </c>
      <c r="C3985" cm="1">
        <f t="array" ref="C3985:D3985">_xlfn.XLOOKUP(A3985,id,KickstartData!$L$2:$M$4115)</f>
        <v>11</v>
      </c>
      <c r="D3985" t="str">
        <v>failed</v>
      </c>
      <c r="E3985" t="str">
        <f t="shared" si="188"/>
        <v xml:space="preserve"> </v>
      </c>
      <c r="F3985">
        <f t="shared" si="189"/>
        <v>11</v>
      </c>
    </row>
    <row r="3986" spans="1:6" x14ac:dyDescent="0.45">
      <c r="A3986">
        <v>3975</v>
      </c>
      <c r="B3986">
        <f t="shared" si="190"/>
        <v>0</v>
      </c>
      <c r="C3986" cm="1">
        <f t="array" ref="C3986:D3986">_xlfn.XLOOKUP(A3986,id,KickstartData!$L$2:$M$4115)</f>
        <v>0</v>
      </c>
      <c r="D3986" t="str">
        <v>failed</v>
      </c>
      <c r="E3986" t="str">
        <f t="shared" si="188"/>
        <v xml:space="preserve"> </v>
      </c>
      <c r="F3986">
        <f t="shared" si="189"/>
        <v>0</v>
      </c>
    </row>
    <row r="3987" spans="1:6" x14ac:dyDescent="0.45">
      <c r="A3987">
        <v>3976</v>
      </c>
      <c r="B3987">
        <f t="shared" si="190"/>
        <v>10</v>
      </c>
      <c r="C3987" cm="1">
        <f t="array" ref="C3987:D3987">_xlfn.XLOOKUP(A3987,id,KickstartData!$L$2:$M$4115)</f>
        <v>10</v>
      </c>
      <c r="D3987" t="str">
        <v>failed</v>
      </c>
      <c r="E3987" t="str">
        <f t="shared" ref="E3987:E4050" si="191">IF(D3987="successful",C3987," ")</f>
        <v xml:space="preserve"> </v>
      </c>
      <c r="F3987">
        <f t="shared" ref="F3987:F4050" si="192">IF(D3987&lt;&gt;"successful",C3987," ")</f>
        <v>10</v>
      </c>
    </row>
    <row r="3988" spans="1:6" x14ac:dyDescent="0.45">
      <c r="A3988">
        <v>3977</v>
      </c>
      <c r="B3988">
        <f t="shared" si="190"/>
        <v>6</v>
      </c>
      <c r="C3988" cm="1">
        <f t="array" ref="C3988:D3988">_xlfn.XLOOKUP(A3988,id,KickstartData!$L$2:$M$4115)</f>
        <v>6</v>
      </c>
      <c r="D3988" t="str">
        <v>failed</v>
      </c>
      <c r="E3988" t="str">
        <f t="shared" si="191"/>
        <v xml:space="preserve"> </v>
      </c>
      <c r="F3988">
        <f t="shared" si="192"/>
        <v>6</v>
      </c>
    </row>
    <row r="3989" spans="1:6" x14ac:dyDescent="0.45">
      <c r="A3989">
        <v>3978</v>
      </c>
      <c r="B3989">
        <f t="shared" si="190"/>
        <v>8</v>
      </c>
      <c r="C3989" cm="1">
        <f t="array" ref="C3989:D3989">_xlfn.XLOOKUP(A3989,id,KickstartData!$L$2:$M$4115)</f>
        <v>8</v>
      </c>
      <c r="D3989" t="str">
        <v>failed</v>
      </c>
      <c r="E3989" t="str">
        <f t="shared" si="191"/>
        <v xml:space="preserve"> </v>
      </c>
      <c r="F3989">
        <f t="shared" si="192"/>
        <v>8</v>
      </c>
    </row>
    <row r="3990" spans="1:6" x14ac:dyDescent="0.45">
      <c r="A3990">
        <v>3979</v>
      </c>
      <c r="B3990">
        <f t="shared" si="190"/>
        <v>6</v>
      </c>
      <c r="C3990" cm="1">
        <f t="array" ref="C3990:D3990">_xlfn.XLOOKUP(A3990,id,KickstartData!$L$2:$M$4115)</f>
        <v>6</v>
      </c>
      <c r="D3990" t="str">
        <v>failed</v>
      </c>
      <c r="E3990" t="str">
        <f t="shared" si="191"/>
        <v xml:space="preserve"> </v>
      </c>
      <c r="F3990">
        <f t="shared" si="192"/>
        <v>6</v>
      </c>
    </row>
    <row r="3991" spans="1:6" x14ac:dyDescent="0.45">
      <c r="A3991">
        <v>3980</v>
      </c>
      <c r="B3991">
        <f t="shared" si="190"/>
        <v>7</v>
      </c>
      <c r="C3991" cm="1">
        <f t="array" ref="C3991:D3991">_xlfn.XLOOKUP(A3991,id,KickstartData!$L$2:$M$4115)</f>
        <v>7</v>
      </c>
      <c r="D3991" t="str">
        <v>failed</v>
      </c>
      <c r="E3991" t="str">
        <f t="shared" si="191"/>
        <v xml:space="preserve"> </v>
      </c>
      <c r="F3991">
        <f t="shared" si="192"/>
        <v>7</v>
      </c>
    </row>
    <row r="3992" spans="1:6" x14ac:dyDescent="0.45">
      <c r="A3992">
        <v>3981</v>
      </c>
      <c r="B3992">
        <f t="shared" si="190"/>
        <v>7</v>
      </c>
      <c r="C3992" cm="1">
        <f t="array" ref="C3992:D3992">_xlfn.XLOOKUP(A3992,id,KickstartData!$L$2:$M$4115)</f>
        <v>7</v>
      </c>
      <c r="D3992" t="str">
        <v>failed</v>
      </c>
      <c r="E3992" t="str">
        <f t="shared" si="191"/>
        <v xml:space="preserve"> </v>
      </c>
      <c r="F3992">
        <f t="shared" si="192"/>
        <v>7</v>
      </c>
    </row>
    <row r="3993" spans="1:6" x14ac:dyDescent="0.45">
      <c r="A3993">
        <v>3982</v>
      </c>
      <c r="B3993">
        <f t="shared" si="190"/>
        <v>5</v>
      </c>
      <c r="C3993" cm="1">
        <f t="array" ref="C3993:D3993">_xlfn.XLOOKUP(A3993,id,KickstartData!$L$2:$M$4115)</f>
        <v>5</v>
      </c>
      <c r="D3993" t="str">
        <v>failed</v>
      </c>
      <c r="E3993" t="str">
        <f t="shared" si="191"/>
        <v xml:space="preserve"> </v>
      </c>
      <c r="F3993">
        <f t="shared" si="192"/>
        <v>5</v>
      </c>
    </row>
    <row r="3994" spans="1:6" x14ac:dyDescent="0.45">
      <c r="A3994">
        <v>3983</v>
      </c>
      <c r="B3994">
        <f t="shared" si="190"/>
        <v>46</v>
      </c>
      <c r="C3994" cm="1">
        <f t="array" ref="C3994:D3994">_xlfn.XLOOKUP(A3994,id,KickstartData!$L$2:$M$4115)</f>
        <v>46</v>
      </c>
      <c r="D3994" t="str">
        <v>failed</v>
      </c>
      <c r="E3994" t="str">
        <f t="shared" si="191"/>
        <v xml:space="preserve"> </v>
      </c>
      <c r="F3994">
        <f t="shared" si="192"/>
        <v>46</v>
      </c>
    </row>
    <row r="3995" spans="1:6" x14ac:dyDescent="0.45">
      <c r="A3995">
        <v>3984</v>
      </c>
      <c r="B3995">
        <f t="shared" si="190"/>
        <v>10</v>
      </c>
      <c r="C3995" cm="1">
        <f t="array" ref="C3995:D3995">_xlfn.XLOOKUP(A3995,id,KickstartData!$L$2:$M$4115)</f>
        <v>10</v>
      </c>
      <c r="D3995" t="str">
        <v>failed</v>
      </c>
      <c r="E3995" t="str">
        <f t="shared" si="191"/>
        <v xml:space="preserve"> </v>
      </c>
      <c r="F3995">
        <f t="shared" si="192"/>
        <v>10</v>
      </c>
    </row>
    <row r="3996" spans="1:6" x14ac:dyDescent="0.45">
      <c r="A3996">
        <v>3985</v>
      </c>
      <c r="B3996">
        <f t="shared" si="190"/>
        <v>19</v>
      </c>
      <c r="C3996" cm="1">
        <f t="array" ref="C3996:D3996">_xlfn.XLOOKUP(A3996,id,KickstartData!$L$2:$M$4115)</f>
        <v>19</v>
      </c>
      <c r="D3996" t="str">
        <v>failed</v>
      </c>
      <c r="E3996" t="str">
        <f t="shared" si="191"/>
        <v xml:space="preserve"> </v>
      </c>
      <c r="F3996">
        <f t="shared" si="192"/>
        <v>19</v>
      </c>
    </row>
    <row r="3997" spans="1:6" x14ac:dyDescent="0.45">
      <c r="A3997">
        <v>3986</v>
      </c>
      <c r="B3997">
        <f t="shared" si="190"/>
        <v>13</v>
      </c>
      <c r="C3997" cm="1">
        <f t="array" ref="C3997:D3997">_xlfn.XLOOKUP(A3997,id,KickstartData!$L$2:$M$4115)</f>
        <v>13</v>
      </c>
      <c r="D3997" t="str">
        <v>failed</v>
      </c>
      <c r="E3997" t="str">
        <f t="shared" si="191"/>
        <v xml:space="preserve"> </v>
      </c>
      <c r="F3997">
        <f t="shared" si="192"/>
        <v>13</v>
      </c>
    </row>
    <row r="3998" spans="1:6" x14ac:dyDescent="0.45">
      <c r="A3998">
        <v>3987</v>
      </c>
      <c r="B3998">
        <f t="shared" si="190"/>
        <v>13</v>
      </c>
      <c r="C3998" cm="1">
        <f t="array" ref="C3998:D3998">_xlfn.XLOOKUP(A3998,id,KickstartData!$L$2:$M$4115)</f>
        <v>13</v>
      </c>
      <c r="D3998" t="str">
        <v>failed</v>
      </c>
      <c r="E3998" t="str">
        <f t="shared" si="191"/>
        <v xml:space="preserve"> </v>
      </c>
      <c r="F3998">
        <f t="shared" si="192"/>
        <v>13</v>
      </c>
    </row>
    <row r="3999" spans="1:6" x14ac:dyDescent="0.45">
      <c r="A3999">
        <v>3988</v>
      </c>
      <c r="B3999">
        <f t="shared" si="190"/>
        <v>4</v>
      </c>
      <c r="C3999" cm="1">
        <f t="array" ref="C3999:D3999">_xlfn.XLOOKUP(A3999,id,KickstartData!$L$2:$M$4115)</f>
        <v>4</v>
      </c>
      <c r="D3999" t="str">
        <v>failed</v>
      </c>
      <c r="E3999" t="str">
        <f t="shared" si="191"/>
        <v xml:space="preserve"> </v>
      </c>
      <c r="F3999">
        <f t="shared" si="192"/>
        <v>4</v>
      </c>
    </row>
    <row r="4000" spans="1:6" x14ac:dyDescent="0.45">
      <c r="A4000">
        <v>3989</v>
      </c>
      <c r="B4000">
        <f t="shared" si="190"/>
        <v>0</v>
      </c>
      <c r="C4000" cm="1">
        <f t="array" ref="C4000:D4000">_xlfn.XLOOKUP(A4000,id,KickstartData!$L$2:$M$4115)</f>
        <v>0</v>
      </c>
      <c r="D4000" t="str">
        <v>failed</v>
      </c>
      <c r="E4000" t="str">
        <f t="shared" si="191"/>
        <v xml:space="preserve"> </v>
      </c>
      <c r="F4000">
        <f t="shared" si="192"/>
        <v>0</v>
      </c>
    </row>
    <row r="4001" spans="1:6" x14ac:dyDescent="0.45">
      <c r="A4001">
        <v>3990</v>
      </c>
      <c r="B4001">
        <f t="shared" si="190"/>
        <v>3</v>
      </c>
      <c r="C4001" cm="1">
        <f t="array" ref="C4001:D4001">_xlfn.XLOOKUP(A4001,id,KickstartData!$L$2:$M$4115)</f>
        <v>3</v>
      </c>
      <c r="D4001" t="str">
        <v>failed</v>
      </c>
      <c r="E4001" t="str">
        <f t="shared" si="191"/>
        <v xml:space="preserve"> </v>
      </c>
      <c r="F4001">
        <f t="shared" si="192"/>
        <v>3</v>
      </c>
    </row>
    <row r="4002" spans="1:6" x14ac:dyDescent="0.45">
      <c r="A4002">
        <v>3991</v>
      </c>
      <c r="B4002">
        <f t="shared" si="190"/>
        <v>1</v>
      </c>
      <c r="C4002" cm="1">
        <f t="array" ref="C4002:D4002">_xlfn.XLOOKUP(A4002,id,KickstartData!$L$2:$M$4115)</f>
        <v>1</v>
      </c>
      <c r="D4002" t="str">
        <v>failed</v>
      </c>
      <c r="E4002" t="str">
        <f t="shared" si="191"/>
        <v xml:space="preserve"> </v>
      </c>
      <c r="F4002">
        <f t="shared" si="192"/>
        <v>1</v>
      </c>
    </row>
    <row r="4003" spans="1:6" x14ac:dyDescent="0.45">
      <c r="A4003">
        <v>3992</v>
      </c>
      <c r="B4003">
        <f t="shared" si="190"/>
        <v>9</v>
      </c>
      <c r="C4003" cm="1">
        <f t="array" ref="C4003:D4003">_xlfn.XLOOKUP(A4003,id,KickstartData!$L$2:$M$4115)</f>
        <v>9</v>
      </c>
      <c r="D4003" t="str">
        <v>failed</v>
      </c>
      <c r="E4003" t="str">
        <f t="shared" si="191"/>
        <v xml:space="preserve"> </v>
      </c>
      <c r="F4003">
        <f t="shared" si="192"/>
        <v>9</v>
      </c>
    </row>
    <row r="4004" spans="1:6" x14ac:dyDescent="0.45">
      <c r="A4004">
        <v>3993</v>
      </c>
      <c r="B4004">
        <f t="shared" si="190"/>
        <v>1</v>
      </c>
      <c r="C4004" cm="1">
        <f t="array" ref="C4004:D4004">_xlfn.XLOOKUP(A4004,id,KickstartData!$L$2:$M$4115)</f>
        <v>1</v>
      </c>
      <c r="D4004" t="str">
        <v>failed</v>
      </c>
      <c r="E4004" t="str">
        <f t="shared" si="191"/>
        <v xml:space="preserve"> </v>
      </c>
      <c r="F4004">
        <f t="shared" si="192"/>
        <v>1</v>
      </c>
    </row>
    <row r="4005" spans="1:6" x14ac:dyDescent="0.45">
      <c r="A4005">
        <v>3994</v>
      </c>
      <c r="B4005">
        <f t="shared" si="190"/>
        <v>1</v>
      </c>
      <c r="C4005" cm="1">
        <f t="array" ref="C4005:D4005">_xlfn.XLOOKUP(A4005,id,KickstartData!$L$2:$M$4115)</f>
        <v>1</v>
      </c>
      <c r="D4005" t="str">
        <v>failed</v>
      </c>
      <c r="E4005" t="str">
        <f t="shared" si="191"/>
        <v xml:space="preserve"> </v>
      </c>
      <c r="F4005">
        <f t="shared" si="192"/>
        <v>1</v>
      </c>
    </row>
    <row r="4006" spans="1:6" x14ac:dyDescent="0.45">
      <c r="A4006">
        <v>3995</v>
      </c>
      <c r="B4006">
        <f t="shared" si="190"/>
        <v>4</v>
      </c>
      <c r="C4006" cm="1">
        <f t="array" ref="C4006:D4006">_xlfn.XLOOKUP(A4006,id,KickstartData!$L$2:$M$4115)</f>
        <v>4</v>
      </c>
      <c r="D4006" t="str">
        <v>failed</v>
      </c>
      <c r="E4006" t="str">
        <f t="shared" si="191"/>
        <v xml:space="preserve"> </v>
      </c>
      <c r="F4006">
        <f t="shared" si="192"/>
        <v>4</v>
      </c>
    </row>
    <row r="4007" spans="1:6" x14ac:dyDescent="0.45">
      <c r="A4007">
        <v>3996</v>
      </c>
      <c r="B4007">
        <f t="shared" si="190"/>
        <v>17</v>
      </c>
      <c r="C4007" cm="1">
        <f t="array" ref="C4007:D4007">_xlfn.XLOOKUP(A4007,id,KickstartData!$L$2:$M$4115)</f>
        <v>17</v>
      </c>
      <c r="D4007" t="str">
        <v>failed</v>
      </c>
      <c r="E4007" t="str">
        <f t="shared" si="191"/>
        <v xml:space="preserve"> </v>
      </c>
      <c r="F4007">
        <f t="shared" si="192"/>
        <v>17</v>
      </c>
    </row>
    <row r="4008" spans="1:6" x14ac:dyDescent="0.45">
      <c r="A4008">
        <v>3997</v>
      </c>
      <c r="B4008">
        <f t="shared" si="190"/>
        <v>0</v>
      </c>
      <c r="C4008" cm="1">
        <f t="array" ref="C4008:D4008">_xlfn.XLOOKUP(A4008,id,KickstartData!$L$2:$M$4115)</f>
        <v>0</v>
      </c>
      <c r="D4008" t="str">
        <v>failed</v>
      </c>
      <c r="E4008" t="str">
        <f t="shared" si="191"/>
        <v xml:space="preserve"> </v>
      </c>
      <c r="F4008">
        <f t="shared" si="192"/>
        <v>0</v>
      </c>
    </row>
    <row r="4009" spans="1:6" x14ac:dyDescent="0.45">
      <c r="A4009">
        <v>3998</v>
      </c>
      <c r="B4009">
        <f t="shared" si="190"/>
        <v>12</v>
      </c>
      <c r="C4009" cm="1">
        <f t="array" ref="C4009:D4009">_xlfn.XLOOKUP(A4009,id,KickstartData!$L$2:$M$4115)</f>
        <v>12</v>
      </c>
      <c r="D4009" t="str">
        <v>failed</v>
      </c>
      <c r="E4009" t="str">
        <f t="shared" si="191"/>
        <v xml:space="preserve"> </v>
      </c>
      <c r="F4009">
        <f t="shared" si="192"/>
        <v>12</v>
      </c>
    </row>
    <row r="4010" spans="1:6" x14ac:dyDescent="0.45">
      <c r="A4010">
        <v>3999</v>
      </c>
      <c r="B4010">
        <f t="shared" si="190"/>
        <v>14</v>
      </c>
      <c r="C4010" cm="1">
        <f t="array" ref="C4010:D4010">_xlfn.XLOOKUP(A4010,id,KickstartData!$L$2:$M$4115)</f>
        <v>14</v>
      </c>
      <c r="D4010" t="str">
        <v>failed</v>
      </c>
      <c r="E4010" t="str">
        <f t="shared" si="191"/>
        <v xml:space="preserve"> </v>
      </c>
      <c r="F4010">
        <f t="shared" si="192"/>
        <v>14</v>
      </c>
    </row>
    <row r="4011" spans="1:6" x14ac:dyDescent="0.45">
      <c r="A4011">
        <v>4000</v>
      </c>
      <c r="B4011">
        <f t="shared" si="190"/>
        <v>1</v>
      </c>
      <c r="C4011" cm="1">
        <f t="array" ref="C4011:D4011">_xlfn.XLOOKUP(A4011,id,KickstartData!$L$2:$M$4115)</f>
        <v>1</v>
      </c>
      <c r="D4011" t="str">
        <v>failed</v>
      </c>
      <c r="E4011" t="str">
        <f t="shared" si="191"/>
        <v xml:space="preserve"> </v>
      </c>
      <c r="F4011">
        <f t="shared" si="192"/>
        <v>1</v>
      </c>
    </row>
    <row r="4012" spans="1:6" x14ac:dyDescent="0.45">
      <c r="A4012">
        <v>4001</v>
      </c>
      <c r="B4012">
        <f t="shared" si="190"/>
        <v>14</v>
      </c>
      <c r="C4012" cm="1">
        <f t="array" ref="C4012:D4012">_xlfn.XLOOKUP(A4012,id,KickstartData!$L$2:$M$4115)</f>
        <v>14</v>
      </c>
      <c r="D4012" t="str">
        <v>failed</v>
      </c>
      <c r="E4012" t="str">
        <f t="shared" si="191"/>
        <v xml:space="preserve"> </v>
      </c>
      <c r="F4012">
        <f t="shared" si="192"/>
        <v>14</v>
      </c>
    </row>
    <row r="4013" spans="1:6" x14ac:dyDescent="0.45">
      <c r="A4013">
        <v>4002</v>
      </c>
      <c r="B4013">
        <f t="shared" si="190"/>
        <v>4</v>
      </c>
      <c r="C4013" cm="1">
        <f t="array" ref="C4013:D4013">_xlfn.XLOOKUP(A4013,id,KickstartData!$L$2:$M$4115)</f>
        <v>4</v>
      </c>
      <c r="D4013" t="str">
        <v>failed</v>
      </c>
      <c r="E4013" t="str">
        <f t="shared" si="191"/>
        <v xml:space="preserve"> </v>
      </c>
      <c r="F4013">
        <f t="shared" si="192"/>
        <v>4</v>
      </c>
    </row>
    <row r="4014" spans="1:6" x14ac:dyDescent="0.45">
      <c r="A4014">
        <v>4003</v>
      </c>
      <c r="B4014">
        <f t="shared" si="190"/>
        <v>2</v>
      </c>
      <c r="C4014" cm="1">
        <f t="array" ref="C4014:D4014">_xlfn.XLOOKUP(A4014,id,KickstartData!$L$2:$M$4115)</f>
        <v>2</v>
      </c>
      <c r="D4014" t="str">
        <v>failed</v>
      </c>
      <c r="E4014" t="str">
        <f t="shared" si="191"/>
        <v xml:space="preserve"> </v>
      </c>
      <c r="F4014">
        <f t="shared" si="192"/>
        <v>2</v>
      </c>
    </row>
    <row r="4015" spans="1:6" x14ac:dyDescent="0.45">
      <c r="A4015">
        <v>4004</v>
      </c>
      <c r="B4015">
        <f t="shared" si="190"/>
        <v>1</v>
      </c>
      <c r="C4015" cm="1">
        <f t="array" ref="C4015:D4015">_xlfn.XLOOKUP(A4015,id,KickstartData!$L$2:$M$4115)</f>
        <v>1</v>
      </c>
      <c r="D4015" t="str">
        <v>failed</v>
      </c>
      <c r="E4015" t="str">
        <f t="shared" si="191"/>
        <v xml:space="preserve"> </v>
      </c>
      <c r="F4015">
        <f t="shared" si="192"/>
        <v>1</v>
      </c>
    </row>
    <row r="4016" spans="1:6" x14ac:dyDescent="0.45">
      <c r="A4016">
        <v>4005</v>
      </c>
      <c r="B4016">
        <f t="shared" si="190"/>
        <v>2</v>
      </c>
      <c r="C4016" cm="1">
        <f t="array" ref="C4016:D4016">_xlfn.XLOOKUP(A4016,id,KickstartData!$L$2:$M$4115)</f>
        <v>2</v>
      </c>
      <c r="D4016" t="str">
        <v>failed</v>
      </c>
      <c r="E4016" t="str">
        <f t="shared" si="191"/>
        <v xml:space="preserve"> </v>
      </c>
      <c r="F4016">
        <f t="shared" si="192"/>
        <v>2</v>
      </c>
    </row>
    <row r="4017" spans="1:6" x14ac:dyDescent="0.45">
      <c r="A4017">
        <v>4006</v>
      </c>
      <c r="B4017">
        <f t="shared" si="190"/>
        <v>1</v>
      </c>
      <c r="C4017" cm="1">
        <f t="array" ref="C4017:D4017">_xlfn.XLOOKUP(A4017,id,KickstartData!$L$2:$M$4115)</f>
        <v>1</v>
      </c>
      <c r="D4017" t="str">
        <v>failed</v>
      </c>
      <c r="E4017" t="str">
        <f t="shared" si="191"/>
        <v xml:space="preserve"> </v>
      </c>
      <c r="F4017">
        <f t="shared" si="192"/>
        <v>1</v>
      </c>
    </row>
    <row r="4018" spans="1:6" x14ac:dyDescent="0.45">
      <c r="A4018">
        <v>4007</v>
      </c>
      <c r="B4018">
        <f t="shared" si="190"/>
        <v>1</v>
      </c>
      <c r="C4018" cm="1">
        <f t="array" ref="C4018:D4018">_xlfn.XLOOKUP(A4018,id,KickstartData!$L$2:$M$4115)</f>
        <v>1</v>
      </c>
      <c r="D4018" t="str">
        <v>failed</v>
      </c>
      <c r="E4018" t="str">
        <f t="shared" si="191"/>
        <v xml:space="preserve"> </v>
      </c>
      <c r="F4018">
        <f t="shared" si="192"/>
        <v>1</v>
      </c>
    </row>
    <row r="4019" spans="1:6" x14ac:dyDescent="0.45">
      <c r="A4019">
        <v>4008</v>
      </c>
      <c r="B4019">
        <f t="shared" si="190"/>
        <v>4</v>
      </c>
      <c r="C4019" cm="1">
        <f t="array" ref="C4019:D4019">_xlfn.XLOOKUP(A4019,id,KickstartData!$L$2:$M$4115)</f>
        <v>4</v>
      </c>
      <c r="D4019" t="str">
        <v>failed</v>
      </c>
      <c r="E4019" t="str">
        <f t="shared" si="191"/>
        <v xml:space="preserve"> </v>
      </c>
      <c r="F4019">
        <f t="shared" si="192"/>
        <v>4</v>
      </c>
    </row>
    <row r="4020" spans="1:6" x14ac:dyDescent="0.45">
      <c r="A4020">
        <v>4009</v>
      </c>
      <c r="B4020">
        <f t="shared" si="190"/>
        <v>3</v>
      </c>
      <c r="C4020" cm="1">
        <f t="array" ref="C4020:D4020">_xlfn.XLOOKUP(A4020,id,KickstartData!$L$2:$M$4115)</f>
        <v>3</v>
      </c>
      <c r="D4020" t="str">
        <v>failed</v>
      </c>
      <c r="E4020" t="str">
        <f t="shared" si="191"/>
        <v xml:space="preserve"> </v>
      </c>
      <c r="F4020">
        <f t="shared" si="192"/>
        <v>3</v>
      </c>
    </row>
    <row r="4021" spans="1:6" x14ac:dyDescent="0.45">
      <c r="A4021">
        <v>4010</v>
      </c>
      <c r="B4021">
        <f t="shared" si="190"/>
        <v>38</v>
      </c>
      <c r="C4021" cm="1">
        <f t="array" ref="C4021:D4021">_xlfn.XLOOKUP(A4021,id,KickstartData!$L$2:$M$4115)</f>
        <v>38</v>
      </c>
      <c r="D4021" t="str">
        <v>failed</v>
      </c>
      <c r="E4021" t="str">
        <f t="shared" si="191"/>
        <v xml:space="preserve"> </v>
      </c>
      <c r="F4021">
        <f t="shared" si="192"/>
        <v>38</v>
      </c>
    </row>
    <row r="4022" spans="1:6" x14ac:dyDescent="0.45">
      <c r="A4022">
        <v>4011</v>
      </c>
      <c r="B4022">
        <f t="shared" si="190"/>
        <v>4</v>
      </c>
      <c r="C4022" cm="1">
        <f t="array" ref="C4022:D4022">_xlfn.XLOOKUP(A4022,id,KickstartData!$L$2:$M$4115)</f>
        <v>4</v>
      </c>
      <c r="D4022" t="str">
        <v>failed</v>
      </c>
      <c r="E4022" t="str">
        <f t="shared" si="191"/>
        <v xml:space="preserve"> </v>
      </c>
      <c r="F4022">
        <f t="shared" si="192"/>
        <v>4</v>
      </c>
    </row>
    <row r="4023" spans="1:6" x14ac:dyDescent="0.45">
      <c r="A4023">
        <v>4012</v>
      </c>
      <c r="B4023">
        <f t="shared" si="190"/>
        <v>0</v>
      </c>
      <c r="C4023" cm="1">
        <f t="array" ref="C4023:D4023">_xlfn.XLOOKUP(A4023,id,KickstartData!$L$2:$M$4115)</f>
        <v>0</v>
      </c>
      <c r="D4023" t="str">
        <v>failed</v>
      </c>
      <c r="E4023" t="str">
        <f t="shared" si="191"/>
        <v xml:space="preserve"> </v>
      </c>
      <c r="F4023">
        <f t="shared" si="192"/>
        <v>0</v>
      </c>
    </row>
    <row r="4024" spans="1:6" x14ac:dyDescent="0.45">
      <c r="A4024">
        <v>4013</v>
      </c>
      <c r="B4024">
        <f t="shared" si="190"/>
        <v>2</v>
      </c>
      <c r="C4024" cm="1">
        <f t="array" ref="C4024:D4024">_xlfn.XLOOKUP(A4024,id,KickstartData!$L$2:$M$4115)</f>
        <v>2</v>
      </c>
      <c r="D4024" t="str">
        <v>failed</v>
      </c>
      <c r="E4024" t="str">
        <f t="shared" si="191"/>
        <v xml:space="preserve"> </v>
      </c>
      <c r="F4024">
        <f t="shared" si="192"/>
        <v>2</v>
      </c>
    </row>
    <row r="4025" spans="1:6" x14ac:dyDescent="0.45">
      <c r="A4025">
        <v>4014</v>
      </c>
      <c r="B4025">
        <f t="shared" si="190"/>
        <v>0</v>
      </c>
      <c r="C4025" cm="1">
        <f t="array" ref="C4025:D4025">_xlfn.XLOOKUP(A4025,id,KickstartData!$L$2:$M$4115)</f>
        <v>0</v>
      </c>
      <c r="D4025" t="str">
        <v>failed</v>
      </c>
      <c r="E4025" t="str">
        <f t="shared" si="191"/>
        <v xml:space="preserve"> </v>
      </c>
      <c r="F4025">
        <f t="shared" si="192"/>
        <v>0</v>
      </c>
    </row>
    <row r="4026" spans="1:6" x14ac:dyDescent="0.45">
      <c r="A4026">
        <v>4015</v>
      </c>
      <c r="B4026">
        <f t="shared" si="190"/>
        <v>1</v>
      </c>
      <c r="C4026" cm="1">
        <f t="array" ref="C4026:D4026">_xlfn.XLOOKUP(A4026,id,KickstartData!$L$2:$M$4115)</f>
        <v>1</v>
      </c>
      <c r="D4026" t="str">
        <v>failed</v>
      </c>
      <c r="E4026" t="str">
        <f t="shared" si="191"/>
        <v xml:space="preserve"> </v>
      </c>
      <c r="F4026">
        <f t="shared" si="192"/>
        <v>1</v>
      </c>
    </row>
    <row r="4027" spans="1:6" x14ac:dyDescent="0.45">
      <c r="A4027">
        <v>4016</v>
      </c>
      <c r="B4027">
        <f t="shared" si="190"/>
        <v>7</v>
      </c>
      <c r="C4027" cm="1">
        <f t="array" ref="C4027:D4027">_xlfn.XLOOKUP(A4027,id,KickstartData!$L$2:$M$4115)</f>
        <v>7</v>
      </c>
      <c r="D4027" t="str">
        <v>failed</v>
      </c>
      <c r="E4027" t="str">
        <f t="shared" si="191"/>
        <v xml:space="preserve"> </v>
      </c>
      <c r="F4027">
        <f t="shared" si="192"/>
        <v>7</v>
      </c>
    </row>
    <row r="4028" spans="1:6" x14ac:dyDescent="0.45">
      <c r="A4028">
        <v>4017</v>
      </c>
      <c r="B4028">
        <f t="shared" si="190"/>
        <v>2</v>
      </c>
      <c r="C4028" cm="1">
        <f t="array" ref="C4028:D4028">_xlfn.XLOOKUP(A4028,id,KickstartData!$L$2:$M$4115)</f>
        <v>2</v>
      </c>
      <c r="D4028" t="str">
        <v>failed</v>
      </c>
      <c r="E4028" t="str">
        <f t="shared" si="191"/>
        <v xml:space="preserve"> </v>
      </c>
      <c r="F4028">
        <f t="shared" si="192"/>
        <v>2</v>
      </c>
    </row>
    <row r="4029" spans="1:6" x14ac:dyDescent="0.45">
      <c r="A4029">
        <v>4018</v>
      </c>
      <c r="B4029">
        <f t="shared" si="190"/>
        <v>4</v>
      </c>
      <c r="C4029" cm="1">
        <f t="array" ref="C4029:D4029">_xlfn.XLOOKUP(A4029,id,KickstartData!$L$2:$M$4115)</f>
        <v>4</v>
      </c>
      <c r="D4029" t="str">
        <v>failed</v>
      </c>
      <c r="E4029" t="str">
        <f t="shared" si="191"/>
        <v xml:space="preserve"> </v>
      </c>
      <c r="F4029">
        <f t="shared" si="192"/>
        <v>4</v>
      </c>
    </row>
    <row r="4030" spans="1:6" x14ac:dyDescent="0.45">
      <c r="A4030">
        <v>4019</v>
      </c>
      <c r="B4030">
        <f t="shared" si="190"/>
        <v>4</v>
      </c>
      <c r="C4030" cm="1">
        <f t="array" ref="C4030:D4030">_xlfn.XLOOKUP(A4030,id,KickstartData!$L$2:$M$4115)</f>
        <v>4</v>
      </c>
      <c r="D4030" t="str">
        <v>failed</v>
      </c>
      <c r="E4030" t="str">
        <f t="shared" si="191"/>
        <v xml:space="preserve"> </v>
      </c>
      <c r="F4030">
        <f t="shared" si="192"/>
        <v>4</v>
      </c>
    </row>
    <row r="4031" spans="1:6" x14ac:dyDescent="0.45">
      <c r="A4031">
        <v>4020</v>
      </c>
      <c r="B4031">
        <f t="shared" si="190"/>
        <v>3</v>
      </c>
      <c r="C4031" cm="1">
        <f t="array" ref="C4031:D4031">_xlfn.XLOOKUP(A4031,id,KickstartData!$L$2:$M$4115)</f>
        <v>3</v>
      </c>
      <c r="D4031" t="str">
        <v>failed</v>
      </c>
      <c r="E4031" t="str">
        <f t="shared" si="191"/>
        <v xml:space="preserve"> </v>
      </c>
      <c r="F4031">
        <f t="shared" si="192"/>
        <v>3</v>
      </c>
    </row>
    <row r="4032" spans="1:6" x14ac:dyDescent="0.45">
      <c r="A4032">
        <v>4021</v>
      </c>
      <c r="B4032">
        <f t="shared" si="190"/>
        <v>2</v>
      </c>
      <c r="C4032" cm="1">
        <f t="array" ref="C4032:D4032">_xlfn.XLOOKUP(A4032,id,KickstartData!$L$2:$M$4115)</f>
        <v>2</v>
      </c>
      <c r="D4032" t="str">
        <v>failed</v>
      </c>
      <c r="E4032" t="str">
        <f t="shared" si="191"/>
        <v xml:space="preserve"> </v>
      </c>
      <c r="F4032">
        <f t="shared" si="192"/>
        <v>2</v>
      </c>
    </row>
    <row r="4033" spans="1:6" x14ac:dyDescent="0.45">
      <c r="A4033">
        <v>4022</v>
      </c>
      <c r="B4033">
        <f t="shared" si="190"/>
        <v>197</v>
      </c>
      <c r="C4033" cm="1">
        <f t="array" ref="C4033:D4033">_xlfn.XLOOKUP(A4033,id,KickstartData!$L$2:$M$4115)</f>
        <v>197</v>
      </c>
      <c r="D4033" t="str">
        <v>failed</v>
      </c>
      <c r="E4033" t="str">
        <f t="shared" si="191"/>
        <v xml:space="preserve"> </v>
      </c>
      <c r="F4033">
        <f t="shared" si="192"/>
        <v>197</v>
      </c>
    </row>
    <row r="4034" spans="1:6" x14ac:dyDescent="0.45">
      <c r="A4034">
        <v>4023</v>
      </c>
      <c r="B4034">
        <f t="shared" si="190"/>
        <v>0</v>
      </c>
      <c r="C4034" cm="1">
        <f t="array" ref="C4034:D4034">_xlfn.XLOOKUP(A4034,id,KickstartData!$L$2:$M$4115)</f>
        <v>0</v>
      </c>
      <c r="D4034" t="str">
        <v>failed</v>
      </c>
      <c r="E4034" t="str">
        <f t="shared" si="191"/>
        <v xml:space="preserve"> </v>
      </c>
      <c r="F4034">
        <f t="shared" si="192"/>
        <v>0</v>
      </c>
    </row>
    <row r="4035" spans="1:6" x14ac:dyDescent="0.45">
      <c r="A4035">
        <v>4024</v>
      </c>
      <c r="B4035">
        <f t="shared" si="190"/>
        <v>1</v>
      </c>
      <c r="C4035" cm="1">
        <f t="array" ref="C4035:D4035">_xlfn.XLOOKUP(A4035,id,KickstartData!$L$2:$M$4115)</f>
        <v>1</v>
      </c>
      <c r="D4035" t="str">
        <v>failed</v>
      </c>
      <c r="E4035" t="str">
        <f t="shared" si="191"/>
        <v xml:space="preserve"> </v>
      </c>
      <c r="F4035">
        <f t="shared" si="192"/>
        <v>1</v>
      </c>
    </row>
    <row r="4036" spans="1:6" x14ac:dyDescent="0.45">
      <c r="A4036">
        <v>4025</v>
      </c>
      <c r="B4036">
        <f t="shared" si="190"/>
        <v>4</v>
      </c>
      <c r="C4036" cm="1">
        <f t="array" ref="C4036:D4036">_xlfn.XLOOKUP(A4036,id,KickstartData!$L$2:$M$4115)</f>
        <v>4</v>
      </c>
      <c r="D4036" t="str">
        <v>failed</v>
      </c>
      <c r="E4036" t="str">
        <f t="shared" si="191"/>
        <v xml:space="preserve"> </v>
      </c>
      <c r="F4036">
        <f t="shared" si="192"/>
        <v>4</v>
      </c>
    </row>
    <row r="4037" spans="1:6" x14ac:dyDescent="0.45">
      <c r="A4037">
        <v>4026</v>
      </c>
      <c r="B4037">
        <f t="shared" si="190"/>
        <v>0</v>
      </c>
      <c r="C4037" cm="1">
        <f t="array" ref="C4037:D4037">_xlfn.XLOOKUP(A4037,id,KickstartData!$L$2:$M$4115)</f>
        <v>0</v>
      </c>
      <c r="D4037" t="str">
        <v>failed</v>
      </c>
      <c r="E4037" t="str">
        <f t="shared" si="191"/>
        <v xml:space="preserve"> </v>
      </c>
      <c r="F4037">
        <f t="shared" si="192"/>
        <v>0</v>
      </c>
    </row>
    <row r="4038" spans="1:6" x14ac:dyDescent="0.45">
      <c r="A4038">
        <v>4027</v>
      </c>
      <c r="B4038">
        <f t="shared" si="190"/>
        <v>7</v>
      </c>
      <c r="C4038" cm="1">
        <f t="array" ref="C4038:D4038">_xlfn.XLOOKUP(A4038,id,KickstartData!$L$2:$M$4115)</f>
        <v>7</v>
      </c>
      <c r="D4038" t="str">
        <v>failed</v>
      </c>
      <c r="E4038" t="str">
        <f t="shared" si="191"/>
        <v xml:space="preserve"> </v>
      </c>
      <c r="F4038">
        <f t="shared" si="192"/>
        <v>7</v>
      </c>
    </row>
    <row r="4039" spans="1:6" x14ac:dyDescent="0.45">
      <c r="A4039">
        <v>4028</v>
      </c>
      <c r="B4039">
        <f t="shared" si="190"/>
        <v>11</v>
      </c>
      <c r="C4039" cm="1">
        <f t="array" ref="C4039:D4039">_xlfn.XLOOKUP(A4039,id,KickstartData!$L$2:$M$4115)</f>
        <v>11</v>
      </c>
      <c r="D4039" t="str">
        <v>failed</v>
      </c>
      <c r="E4039" t="str">
        <f t="shared" si="191"/>
        <v xml:space="preserve"> </v>
      </c>
      <c r="F4039">
        <f t="shared" si="192"/>
        <v>11</v>
      </c>
    </row>
    <row r="4040" spans="1:6" x14ac:dyDescent="0.45">
      <c r="A4040">
        <v>4029</v>
      </c>
      <c r="B4040">
        <f t="shared" si="190"/>
        <v>0</v>
      </c>
      <c r="C4040" cm="1">
        <f t="array" ref="C4040:D4040">_xlfn.XLOOKUP(A4040,id,KickstartData!$L$2:$M$4115)</f>
        <v>0</v>
      </c>
      <c r="D4040" t="str">
        <v>failed</v>
      </c>
      <c r="E4040" t="str">
        <f t="shared" si="191"/>
        <v xml:space="preserve"> </v>
      </c>
      <c r="F4040">
        <f t="shared" si="192"/>
        <v>0</v>
      </c>
    </row>
    <row r="4041" spans="1:6" x14ac:dyDescent="0.45">
      <c r="A4041">
        <v>4030</v>
      </c>
      <c r="B4041">
        <f t="shared" si="190"/>
        <v>6</v>
      </c>
      <c r="C4041" cm="1">
        <f t="array" ref="C4041:D4041">_xlfn.XLOOKUP(A4041,id,KickstartData!$L$2:$M$4115)</f>
        <v>6</v>
      </c>
      <c r="D4041" t="str">
        <v>failed</v>
      </c>
      <c r="E4041" t="str">
        <f t="shared" si="191"/>
        <v xml:space="preserve"> </v>
      </c>
      <c r="F4041">
        <f t="shared" si="192"/>
        <v>6</v>
      </c>
    </row>
    <row r="4042" spans="1:6" x14ac:dyDescent="0.45">
      <c r="A4042">
        <v>4031</v>
      </c>
      <c r="B4042">
        <f t="shared" si="190"/>
        <v>0</v>
      </c>
      <c r="C4042" cm="1">
        <f t="array" ref="C4042:D4042">_xlfn.XLOOKUP(A4042,id,KickstartData!$L$2:$M$4115)</f>
        <v>0</v>
      </c>
      <c r="D4042" t="str">
        <v>failed</v>
      </c>
      <c r="E4042" t="str">
        <f t="shared" si="191"/>
        <v xml:space="preserve"> </v>
      </c>
      <c r="F4042">
        <f t="shared" si="192"/>
        <v>0</v>
      </c>
    </row>
    <row r="4043" spans="1:6" x14ac:dyDescent="0.45">
      <c r="A4043">
        <v>4032</v>
      </c>
      <c r="B4043">
        <f t="shared" si="190"/>
        <v>7</v>
      </c>
      <c r="C4043" cm="1">
        <f t="array" ref="C4043:D4043">_xlfn.XLOOKUP(A4043,id,KickstartData!$L$2:$M$4115)</f>
        <v>7</v>
      </c>
      <c r="D4043" t="str">
        <v>failed</v>
      </c>
      <c r="E4043" t="str">
        <f t="shared" si="191"/>
        <v xml:space="preserve"> </v>
      </c>
      <c r="F4043">
        <f t="shared" si="192"/>
        <v>7</v>
      </c>
    </row>
    <row r="4044" spans="1:6" x14ac:dyDescent="0.45">
      <c r="A4044">
        <v>4033</v>
      </c>
      <c r="B4044">
        <f t="shared" ref="B4044:B4107" si="193">_xlfn.XLOOKUP(A4044,id,backers_count)</f>
        <v>94</v>
      </c>
      <c r="C4044" cm="1">
        <f t="array" ref="C4044:D4044">_xlfn.XLOOKUP(A4044,id,KickstartData!$L$2:$M$4115)</f>
        <v>94</v>
      </c>
      <c r="D4044" t="str">
        <v>failed</v>
      </c>
      <c r="E4044" t="str">
        <f t="shared" si="191"/>
        <v xml:space="preserve"> </v>
      </c>
      <c r="F4044">
        <f t="shared" si="192"/>
        <v>94</v>
      </c>
    </row>
    <row r="4045" spans="1:6" x14ac:dyDescent="0.45">
      <c r="A4045">
        <v>4034</v>
      </c>
      <c r="B4045">
        <f t="shared" si="193"/>
        <v>2</v>
      </c>
      <c r="C4045" cm="1">
        <f t="array" ref="C4045:D4045">_xlfn.XLOOKUP(A4045,id,KickstartData!$L$2:$M$4115)</f>
        <v>2</v>
      </c>
      <c r="D4045" t="str">
        <v>failed</v>
      </c>
      <c r="E4045" t="str">
        <f t="shared" si="191"/>
        <v xml:space="preserve"> </v>
      </c>
      <c r="F4045">
        <f t="shared" si="192"/>
        <v>2</v>
      </c>
    </row>
    <row r="4046" spans="1:6" x14ac:dyDescent="0.45">
      <c r="A4046">
        <v>4035</v>
      </c>
      <c r="B4046">
        <f t="shared" si="193"/>
        <v>25</v>
      </c>
      <c r="C4046" cm="1">
        <f t="array" ref="C4046:D4046">_xlfn.XLOOKUP(A4046,id,KickstartData!$L$2:$M$4115)</f>
        <v>25</v>
      </c>
      <c r="D4046" t="str">
        <v>failed</v>
      </c>
      <c r="E4046" t="str">
        <f t="shared" si="191"/>
        <v xml:space="preserve"> </v>
      </c>
      <c r="F4046">
        <f t="shared" si="192"/>
        <v>25</v>
      </c>
    </row>
    <row r="4047" spans="1:6" x14ac:dyDescent="0.45">
      <c r="A4047">
        <v>4036</v>
      </c>
      <c r="B4047">
        <f t="shared" si="193"/>
        <v>17</v>
      </c>
      <c r="C4047" cm="1">
        <f t="array" ref="C4047:D4047">_xlfn.XLOOKUP(A4047,id,KickstartData!$L$2:$M$4115)</f>
        <v>17</v>
      </c>
      <c r="D4047" t="str">
        <v>failed</v>
      </c>
      <c r="E4047" t="str">
        <f t="shared" si="191"/>
        <v xml:space="preserve"> </v>
      </c>
      <c r="F4047">
        <f t="shared" si="192"/>
        <v>17</v>
      </c>
    </row>
    <row r="4048" spans="1:6" x14ac:dyDescent="0.45">
      <c r="A4048">
        <v>4037</v>
      </c>
      <c r="B4048">
        <f t="shared" si="193"/>
        <v>2</v>
      </c>
      <c r="C4048" cm="1">
        <f t="array" ref="C4048:D4048">_xlfn.XLOOKUP(A4048,id,KickstartData!$L$2:$M$4115)</f>
        <v>2</v>
      </c>
      <c r="D4048" t="str">
        <v>failed</v>
      </c>
      <c r="E4048" t="str">
        <f t="shared" si="191"/>
        <v xml:space="preserve"> </v>
      </c>
      <c r="F4048">
        <f t="shared" si="192"/>
        <v>2</v>
      </c>
    </row>
    <row r="4049" spans="1:6" x14ac:dyDescent="0.45">
      <c r="A4049">
        <v>4038</v>
      </c>
      <c r="B4049">
        <f t="shared" si="193"/>
        <v>4</v>
      </c>
      <c r="C4049" cm="1">
        <f t="array" ref="C4049:D4049">_xlfn.XLOOKUP(A4049,id,KickstartData!$L$2:$M$4115)</f>
        <v>4</v>
      </c>
      <c r="D4049" t="str">
        <v>failed</v>
      </c>
      <c r="E4049" t="str">
        <f t="shared" si="191"/>
        <v xml:space="preserve"> </v>
      </c>
      <c r="F4049">
        <f t="shared" si="192"/>
        <v>4</v>
      </c>
    </row>
    <row r="4050" spans="1:6" x14ac:dyDescent="0.45">
      <c r="A4050">
        <v>4039</v>
      </c>
      <c r="B4050">
        <f t="shared" si="193"/>
        <v>5</v>
      </c>
      <c r="C4050" cm="1">
        <f t="array" ref="C4050:D4050">_xlfn.XLOOKUP(A4050,id,KickstartData!$L$2:$M$4115)</f>
        <v>5</v>
      </c>
      <c r="D4050" t="str">
        <v>failed</v>
      </c>
      <c r="E4050" t="str">
        <f t="shared" si="191"/>
        <v xml:space="preserve"> </v>
      </c>
      <c r="F4050">
        <f t="shared" si="192"/>
        <v>5</v>
      </c>
    </row>
    <row r="4051" spans="1:6" x14ac:dyDescent="0.45">
      <c r="A4051">
        <v>4040</v>
      </c>
      <c r="B4051">
        <f t="shared" si="193"/>
        <v>2</v>
      </c>
      <c r="C4051" cm="1">
        <f t="array" ref="C4051:D4051">_xlfn.XLOOKUP(A4051,id,KickstartData!$L$2:$M$4115)</f>
        <v>2</v>
      </c>
      <c r="D4051" t="str">
        <v>failed</v>
      </c>
      <c r="E4051" t="str">
        <f t="shared" ref="E4051:E4114" si="194">IF(D4051="successful",C4051," ")</f>
        <v xml:space="preserve"> </v>
      </c>
      <c r="F4051">
        <f t="shared" ref="F4051:F4114" si="195">IF(D4051&lt;&gt;"successful",C4051," ")</f>
        <v>2</v>
      </c>
    </row>
    <row r="4052" spans="1:6" x14ac:dyDescent="0.45">
      <c r="A4052">
        <v>4041</v>
      </c>
      <c r="B4052">
        <f t="shared" si="193"/>
        <v>2</v>
      </c>
      <c r="C4052" cm="1">
        <f t="array" ref="C4052:D4052">_xlfn.XLOOKUP(A4052,id,KickstartData!$L$2:$M$4115)</f>
        <v>2</v>
      </c>
      <c r="D4052" t="str">
        <v>failed</v>
      </c>
      <c r="E4052" t="str">
        <f t="shared" si="194"/>
        <v xml:space="preserve"> </v>
      </c>
      <c r="F4052">
        <f t="shared" si="195"/>
        <v>2</v>
      </c>
    </row>
    <row r="4053" spans="1:6" x14ac:dyDescent="0.45">
      <c r="A4053">
        <v>4042</v>
      </c>
      <c r="B4053">
        <f t="shared" si="193"/>
        <v>3</v>
      </c>
      <c r="C4053" cm="1">
        <f t="array" ref="C4053:D4053">_xlfn.XLOOKUP(A4053,id,KickstartData!$L$2:$M$4115)</f>
        <v>3</v>
      </c>
      <c r="D4053" t="str">
        <v>failed</v>
      </c>
      <c r="E4053" t="str">
        <f t="shared" si="194"/>
        <v xml:space="preserve"> </v>
      </c>
      <c r="F4053">
        <f t="shared" si="195"/>
        <v>3</v>
      </c>
    </row>
    <row r="4054" spans="1:6" x14ac:dyDescent="0.45">
      <c r="A4054">
        <v>4043</v>
      </c>
      <c r="B4054">
        <f t="shared" si="193"/>
        <v>0</v>
      </c>
      <c r="C4054" cm="1">
        <f t="array" ref="C4054:D4054">_xlfn.XLOOKUP(A4054,id,KickstartData!$L$2:$M$4115)</f>
        <v>0</v>
      </c>
      <c r="D4054" t="str">
        <v>failed</v>
      </c>
      <c r="E4054" t="str">
        <f t="shared" si="194"/>
        <v xml:space="preserve"> </v>
      </c>
      <c r="F4054">
        <f t="shared" si="195"/>
        <v>0</v>
      </c>
    </row>
    <row r="4055" spans="1:6" x14ac:dyDescent="0.45">
      <c r="A4055">
        <v>4044</v>
      </c>
      <c r="B4055">
        <f t="shared" si="193"/>
        <v>4</v>
      </c>
      <c r="C4055" cm="1">
        <f t="array" ref="C4055:D4055">_xlfn.XLOOKUP(A4055,id,KickstartData!$L$2:$M$4115)</f>
        <v>4</v>
      </c>
      <c r="D4055" t="str">
        <v>failed</v>
      </c>
      <c r="E4055" t="str">
        <f t="shared" si="194"/>
        <v xml:space="preserve"> </v>
      </c>
      <c r="F4055">
        <f t="shared" si="195"/>
        <v>4</v>
      </c>
    </row>
    <row r="4056" spans="1:6" x14ac:dyDescent="0.45">
      <c r="A4056">
        <v>4045</v>
      </c>
      <c r="B4056">
        <f t="shared" si="193"/>
        <v>1</v>
      </c>
      <c r="C4056" cm="1">
        <f t="array" ref="C4056:D4056">_xlfn.XLOOKUP(A4056,id,KickstartData!$L$2:$M$4115)</f>
        <v>1</v>
      </c>
      <c r="D4056" t="str">
        <v>failed</v>
      </c>
      <c r="E4056" t="str">
        <f t="shared" si="194"/>
        <v xml:space="preserve"> </v>
      </c>
      <c r="F4056">
        <f t="shared" si="195"/>
        <v>1</v>
      </c>
    </row>
    <row r="4057" spans="1:6" x14ac:dyDescent="0.45">
      <c r="A4057">
        <v>4046</v>
      </c>
      <c r="B4057">
        <f t="shared" si="193"/>
        <v>12</v>
      </c>
      <c r="C4057" cm="1">
        <f t="array" ref="C4057:D4057">_xlfn.XLOOKUP(A4057,id,KickstartData!$L$2:$M$4115)</f>
        <v>12</v>
      </c>
      <c r="D4057" t="str">
        <v>failed</v>
      </c>
      <c r="E4057" t="str">
        <f t="shared" si="194"/>
        <v xml:space="preserve"> </v>
      </c>
      <c r="F4057">
        <f t="shared" si="195"/>
        <v>12</v>
      </c>
    </row>
    <row r="4058" spans="1:6" x14ac:dyDescent="0.45">
      <c r="A4058">
        <v>4047</v>
      </c>
      <c r="B4058">
        <f t="shared" si="193"/>
        <v>4</v>
      </c>
      <c r="C4058" cm="1">
        <f t="array" ref="C4058:D4058">_xlfn.XLOOKUP(A4058,id,KickstartData!$L$2:$M$4115)</f>
        <v>4</v>
      </c>
      <c r="D4058" t="str">
        <v>failed</v>
      </c>
      <c r="E4058" t="str">
        <f t="shared" si="194"/>
        <v xml:space="preserve"> </v>
      </c>
      <c r="F4058">
        <f t="shared" si="195"/>
        <v>4</v>
      </c>
    </row>
    <row r="4059" spans="1:6" x14ac:dyDescent="0.45">
      <c r="A4059">
        <v>4048</v>
      </c>
      <c r="B4059">
        <f t="shared" si="193"/>
        <v>91</v>
      </c>
      <c r="C4059" cm="1">
        <f t="array" ref="C4059:D4059">_xlfn.XLOOKUP(A4059,id,KickstartData!$L$2:$M$4115)</f>
        <v>91</v>
      </c>
      <c r="D4059" t="str">
        <v>failed</v>
      </c>
      <c r="E4059" t="str">
        <f t="shared" si="194"/>
        <v xml:space="preserve"> </v>
      </c>
      <c r="F4059">
        <f t="shared" si="195"/>
        <v>91</v>
      </c>
    </row>
    <row r="4060" spans="1:6" x14ac:dyDescent="0.45">
      <c r="A4060">
        <v>4049</v>
      </c>
      <c r="B4060">
        <f t="shared" si="193"/>
        <v>1</v>
      </c>
      <c r="C4060" cm="1">
        <f t="array" ref="C4060:D4060">_xlfn.XLOOKUP(A4060,id,KickstartData!$L$2:$M$4115)</f>
        <v>1</v>
      </c>
      <c r="D4060" t="str">
        <v>failed</v>
      </c>
      <c r="E4060" t="str">
        <f t="shared" si="194"/>
        <v xml:space="preserve"> </v>
      </c>
      <c r="F4060">
        <f t="shared" si="195"/>
        <v>1</v>
      </c>
    </row>
    <row r="4061" spans="1:6" x14ac:dyDescent="0.45">
      <c r="A4061">
        <v>4050</v>
      </c>
      <c r="B4061">
        <f t="shared" si="193"/>
        <v>1</v>
      </c>
      <c r="C4061" cm="1">
        <f t="array" ref="C4061:D4061">_xlfn.XLOOKUP(A4061,id,KickstartData!$L$2:$M$4115)</f>
        <v>1</v>
      </c>
      <c r="D4061" t="str">
        <v>failed</v>
      </c>
      <c r="E4061" t="str">
        <f t="shared" si="194"/>
        <v xml:space="preserve"> </v>
      </c>
      <c r="F4061">
        <f t="shared" si="195"/>
        <v>1</v>
      </c>
    </row>
    <row r="4062" spans="1:6" x14ac:dyDescent="0.45">
      <c r="A4062">
        <v>4051</v>
      </c>
      <c r="B4062">
        <f t="shared" si="193"/>
        <v>0</v>
      </c>
      <c r="C4062" cm="1">
        <f t="array" ref="C4062:D4062">_xlfn.XLOOKUP(A4062,id,KickstartData!$L$2:$M$4115)</f>
        <v>0</v>
      </c>
      <c r="D4062" t="str">
        <v>failed</v>
      </c>
      <c r="E4062" t="str">
        <f t="shared" si="194"/>
        <v xml:space="preserve"> </v>
      </c>
      <c r="F4062">
        <f t="shared" si="195"/>
        <v>0</v>
      </c>
    </row>
    <row r="4063" spans="1:6" x14ac:dyDescent="0.45">
      <c r="A4063">
        <v>4052</v>
      </c>
      <c r="B4063">
        <f t="shared" si="193"/>
        <v>13</v>
      </c>
      <c r="C4063" cm="1">
        <f t="array" ref="C4063:D4063">_xlfn.XLOOKUP(A4063,id,KickstartData!$L$2:$M$4115)</f>
        <v>13</v>
      </c>
      <c r="D4063" t="str">
        <v>failed</v>
      </c>
      <c r="E4063" t="str">
        <f t="shared" si="194"/>
        <v xml:space="preserve"> </v>
      </c>
      <c r="F4063">
        <f t="shared" si="195"/>
        <v>13</v>
      </c>
    </row>
    <row r="4064" spans="1:6" x14ac:dyDescent="0.45">
      <c r="A4064">
        <v>4053</v>
      </c>
      <c r="B4064">
        <f t="shared" si="193"/>
        <v>2</v>
      </c>
      <c r="C4064" cm="1">
        <f t="array" ref="C4064:D4064">_xlfn.XLOOKUP(A4064,id,KickstartData!$L$2:$M$4115)</f>
        <v>2</v>
      </c>
      <c r="D4064" t="str">
        <v>failed</v>
      </c>
      <c r="E4064" t="str">
        <f t="shared" si="194"/>
        <v xml:space="preserve"> </v>
      </c>
      <c r="F4064">
        <f t="shared" si="195"/>
        <v>2</v>
      </c>
    </row>
    <row r="4065" spans="1:6" x14ac:dyDescent="0.45">
      <c r="A4065">
        <v>4054</v>
      </c>
      <c r="B4065">
        <f t="shared" si="193"/>
        <v>0</v>
      </c>
      <c r="C4065" cm="1">
        <f t="array" ref="C4065:D4065">_xlfn.XLOOKUP(A4065,id,KickstartData!$L$2:$M$4115)</f>
        <v>0</v>
      </c>
      <c r="D4065" t="str">
        <v>failed</v>
      </c>
      <c r="E4065" t="str">
        <f t="shared" si="194"/>
        <v xml:space="preserve"> </v>
      </c>
      <c r="F4065">
        <f t="shared" si="195"/>
        <v>0</v>
      </c>
    </row>
    <row r="4066" spans="1:6" x14ac:dyDescent="0.45">
      <c r="A4066">
        <v>4055</v>
      </c>
      <c r="B4066">
        <f t="shared" si="193"/>
        <v>21</v>
      </c>
      <c r="C4066" cm="1">
        <f t="array" ref="C4066:D4066">_xlfn.XLOOKUP(A4066,id,KickstartData!$L$2:$M$4115)</f>
        <v>21</v>
      </c>
      <c r="D4066" t="str">
        <v>failed</v>
      </c>
      <c r="E4066" t="str">
        <f t="shared" si="194"/>
        <v xml:space="preserve"> </v>
      </c>
      <c r="F4066">
        <f t="shared" si="195"/>
        <v>21</v>
      </c>
    </row>
    <row r="4067" spans="1:6" x14ac:dyDescent="0.45">
      <c r="A4067">
        <v>4056</v>
      </c>
      <c r="B4067">
        <f t="shared" si="193"/>
        <v>9</v>
      </c>
      <c r="C4067" cm="1">
        <f t="array" ref="C4067:D4067">_xlfn.XLOOKUP(A4067,id,KickstartData!$L$2:$M$4115)</f>
        <v>9</v>
      </c>
      <c r="D4067" t="str">
        <v>failed</v>
      </c>
      <c r="E4067" t="str">
        <f t="shared" si="194"/>
        <v xml:space="preserve"> </v>
      </c>
      <c r="F4067">
        <f t="shared" si="195"/>
        <v>9</v>
      </c>
    </row>
    <row r="4068" spans="1:6" x14ac:dyDescent="0.45">
      <c r="A4068">
        <v>4057</v>
      </c>
      <c r="B4068">
        <f t="shared" si="193"/>
        <v>6</v>
      </c>
      <c r="C4068" cm="1">
        <f t="array" ref="C4068:D4068">_xlfn.XLOOKUP(A4068,id,KickstartData!$L$2:$M$4115)</f>
        <v>6</v>
      </c>
      <c r="D4068" t="str">
        <v>failed</v>
      </c>
      <c r="E4068" t="str">
        <f t="shared" si="194"/>
        <v xml:space="preserve"> </v>
      </c>
      <c r="F4068">
        <f t="shared" si="195"/>
        <v>6</v>
      </c>
    </row>
    <row r="4069" spans="1:6" x14ac:dyDescent="0.45">
      <c r="A4069">
        <v>4058</v>
      </c>
      <c r="B4069">
        <f t="shared" si="193"/>
        <v>4</v>
      </c>
      <c r="C4069" cm="1">
        <f t="array" ref="C4069:D4069">_xlfn.XLOOKUP(A4069,id,KickstartData!$L$2:$M$4115)</f>
        <v>4</v>
      </c>
      <c r="D4069" t="str">
        <v>failed</v>
      </c>
      <c r="E4069" t="str">
        <f t="shared" si="194"/>
        <v xml:space="preserve"> </v>
      </c>
      <c r="F4069">
        <f t="shared" si="195"/>
        <v>4</v>
      </c>
    </row>
    <row r="4070" spans="1:6" x14ac:dyDescent="0.45">
      <c r="A4070">
        <v>4059</v>
      </c>
      <c r="B4070">
        <f t="shared" si="193"/>
        <v>7</v>
      </c>
      <c r="C4070" cm="1">
        <f t="array" ref="C4070:D4070">_xlfn.XLOOKUP(A4070,id,KickstartData!$L$2:$M$4115)</f>
        <v>7</v>
      </c>
      <c r="D4070" t="str">
        <v>failed</v>
      </c>
      <c r="E4070" t="str">
        <f t="shared" si="194"/>
        <v xml:space="preserve"> </v>
      </c>
      <c r="F4070">
        <f t="shared" si="195"/>
        <v>7</v>
      </c>
    </row>
    <row r="4071" spans="1:6" x14ac:dyDescent="0.45">
      <c r="A4071">
        <v>4060</v>
      </c>
      <c r="B4071">
        <f t="shared" si="193"/>
        <v>5</v>
      </c>
      <c r="C4071" cm="1">
        <f t="array" ref="C4071:D4071">_xlfn.XLOOKUP(A4071,id,KickstartData!$L$2:$M$4115)</f>
        <v>5</v>
      </c>
      <c r="D4071" t="str">
        <v>failed</v>
      </c>
      <c r="E4071" t="str">
        <f t="shared" si="194"/>
        <v xml:space="preserve"> </v>
      </c>
      <c r="F4071">
        <f t="shared" si="195"/>
        <v>5</v>
      </c>
    </row>
    <row r="4072" spans="1:6" x14ac:dyDescent="0.45">
      <c r="A4072">
        <v>4061</v>
      </c>
      <c r="B4072">
        <f t="shared" si="193"/>
        <v>0</v>
      </c>
      <c r="C4072" cm="1">
        <f t="array" ref="C4072:D4072">_xlfn.XLOOKUP(A4072,id,KickstartData!$L$2:$M$4115)</f>
        <v>0</v>
      </c>
      <c r="D4072" t="str">
        <v>failed</v>
      </c>
      <c r="E4072" t="str">
        <f t="shared" si="194"/>
        <v xml:space="preserve"> </v>
      </c>
      <c r="F4072">
        <f t="shared" si="195"/>
        <v>0</v>
      </c>
    </row>
    <row r="4073" spans="1:6" x14ac:dyDescent="0.45">
      <c r="A4073">
        <v>4062</v>
      </c>
      <c r="B4073">
        <f t="shared" si="193"/>
        <v>3</v>
      </c>
      <c r="C4073" cm="1">
        <f t="array" ref="C4073:D4073">_xlfn.XLOOKUP(A4073,id,KickstartData!$L$2:$M$4115)</f>
        <v>3</v>
      </c>
      <c r="D4073" t="str">
        <v>failed</v>
      </c>
      <c r="E4073" t="str">
        <f t="shared" si="194"/>
        <v xml:space="preserve"> </v>
      </c>
      <c r="F4073">
        <f t="shared" si="195"/>
        <v>3</v>
      </c>
    </row>
    <row r="4074" spans="1:6" x14ac:dyDescent="0.45">
      <c r="A4074">
        <v>4063</v>
      </c>
      <c r="B4074">
        <f t="shared" si="193"/>
        <v>9</v>
      </c>
      <c r="C4074" cm="1">
        <f t="array" ref="C4074:D4074">_xlfn.XLOOKUP(A4074,id,KickstartData!$L$2:$M$4115)</f>
        <v>9</v>
      </c>
      <c r="D4074" t="str">
        <v>failed</v>
      </c>
      <c r="E4074" t="str">
        <f t="shared" si="194"/>
        <v xml:space="preserve"> </v>
      </c>
      <c r="F4074">
        <f t="shared" si="195"/>
        <v>9</v>
      </c>
    </row>
    <row r="4075" spans="1:6" x14ac:dyDescent="0.45">
      <c r="A4075">
        <v>4064</v>
      </c>
      <c r="B4075">
        <f t="shared" si="193"/>
        <v>6</v>
      </c>
      <c r="C4075" cm="1">
        <f t="array" ref="C4075:D4075">_xlfn.XLOOKUP(A4075,id,KickstartData!$L$2:$M$4115)</f>
        <v>6</v>
      </c>
      <c r="D4075" t="str">
        <v>failed</v>
      </c>
      <c r="E4075" t="str">
        <f t="shared" si="194"/>
        <v xml:space="preserve"> </v>
      </c>
      <c r="F4075">
        <f t="shared" si="195"/>
        <v>6</v>
      </c>
    </row>
    <row r="4076" spans="1:6" x14ac:dyDescent="0.45">
      <c r="A4076">
        <v>4065</v>
      </c>
      <c r="B4076">
        <f t="shared" si="193"/>
        <v>4</v>
      </c>
      <c r="C4076" cm="1">
        <f t="array" ref="C4076:D4076">_xlfn.XLOOKUP(A4076,id,KickstartData!$L$2:$M$4115)</f>
        <v>4</v>
      </c>
      <c r="D4076" t="str">
        <v>failed</v>
      </c>
      <c r="E4076" t="str">
        <f t="shared" si="194"/>
        <v xml:space="preserve"> </v>
      </c>
      <c r="F4076">
        <f t="shared" si="195"/>
        <v>4</v>
      </c>
    </row>
    <row r="4077" spans="1:6" x14ac:dyDescent="0.45">
      <c r="A4077">
        <v>4066</v>
      </c>
      <c r="B4077">
        <f t="shared" si="193"/>
        <v>1</v>
      </c>
      <c r="C4077" cm="1">
        <f t="array" ref="C4077:D4077">_xlfn.XLOOKUP(A4077,id,KickstartData!$L$2:$M$4115)</f>
        <v>1</v>
      </c>
      <c r="D4077" t="str">
        <v>failed</v>
      </c>
      <c r="E4077" t="str">
        <f t="shared" si="194"/>
        <v xml:space="preserve"> </v>
      </c>
      <c r="F4077">
        <f t="shared" si="195"/>
        <v>1</v>
      </c>
    </row>
    <row r="4078" spans="1:6" x14ac:dyDescent="0.45">
      <c r="A4078">
        <v>4067</v>
      </c>
      <c r="B4078">
        <f t="shared" si="193"/>
        <v>17</v>
      </c>
      <c r="C4078" cm="1">
        <f t="array" ref="C4078:D4078">_xlfn.XLOOKUP(A4078,id,KickstartData!$L$2:$M$4115)</f>
        <v>17</v>
      </c>
      <c r="D4078" t="str">
        <v>failed</v>
      </c>
      <c r="E4078" t="str">
        <f t="shared" si="194"/>
        <v xml:space="preserve"> </v>
      </c>
      <c r="F4078">
        <f t="shared" si="195"/>
        <v>17</v>
      </c>
    </row>
    <row r="4079" spans="1:6" x14ac:dyDescent="0.45">
      <c r="A4079">
        <v>4068</v>
      </c>
      <c r="B4079">
        <f t="shared" si="193"/>
        <v>1</v>
      </c>
      <c r="C4079" cm="1">
        <f t="array" ref="C4079:D4079">_xlfn.XLOOKUP(A4079,id,KickstartData!$L$2:$M$4115)</f>
        <v>1</v>
      </c>
      <c r="D4079" t="str">
        <v>failed</v>
      </c>
      <c r="E4079" t="str">
        <f t="shared" si="194"/>
        <v xml:space="preserve"> </v>
      </c>
      <c r="F4079">
        <f t="shared" si="195"/>
        <v>1</v>
      </c>
    </row>
    <row r="4080" spans="1:6" x14ac:dyDescent="0.45">
      <c r="A4080">
        <v>4069</v>
      </c>
      <c r="B4080">
        <f t="shared" si="193"/>
        <v>13</v>
      </c>
      <c r="C4080" cm="1">
        <f t="array" ref="C4080:D4080">_xlfn.XLOOKUP(A4080,id,KickstartData!$L$2:$M$4115)</f>
        <v>13</v>
      </c>
      <c r="D4080" t="str">
        <v>failed</v>
      </c>
      <c r="E4080" t="str">
        <f t="shared" si="194"/>
        <v xml:space="preserve"> </v>
      </c>
      <c r="F4080">
        <f t="shared" si="195"/>
        <v>13</v>
      </c>
    </row>
    <row r="4081" spans="1:6" x14ac:dyDescent="0.45">
      <c r="A4081">
        <v>4070</v>
      </c>
      <c r="B4081">
        <f t="shared" si="193"/>
        <v>6</v>
      </c>
      <c r="C4081" cm="1">
        <f t="array" ref="C4081:D4081">_xlfn.XLOOKUP(A4081,id,KickstartData!$L$2:$M$4115)</f>
        <v>6</v>
      </c>
      <c r="D4081" t="str">
        <v>failed</v>
      </c>
      <c r="E4081" t="str">
        <f t="shared" si="194"/>
        <v xml:space="preserve"> </v>
      </c>
      <c r="F4081">
        <f t="shared" si="195"/>
        <v>6</v>
      </c>
    </row>
    <row r="4082" spans="1:6" x14ac:dyDescent="0.45">
      <c r="A4082">
        <v>4071</v>
      </c>
      <c r="B4082">
        <f t="shared" si="193"/>
        <v>0</v>
      </c>
      <c r="C4082" cm="1">
        <f t="array" ref="C4082:D4082">_xlfn.XLOOKUP(A4082,id,KickstartData!$L$2:$M$4115)</f>
        <v>0</v>
      </c>
      <c r="D4082" t="str">
        <v>failed</v>
      </c>
      <c r="E4082" t="str">
        <f t="shared" si="194"/>
        <v xml:space="preserve"> </v>
      </c>
      <c r="F4082">
        <f t="shared" si="195"/>
        <v>0</v>
      </c>
    </row>
    <row r="4083" spans="1:6" x14ac:dyDescent="0.45">
      <c r="A4083">
        <v>4072</v>
      </c>
      <c r="B4083">
        <f t="shared" si="193"/>
        <v>2</v>
      </c>
      <c r="C4083" cm="1">
        <f t="array" ref="C4083:D4083">_xlfn.XLOOKUP(A4083,id,KickstartData!$L$2:$M$4115)</f>
        <v>2</v>
      </c>
      <c r="D4083" t="str">
        <v>failed</v>
      </c>
      <c r="E4083" t="str">
        <f t="shared" si="194"/>
        <v xml:space="preserve"> </v>
      </c>
      <c r="F4083">
        <f t="shared" si="195"/>
        <v>2</v>
      </c>
    </row>
    <row r="4084" spans="1:6" x14ac:dyDescent="0.45">
      <c r="A4084">
        <v>4073</v>
      </c>
      <c r="B4084">
        <f t="shared" si="193"/>
        <v>2</v>
      </c>
      <c r="C4084" cm="1">
        <f t="array" ref="C4084:D4084">_xlfn.XLOOKUP(A4084,id,KickstartData!$L$2:$M$4115)</f>
        <v>2</v>
      </c>
      <c r="D4084" t="str">
        <v>failed</v>
      </c>
      <c r="E4084" t="str">
        <f t="shared" si="194"/>
        <v xml:space="preserve"> </v>
      </c>
      <c r="F4084">
        <f t="shared" si="195"/>
        <v>2</v>
      </c>
    </row>
    <row r="4085" spans="1:6" x14ac:dyDescent="0.45">
      <c r="A4085">
        <v>4074</v>
      </c>
      <c r="B4085">
        <f t="shared" si="193"/>
        <v>21</v>
      </c>
      <c r="C4085" cm="1">
        <f t="array" ref="C4085:D4085">_xlfn.XLOOKUP(A4085,id,KickstartData!$L$2:$M$4115)</f>
        <v>21</v>
      </c>
      <c r="D4085" t="str">
        <v>failed</v>
      </c>
      <c r="E4085" t="str">
        <f t="shared" si="194"/>
        <v xml:space="preserve"> </v>
      </c>
      <c r="F4085">
        <f t="shared" si="195"/>
        <v>21</v>
      </c>
    </row>
    <row r="4086" spans="1:6" x14ac:dyDescent="0.45">
      <c r="A4086">
        <v>4075</v>
      </c>
      <c r="B4086">
        <f t="shared" si="193"/>
        <v>13</v>
      </c>
      <c r="C4086" cm="1">
        <f t="array" ref="C4086:D4086">_xlfn.XLOOKUP(A4086,id,KickstartData!$L$2:$M$4115)</f>
        <v>13</v>
      </c>
      <c r="D4086" t="str">
        <v>failed</v>
      </c>
      <c r="E4086" t="str">
        <f t="shared" si="194"/>
        <v xml:space="preserve"> </v>
      </c>
      <c r="F4086">
        <f t="shared" si="195"/>
        <v>13</v>
      </c>
    </row>
    <row r="4087" spans="1:6" x14ac:dyDescent="0.45">
      <c r="A4087">
        <v>4076</v>
      </c>
      <c r="B4087">
        <f t="shared" si="193"/>
        <v>0</v>
      </c>
      <c r="C4087" cm="1">
        <f t="array" ref="C4087:D4087">_xlfn.XLOOKUP(A4087,id,KickstartData!$L$2:$M$4115)</f>
        <v>0</v>
      </c>
      <c r="D4087" t="str">
        <v>failed</v>
      </c>
      <c r="E4087" t="str">
        <f t="shared" si="194"/>
        <v xml:space="preserve"> </v>
      </c>
      <c r="F4087">
        <f t="shared" si="195"/>
        <v>0</v>
      </c>
    </row>
    <row r="4088" spans="1:6" x14ac:dyDescent="0.45">
      <c r="A4088">
        <v>4077</v>
      </c>
      <c r="B4088">
        <f t="shared" si="193"/>
        <v>6</v>
      </c>
      <c r="C4088" cm="1">
        <f t="array" ref="C4088:D4088">_xlfn.XLOOKUP(A4088,id,KickstartData!$L$2:$M$4115)</f>
        <v>6</v>
      </c>
      <c r="D4088" t="str">
        <v>failed</v>
      </c>
      <c r="E4088" t="str">
        <f t="shared" si="194"/>
        <v xml:space="preserve"> </v>
      </c>
      <c r="F4088">
        <f t="shared" si="195"/>
        <v>6</v>
      </c>
    </row>
    <row r="4089" spans="1:6" x14ac:dyDescent="0.45">
      <c r="A4089">
        <v>4078</v>
      </c>
      <c r="B4089">
        <f t="shared" si="193"/>
        <v>0</v>
      </c>
      <c r="C4089" cm="1">
        <f t="array" ref="C4089:D4089">_xlfn.XLOOKUP(A4089,id,KickstartData!$L$2:$M$4115)</f>
        <v>0</v>
      </c>
      <c r="D4089" t="str">
        <v>failed</v>
      </c>
      <c r="E4089" t="str">
        <f t="shared" si="194"/>
        <v xml:space="preserve"> </v>
      </c>
      <c r="F4089">
        <f t="shared" si="195"/>
        <v>0</v>
      </c>
    </row>
    <row r="4090" spans="1:6" x14ac:dyDescent="0.45">
      <c r="A4090">
        <v>4079</v>
      </c>
      <c r="B4090">
        <f t="shared" si="193"/>
        <v>1</v>
      </c>
      <c r="C4090" cm="1">
        <f t="array" ref="C4090:D4090">_xlfn.XLOOKUP(A4090,id,KickstartData!$L$2:$M$4115)</f>
        <v>1</v>
      </c>
      <c r="D4090" t="str">
        <v>failed</v>
      </c>
      <c r="E4090" t="str">
        <f t="shared" si="194"/>
        <v xml:space="preserve"> </v>
      </c>
      <c r="F4090">
        <f t="shared" si="195"/>
        <v>1</v>
      </c>
    </row>
    <row r="4091" spans="1:6" x14ac:dyDescent="0.45">
      <c r="A4091">
        <v>4080</v>
      </c>
      <c r="B4091">
        <f t="shared" si="193"/>
        <v>0</v>
      </c>
      <c r="C4091" cm="1">
        <f t="array" ref="C4091:D4091">_xlfn.XLOOKUP(A4091,id,KickstartData!$L$2:$M$4115)</f>
        <v>0</v>
      </c>
      <c r="D4091" t="str">
        <v>failed</v>
      </c>
      <c r="E4091" t="str">
        <f t="shared" si="194"/>
        <v xml:space="preserve"> </v>
      </c>
      <c r="F4091">
        <f t="shared" si="195"/>
        <v>0</v>
      </c>
    </row>
    <row r="4092" spans="1:6" x14ac:dyDescent="0.45">
      <c r="A4092">
        <v>4081</v>
      </c>
      <c r="B4092">
        <f t="shared" si="193"/>
        <v>12</v>
      </c>
      <c r="C4092" cm="1">
        <f t="array" ref="C4092:D4092">_xlfn.XLOOKUP(A4092,id,KickstartData!$L$2:$M$4115)</f>
        <v>12</v>
      </c>
      <c r="D4092" t="str">
        <v>failed</v>
      </c>
      <c r="E4092" t="str">
        <f t="shared" si="194"/>
        <v xml:space="preserve"> </v>
      </c>
      <c r="F4092">
        <f t="shared" si="195"/>
        <v>12</v>
      </c>
    </row>
    <row r="4093" spans="1:6" x14ac:dyDescent="0.45">
      <c r="A4093">
        <v>4082</v>
      </c>
      <c r="B4093">
        <f t="shared" si="193"/>
        <v>2</v>
      </c>
      <c r="C4093" cm="1">
        <f t="array" ref="C4093:D4093">_xlfn.XLOOKUP(A4093,id,KickstartData!$L$2:$M$4115)</f>
        <v>2</v>
      </c>
      <c r="D4093" t="str">
        <v>failed</v>
      </c>
      <c r="E4093" t="str">
        <f t="shared" si="194"/>
        <v xml:space="preserve"> </v>
      </c>
      <c r="F4093">
        <f t="shared" si="195"/>
        <v>2</v>
      </c>
    </row>
    <row r="4094" spans="1:6" x14ac:dyDescent="0.45">
      <c r="A4094">
        <v>4083</v>
      </c>
      <c r="B4094">
        <f t="shared" si="193"/>
        <v>6</v>
      </c>
      <c r="C4094" cm="1">
        <f t="array" ref="C4094:D4094">_xlfn.XLOOKUP(A4094,id,KickstartData!$L$2:$M$4115)</f>
        <v>6</v>
      </c>
      <c r="D4094" t="str">
        <v>failed</v>
      </c>
      <c r="E4094" t="str">
        <f t="shared" si="194"/>
        <v xml:space="preserve"> </v>
      </c>
      <c r="F4094">
        <f t="shared" si="195"/>
        <v>6</v>
      </c>
    </row>
    <row r="4095" spans="1:6" x14ac:dyDescent="0.45">
      <c r="A4095">
        <v>4084</v>
      </c>
      <c r="B4095">
        <f t="shared" si="193"/>
        <v>1</v>
      </c>
      <c r="C4095" cm="1">
        <f t="array" ref="C4095:D4095">_xlfn.XLOOKUP(A4095,id,KickstartData!$L$2:$M$4115)</f>
        <v>1</v>
      </c>
      <c r="D4095" t="str">
        <v>failed</v>
      </c>
      <c r="E4095" t="str">
        <f t="shared" si="194"/>
        <v xml:space="preserve"> </v>
      </c>
      <c r="F4095">
        <f t="shared" si="195"/>
        <v>1</v>
      </c>
    </row>
    <row r="4096" spans="1:6" x14ac:dyDescent="0.45">
      <c r="A4096">
        <v>4085</v>
      </c>
      <c r="B4096">
        <f t="shared" si="193"/>
        <v>1</v>
      </c>
      <c r="C4096" cm="1">
        <f t="array" ref="C4096:D4096">_xlfn.XLOOKUP(A4096,id,KickstartData!$L$2:$M$4115)</f>
        <v>1</v>
      </c>
      <c r="D4096" t="str">
        <v>failed</v>
      </c>
      <c r="E4096" t="str">
        <f t="shared" si="194"/>
        <v xml:space="preserve"> </v>
      </c>
      <c r="F4096">
        <f t="shared" si="195"/>
        <v>1</v>
      </c>
    </row>
    <row r="4097" spans="1:6" x14ac:dyDescent="0.45">
      <c r="A4097">
        <v>4086</v>
      </c>
      <c r="B4097">
        <f t="shared" si="193"/>
        <v>5</v>
      </c>
      <c r="C4097" cm="1">
        <f t="array" ref="C4097:D4097">_xlfn.XLOOKUP(A4097,id,KickstartData!$L$2:$M$4115)</f>
        <v>5</v>
      </c>
      <c r="D4097" t="str">
        <v>failed</v>
      </c>
      <c r="E4097" t="str">
        <f t="shared" si="194"/>
        <v xml:space="preserve"> </v>
      </c>
      <c r="F4097">
        <f t="shared" si="195"/>
        <v>5</v>
      </c>
    </row>
    <row r="4098" spans="1:6" x14ac:dyDescent="0.45">
      <c r="A4098">
        <v>4087</v>
      </c>
      <c r="B4098">
        <f t="shared" si="193"/>
        <v>0</v>
      </c>
      <c r="C4098" cm="1">
        <f t="array" ref="C4098:D4098">_xlfn.XLOOKUP(A4098,id,KickstartData!$L$2:$M$4115)</f>
        <v>0</v>
      </c>
      <c r="D4098" t="str">
        <v>failed</v>
      </c>
      <c r="E4098" t="str">
        <f t="shared" si="194"/>
        <v xml:space="preserve"> </v>
      </c>
      <c r="F4098">
        <f t="shared" si="195"/>
        <v>0</v>
      </c>
    </row>
    <row r="4099" spans="1:6" x14ac:dyDescent="0.45">
      <c r="A4099">
        <v>4088</v>
      </c>
      <c r="B4099">
        <f t="shared" si="193"/>
        <v>3</v>
      </c>
      <c r="C4099" cm="1">
        <f t="array" ref="C4099:D4099">_xlfn.XLOOKUP(A4099,id,KickstartData!$L$2:$M$4115)</f>
        <v>3</v>
      </c>
      <c r="D4099" t="str">
        <v>failed</v>
      </c>
      <c r="E4099" t="str">
        <f t="shared" si="194"/>
        <v xml:space="preserve"> </v>
      </c>
      <c r="F4099">
        <f t="shared" si="195"/>
        <v>3</v>
      </c>
    </row>
    <row r="4100" spans="1:6" x14ac:dyDescent="0.45">
      <c r="A4100">
        <v>4089</v>
      </c>
      <c r="B4100">
        <f t="shared" si="193"/>
        <v>8</v>
      </c>
      <c r="C4100" cm="1">
        <f t="array" ref="C4100:D4100">_xlfn.XLOOKUP(A4100,id,KickstartData!$L$2:$M$4115)</f>
        <v>8</v>
      </c>
      <c r="D4100" t="str">
        <v>failed</v>
      </c>
      <c r="E4100" t="str">
        <f t="shared" si="194"/>
        <v xml:space="preserve"> </v>
      </c>
      <c r="F4100">
        <f t="shared" si="195"/>
        <v>8</v>
      </c>
    </row>
    <row r="4101" spans="1:6" x14ac:dyDescent="0.45">
      <c r="A4101">
        <v>4090</v>
      </c>
      <c r="B4101">
        <f t="shared" si="193"/>
        <v>3</v>
      </c>
      <c r="C4101" cm="1">
        <f t="array" ref="C4101:D4101">_xlfn.XLOOKUP(A4101,id,KickstartData!$L$2:$M$4115)</f>
        <v>3</v>
      </c>
      <c r="D4101" t="str">
        <v>failed</v>
      </c>
      <c r="E4101" t="str">
        <f t="shared" si="194"/>
        <v xml:space="preserve"> </v>
      </c>
      <c r="F4101">
        <f t="shared" si="195"/>
        <v>3</v>
      </c>
    </row>
    <row r="4102" spans="1:6" x14ac:dyDescent="0.45">
      <c r="A4102">
        <v>4091</v>
      </c>
      <c r="B4102">
        <f t="shared" si="193"/>
        <v>8</v>
      </c>
      <c r="C4102" cm="1">
        <f t="array" ref="C4102:D4102">_xlfn.XLOOKUP(A4102,id,KickstartData!$L$2:$M$4115)</f>
        <v>8</v>
      </c>
      <c r="D4102" t="str">
        <v>failed</v>
      </c>
      <c r="E4102" t="str">
        <f t="shared" si="194"/>
        <v xml:space="preserve"> </v>
      </c>
      <c r="F4102">
        <f t="shared" si="195"/>
        <v>8</v>
      </c>
    </row>
    <row r="4103" spans="1:6" x14ac:dyDescent="0.45">
      <c r="A4103">
        <v>4092</v>
      </c>
      <c r="B4103">
        <f t="shared" si="193"/>
        <v>1</v>
      </c>
      <c r="C4103" cm="1">
        <f t="array" ref="C4103:D4103">_xlfn.XLOOKUP(A4103,id,KickstartData!$L$2:$M$4115)</f>
        <v>1</v>
      </c>
      <c r="D4103" t="str">
        <v>failed</v>
      </c>
      <c r="E4103" t="str">
        <f t="shared" si="194"/>
        <v xml:space="preserve"> </v>
      </c>
      <c r="F4103">
        <f t="shared" si="195"/>
        <v>1</v>
      </c>
    </row>
    <row r="4104" spans="1:6" x14ac:dyDescent="0.45">
      <c r="A4104">
        <v>4093</v>
      </c>
      <c r="B4104">
        <f t="shared" si="193"/>
        <v>4</v>
      </c>
      <c r="C4104" cm="1">
        <f t="array" ref="C4104:D4104">_xlfn.XLOOKUP(A4104,id,KickstartData!$L$2:$M$4115)</f>
        <v>4</v>
      </c>
      <c r="D4104" t="str">
        <v>failed</v>
      </c>
      <c r="E4104" t="str">
        <f t="shared" si="194"/>
        <v xml:space="preserve"> </v>
      </c>
      <c r="F4104">
        <f t="shared" si="195"/>
        <v>4</v>
      </c>
    </row>
    <row r="4105" spans="1:6" x14ac:dyDescent="0.45">
      <c r="A4105">
        <v>4094</v>
      </c>
      <c r="B4105">
        <f t="shared" si="193"/>
        <v>8</v>
      </c>
      <c r="C4105" cm="1">
        <f t="array" ref="C4105:D4105">_xlfn.XLOOKUP(A4105,id,KickstartData!$L$2:$M$4115)</f>
        <v>8</v>
      </c>
      <c r="D4105" t="str">
        <v>failed</v>
      </c>
      <c r="E4105" t="str">
        <f t="shared" si="194"/>
        <v xml:space="preserve"> </v>
      </c>
      <c r="F4105">
        <f t="shared" si="195"/>
        <v>8</v>
      </c>
    </row>
    <row r="4106" spans="1:6" x14ac:dyDescent="0.45">
      <c r="A4106">
        <v>4095</v>
      </c>
      <c r="B4106">
        <f t="shared" si="193"/>
        <v>1</v>
      </c>
      <c r="C4106" cm="1">
        <f t="array" ref="C4106:D4106">_xlfn.XLOOKUP(A4106,id,KickstartData!$L$2:$M$4115)</f>
        <v>1</v>
      </c>
      <c r="D4106" t="str">
        <v>failed</v>
      </c>
      <c r="E4106" t="str">
        <f t="shared" si="194"/>
        <v xml:space="preserve"> </v>
      </c>
      <c r="F4106">
        <f t="shared" si="195"/>
        <v>1</v>
      </c>
    </row>
    <row r="4107" spans="1:6" x14ac:dyDescent="0.45">
      <c r="A4107">
        <v>4096</v>
      </c>
      <c r="B4107">
        <f t="shared" si="193"/>
        <v>5</v>
      </c>
      <c r="C4107" cm="1">
        <f t="array" ref="C4107:D4107">_xlfn.XLOOKUP(A4107,id,KickstartData!$L$2:$M$4115)</f>
        <v>5</v>
      </c>
      <c r="D4107" t="str">
        <v>failed</v>
      </c>
      <c r="E4107" t="str">
        <f t="shared" si="194"/>
        <v xml:space="preserve"> </v>
      </c>
      <c r="F4107">
        <f t="shared" si="195"/>
        <v>5</v>
      </c>
    </row>
    <row r="4108" spans="1:6" x14ac:dyDescent="0.45">
      <c r="A4108">
        <v>4097</v>
      </c>
      <c r="B4108">
        <f t="shared" ref="B4108:B4124" si="196">_xlfn.XLOOKUP(A4108,id,backers_count)</f>
        <v>0</v>
      </c>
      <c r="C4108" cm="1">
        <f t="array" ref="C4108:D4108">_xlfn.XLOOKUP(A4108,id,KickstartData!$L$2:$M$4115)</f>
        <v>0</v>
      </c>
      <c r="D4108" t="str">
        <v>failed</v>
      </c>
      <c r="E4108" t="str">
        <f t="shared" si="194"/>
        <v xml:space="preserve"> </v>
      </c>
      <c r="F4108">
        <f t="shared" si="195"/>
        <v>0</v>
      </c>
    </row>
    <row r="4109" spans="1:6" x14ac:dyDescent="0.45">
      <c r="A4109">
        <v>4098</v>
      </c>
      <c r="B4109">
        <f t="shared" si="196"/>
        <v>0</v>
      </c>
      <c r="C4109" cm="1">
        <f t="array" ref="C4109:D4109">_xlfn.XLOOKUP(A4109,id,KickstartData!$L$2:$M$4115)</f>
        <v>0</v>
      </c>
      <c r="D4109" t="str">
        <v>failed</v>
      </c>
      <c r="E4109" t="str">
        <f t="shared" si="194"/>
        <v xml:space="preserve"> </v>
      </c>
      <c r="F4109">
        <f t="shared" si="195"/>
        <v>0</v>
      </c>
    </row>
    <row r="4110" spans="1:6" x14ac:dyDescent="0.45">
      <c r="A4110">
        <v>4099</v>
      </c>
      <c r="B4110">
        <f t="shared" si="196"/>
        <v>1</v>
      </c>
      <c r="C4110" cm="1">
        <f t="array" ref="C4110:D4110">_xlfn.XLOOKUP(A4110,id,KickstartData!$L$2:$M$4115)</f>
        <v>1</v>
      </c>
      <c r="D4110" t="str">
        <v>failed</v>
      </c>
      <c r="E4110" t="str">
        <f t="shared" si="194"/>
        <v xml:space="preserve"> </v>
      </c>
      <c r="F4110">
        <f t="shared" si="195"/>
        <v>1</v>
      </c>
    </row>
    <row r="4111" spans="1:6" x14ac:dyDescent="0.45">
      <c r="A4111">
        <v>4100</v>
      </c>
      <c r="B4111">
        <f t="shared" si="196"/>
        <v>0</v>
      </c>
      <c r="C4111" cm="1">
        <f t="array" ref="C4111:D4111">_xlfn.XLOOKUP(A4111,id,KickstartData!$L$2:$M$4115)</f>
        <v>0</v>
      </c>
      <c r="D4111" t="str">
        <v>failed</v>
      </c>
      <c r="E4111" t="str">
        <f t="shared" si="194"/>
        <v xml:space="preserve"> </v>
      </c>
      <c r="F4111">
        <f t="shared" si="195"/>
        <v>0</v>
      </c>
    </row>
    <row r="4112" spans="1:6" x14ac:dyDescent="0.45">
      <c r="A4112">
        <v>4101</v>
      </c>
      <c r="B4112">
        <f t="shared" si="196"/>
        <v>0</v>
      </c>
      <c r="C4112" cm="1">
        <f t="array" ref="C4112:D4112">_xlfn.XLOOKUP(A4112,id,KickstartData!$L$2:$M$4115)</f>
        <v>0</v>
      </c>
      <c r="D4112" t="str">
        <v>failed</v>
      </c>
      <c r="E4112" t="str">
        <f t="shared" si="194"/>
        <v xml:space="preserve"> </v>
      </c>
      <c r="F4112">
        <f t="shared" si="195"/>
        <v>0</v>
      </c>
    </row>
    <row r="4113" spans="1:6" x14ac:dyDescent="0.45">
      <c r="A4113">
        <v>4102</v>
      </c>
      <c r="B4113">
        <f t="shared" si="196"/>
        <v>6</v>
      </c>
      <c r="C4113" cm="1">
        <f t="array" ref="C4113:D4113">_xlfn.XLOOKUP(A4113,id,KickstartData!$L$2:$M$4115)</f>
        <v>6</v>
      </c>
      <c r="D4113" t="str">
        <v>failed</v>
      </c>
      <c r="E4113" t="str">
        <f t="shared" si="194"/>
        <v xml:space="preserve"> </v>
      </c>
      <c r="F4113">
        <f t="shared" si="195"/>
        <v>6</v>
      </c>
    </row>
    <row r="4114" spans="1:6" x14ac:dyDescent="0.45">
      <c r="A4114">
        <v>4103</v>
      </c>
      <c r="B4114">
        <f t="shared" si="196"/>
        <v>6</v>
      </c>
      <c r="C4114" cm="1">
        <f t="array" ref="C4114:D4114">_xlfn.XLOOKUP(A4114,id,KickstartData!$L$2:$M$4115)</f>
        <v>6</v>
      </c>
      <c r="D4114" t="str">
        <v>failed</v>
      </c>
      <c r="E4114" t="str">
        <f t="shared" si="194"/>
        <v xml:space="preserve"> </v>
      </c>
      <c r="F4114">
        <f t="shared" si="195"/>
        <v>6</v>
      </c>
    </row>
    <row r="4115" spans="1:6" x14ac:dyDescent="0.45">
      <c r="A4115">
        <v>4104</v>
      </c>
      <c r="B4115">
        <f t="shared" si="196"/>
        <v>14</v>
      </c>
      <c r="C4115" cm="1">
        <f t="array" ref="C4115:D4115">_xlfn.XLOOKUP(A4115,id,KickstartData!$L$2:$M$4115)</f>
        <v>14</v>
      </c>
      <c r="D4115" t="str">
        <v>failed</v>
      </c>
      <c r="E4115" t="str">
        <f t="shared" ref="E4115:E4124" si="197">IF(D4115="successful",C4115," ")</f>
        <v xml:space="preserve"> </v>
      </c>
      <c r="F4115">
        <f t="shared" ref="F4115:F4124" si="198">IF(D4115&lt;&gt;"successful",C4115," ")</f>
        <v>14</v>
      </c>
    </row>
    <row r="4116" spans="1:6" x14ac:dyDescent="0.45">
      <c r="A4116">
        <v>4105</v>
      </c>
      <c r="B4116">
        <f t="shared" si="196"/>
        <v>6</v>
      </c>
      <c r="C4116" cm="1">
        <f t="array" ref="C4116:D4116">_xlfn.XLOOKUP(A4116,id,KickstartData!$L$2:$M$4115)</f>
        <v>6</v>
      </c>
      <c r="D4116" t="str">
        <v>failed</v>
      </c>
      <c r="E4116" t="str">
        <f t="shared" si="197"/>
        <v xml:space="preserve"> </v>
      </c>
      <c r="F4116">
        <f t="shared" si="198"/>
        <v>6</v>
      </c>
    </row>
    <row r="4117" spans="1:6" x14ac:dyDescent="0.45">
      <c r="A4117">
        <v>4106</v>
      </c>
      <c r="B4117">
        <f t="shared" si="196"/>
        <v>33</v>
      </c>
      <c r="C4117" cm="1">
        <f t="array" ref="C4117:D4117">_xlfn.XLOOKUP(A4117,id,KickstartData!$L$2:$M$4115)</f>
        <v>33</v>
      </c>
      <c r="D4117" t="str">
        <v>failed</v>
      </c>
      <c r="E4117" t="str">
        <f t="shared" si="197"/>
        <v xml:space="preserve"> </v>
      </c>
      <c r="F4117">
        <f t="shared" si="198"/>
        <v>33</v>
      </c>
    </row>
    <row r="4118" spans="1:6" x14ac:dyDescent="0.45">
      <c r="A4118">
        <v>4107</v>
      </c>
      <c r="B4118">
        <f t="shared" si="196"/>
        <v>4</v>
      </c>
      <c r="C4118" cm="1">
        <f t="array" ref="C4118:D4118">_xlfn.XLOOKUP(A4118,id,KickstartData!$L$2:$M$4115)</f>
        <v>4</v>
      </c>
      <c r="D4118" t="str">
        <v>failed</v>
      </c>
      <c r="E4118" t="str">
        <f t="shared" si="197"/>
        <v xml:space="preserve"> </v>
      </c>
      <c r="F4118">
        <f t="shared" si="198"/>
        <v>4</v>
      </c>
    </row>
    <row r="4119" spans="1:6" x14ac:dyDescent="0.45">
      <c r="A4119">
        <v>4108</v>
      </c>
      <c r="B4119">
        <f t="shared" si="196"/>
        <v>1</v>
      </c>
      <c r="C4119" cm="1">
        <f t="array" ref="C4119:D4119">_xlfn.XLOOKUP(A4119,id,KickstartData!$L$2:$M$4115)</f>
        <v>1</v>
      </c>
      <c r="D4119" t="str">
        <v>failed</v>
      </c>
      <c r="E4119" t="str">
        <f t="shared" si="197"/>
        <v xml:space="preserve"> </v>
      </c>
      <c r="F4119">
        <f t="shared" si="198"/>
        <v>1</v>
      </c>
    </row>
    <row r="4120" spans="1:6" x14ac:dyDescent="0.45">
      <c r="A4120">
        <v>4109</v>
      </c>
      <c r="B4120">
        <f t="shared" si="196"/>
        <v>0</v>
      </c>
      <c r="C4120" cm="1">
        <f t="array" ref="C4120:D4120">_xlfn.XLOOKUP(A4120,id,KickstartData!$L$2:$M$4115)</f>
        <v>0</v>
      </c>
      <c r="D4120" t="str">
        <v>failed</v>
      </c>
      <c r="E4120" t="str">
        <f t="shared" si="197"/>
        <v xml:space="preserve"> </v>
      </c>
      <c r="F4120">
        <f t="shared" si="198"/>
        <v>0</v>
      </c>
    </row>
    <row r="4121" spans="1:6" x14ac:dyDescent="0.45">
      <c r="A4121">
        <v>4110</v>
      </c>
      <c r="B4121">
        <f t="shared" si="196"/>
        <v>6</v>
      </c>
      <c r="C4121" cm="1">
        <f t="array" ref="C4121:D4121">_xlfn.XLOOKUP(A4121,id,KickstartData!$L$2:$M$4115)</f>
        <v>6</v>
      </c>
      <c r="D4121" t="str">
        <v>failed</v>
      </c>
      <c r="E4121" t="str">
        <f t="shared" si="197"/>
        <v xml:space="preserve"> </v>
      </c>
      <c r="F4121">
        <f t="shared" si="198"/>
        <v>6</v>
      </c>
    </row>
    <row r="4122" spans="1:6" x14ac:dyDescent="0.45">
      <c r="A4122">
        <v>4111</v>
      </c>
      <c r="B4122">
        <f t="shared" si="196"/>
        <v>6</v>
      </c>
      <c r="C4122" cm="1">
        <f t="array" ref="C4122:D4122">_xlfn.XLOOKUP(A4122,id,KickstartData!$L$2:$M$4115)</f>
        <v>6</v>
      </c>
      <c r="D4122" t="str">
        <v>failed</v>
      </c>
      <c r="E4122" t="str">
        <f t="shared" si="197"/>
        <v xml:space="preserve"> </v>
      </c>
      <c r="F4122">
        <f t="shared" si="198"/>
        <v>6</v>
      </c>
    </row>
    <row r="4123" spans="1:6" x14ac:dyDescent="0.45">
      <c r="A4123">
        <v>4112</v>
      </c>
      <c r="B4123">
        <f t="shared" si="196"/>
        <v>1</v>
      </c>
      <c r="C4123" cm="1">
        <f t="array" ref="C4123:D4123">_xlfn.XLOOKUP(A4123,id,KickstartData!$L$2:$M$4115)</f>
        <v>1</v>
      </c>
      <c r="D4123" t="str">
        <v>failed</v>
      </c>
      <c r="E4123" t="str">
        <f t="shared" si="197"/>
        <v xml:space="preserve"> </v>
      </c>
      <c r="F4123">
        <f t="shared" si="198"/>
        <v>1</v>
      </c>
    </row>
    <row r="4124" spans="1:6" x14ac:dyDescent="0.45">
      <c r="A4124">
        <v>4113</v>
      </c>
      <c r="B4124">
        <f t="shared" si="196"/>
        <v>3</v>
      </c>
      <c r="C4124" cm="1">
        <f t="array" ref="C4124:D4124">_xlfn.XLOOKUP(A4124,id,KickstartData!$L$2:$M$4115)</f>
        <v>3</v>
      </c>
      <c r="D4124" t="str">
        <v>failed</v>
      </c>
      <c r="E4124" t="str">
        <f t="shared" si="197"/>
        <v xml:space="preserve"> </v>
      </c>
      <c r="F4124">
        <f t="shared" si="198"/>
        <v>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23</vt:i4>
      </vt:variant>
    </vt:vector>
  </HeadingPairs>
  <TitlesOfParts>
    <vt:vector size="29" baseType="lpstr">
      <vt:lpstr>KickstartData</vt:lpstr>
      <vt:lpstr>PivotState</vt:lpstr>
      <vt:lpstr>Sheet3</vt:lpstr>
      <vt:lpstr>Sheet4</vt:lpstr>
      <vt:lpstr>Bonus</vt:lpstr>
      <vt:lpstr>StatAnalysis</vt:lpstr>
      <vt:lpstr>Average_Donation</vt:lpstr>
      <vt:lpstr>backers_count</vt:lpstr>
      <vt:lpstr>blurb</vt:lpstr>
      <vt:lpstr>Category</vt:lpstr>
      <vt:lpstr>Category_and_Sub_Category</vt:lpstr>
      <vt:lpstr>country</vt:lpstr>
      <vt:lpstr>currency</vt:lpstr>
      <vt:lpstr>Date_Created_Conversion</vt:lpstr>
      <vt:lpstr>Date_Ended_Conversion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Stat01</vt:lpstr>
      <vt:lpstr>state</vt:lpstr>
      <vt:lpstr>Sub_Category</vt:lpstr>
      <vt:lpstr>SuccesBacker</vt:lpstr>
      <vt:lpstr>Unsuccessful_Campaigns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 Enriquez</cp:lastModifiedBy>
  <dcterms:created xsi:type="dcterms:W3CDTF">2017-04-20T15:17:24Z</dcterms:created>
  <dcterms:modified xsi:type="dcterms:W3CDTF">2020-09-03T20:39:41Z</dcterms:modified>
</cp:coreProperties>
</file>