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360" yWindow="396" windowWidth="14940" windowHeight="9036" tabRatio="696" activeTab="9"/>
  </bookViews>
  <sheets>
    <sheet name="&gt;60% (2)" sheetId="10" r:id="rId1"/>
    <sheet name="Original" sheetId="1" r:id="rId2"/>
    <sheet name="&gt;60%" sheetId="9" r:id="rId3"/>
    <sheet name="MVT, Lim Def, AROC" sheetId="8" r:id="rId4"/>
    <sheet name="DerivImplicit" sheetId="7" r:id="rId5"/>
    <sheet name="PMotion" sheetId="6" r:id="rId6"/>
    <sheet name="ConInflection" sheetId="5" r:id="rId7"/>
    <sheet name="IncDecExt" sheetId="4" r:id="rId8"/>
    <sheet name="Notes" sheetId="3" r:id="rId9"/>
    <sheet name="Ranked" sheetId="2" r:id="rId10"/>
  </sheets>
  <definedNames>
    <definedName name="_xlnm._FilterDatabase" localSheetId="0" hidden="1">'&gt;60% (2)'!$A$6:$X$30</definedName>
  </definedNames>
  <calcPr calcId="145621"/>
</workbook>
</file>

<file path=xl/calcChain.xml><?xml version="1.0" encoding="utf-8"?>
<calcChain xmlns="http://schemas.openxmlformats.org/spreadsheetml/2006/main">
  <c r="F21" i="10" l="1"/>
  <c r="E21" i="10"/>
  <c r="F20" i="10"/>
  <c r="E20" i="10"/>
  <c r="F17" i="10"/>
  <c r="E17" i="10"/>
  <c r="F24" i="10"/>
  <c r="E24" i="10"/>
  <c r="F29" i="10"/>
  <c r="E29" i="10"/>
  <c r="F26" i="10"/>
  <c r="E26" i="10"/>
  <c r="F16" i="10"/>
  <c r="E16" i="10"/>
  <c r="F10" i="10"/>
  <c r="E10" i="10"/>
  <c r="F23" i="10"/>
  <c r="E23" i="10"/>
  <c r="F7" i="10"/>
  <c r="E7" i="10"/>
  <c r="D7" i="10" s="1"/>
  <c r="F27" i="10"/>
  <c r="E27" i="10"/>
  <c r="F28" i="10"/>
  <c r="E28" i="10"/>
  <c r="D28" i="10" s="1"/>
  <c r="F25" i="10"/>
  <c r="E25" i="10"/>
  <c r="F12" i="10"/>
  <c r="E12" i="10"/>
  <c r="D12" i="10" s="1"/>
  <c r="F11" i="10"/>
  <c r="E11" i="10"/>
  <c r="F9" i="10"/>
  <c r="E9" i="10"/>
  <c r="D9" i="10" s="1"/>
  <c r="F30" i="10"/>
  <c r="E30" i="10"/>
  <c r="D30" i="10" s="1"/>
  <c r="F8" i="10"/>
  <c r="E8" i="10"/>
  <c r="F19" i="10"/>
  <c r="E19" i="10"/>
  <c r="F15" i="10"/>
  <c r="E15" i="10"/>
  <c r="F14" i="10"/>
  <c r="E14" i="10"/>
  <c r="F18" i="10"/>
  <c r="E18" i="10"/>
  <c r="F22" i="10"/>
  <c r="E22" i="10"/>
  <c r="F13" i="10"/>
  <c r="E13" i="10"/>
  <c r="Y6" i="10"/>
  <c r="D11" i="10" l="1"/>
  <c r="D27" i="10"/>
  <c r="D29" i="10"/>
  <c r="D14" i="10"/>
  <c r="D23" i="10"/>
  <c r="D13" i="10"/>
  <c r="D18" i="10"/>
  <c r="D15" i="10"/>
  <c r="D8" i="10"/>
  <c r="D25" i="10"/>
  <c r="D16" i="10"/>
  <c r="D22" i="10"/>
  <c r="D19" i="10"/>
  <c r="D10" i="10"/>
  <c r="D26" i="10"/>
  <c r="D24" i="10"/>
  <c r="D20" i="10"/>
  <c r="D17" i="10"/>
  <c r="D21" i="10"/>
  <c r="E31" i="9"/>
  <c r="Z6" i="9"/>
  <c r="G30" i="9"/>
  <c r="F30" i="9"/>
  <c r="G29" i="9"/>
  <c r="F29" i="9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G16" i="9"/>
  <c r="F16" i="9"/>
  <c r="G15" i="9"/>
  <c r="F15" i="9"/>
  <c r="G14" i="9"/>
  <c r="F14" i="9"/>
  <c r="G13" i="9"/>
  <c r="F13" i="9"/>
  <c r="G12" i="9"/>
  <c r="F12" i="9"/>
  <c r="G11" i="9"/>
  <c r="F11" i="9"/>
  <c r="G10" i="9"/>
  <c r="F10" i="9"/>
  <c r="G9" i="9"/>
  <c r="F9" i="9"/>
  <c r="G8" i="9"/>
  <c r="F8" i="9"/>
  <c r="G7" i="9"/>
  <c r="F7" i="9"/>
  <c r="O6" i="4"/>
  <c r="N6" i="5"/>
  <c r="M6" i="6"/>
  <c r="N6" i="8"/>
  <c r="G30" i="8"/>
  <c r="F30" i="8"/>
  <c r="G29" i="8"/>
  <c r="F29" i="8"/>
  <c r="E29" i="8" s="1"/>
  <c r="G28" i="8"/>
  <c r="F28" i="8"/>
  <c r="E28" i="8" s="1"/>
  <c r="G27" i="8"/>
  <c r="F27" i="8"/>
  <c r="G26" i="8"/>
  <c r="F26" i="8"/>
  <c r="G25" i="8"/>
  <c r="F25" i="8"/>
  <c r="G24" i="8"/>
  <c r="F24" i="8"/>
  <c r="G23" i="8"/>
  <c r="F23" i="8"/>
  <c r="E23" i="8" s="1"/>
  <c r="G22" i="8"/>
  <c r="F22" i="8"/>
  <c r="G21" i="8"/>
  <c r="F21" i="8"/>
  <c r="E21" i="8" s="1"/>
  <c r="G20" i="8"/>
  <c r="F20" i="8"/>
  <c r="E20" i="8" s="1"/>
  <c r="G19" i="8"/>
  <c r="F19" i="8"/>
  <c r="G18" i="8"/>
  <c r="F18" i="8"/>
  <c r="G17" i="8"/>
  <c r="F17" i="8"/>
  <c r="G16" i="8"/>
  <c r="F16" i="8"/>
  <c r="E16" i="8" s="1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X6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30" i="6"/>
  <c r="F30" i="6"/>
  <c r="G29" i="6"/>
  <c r="F29" i="6"/>
  <c r="E29" i="6" s="1"/>
  <c r="G28" i="6"/>
  <c r="F28" i="6"/>
  <c r="E28" i="6"/>
  <c r="G27" i="6"/>
  <c r="F27" i="6"/>
  <c r="G26" i="6"/>
  <c r="F26" i="6"/>
  <c r="E26" i="6" s="1"/>
  <c r="G25" i="6"/>
  <c r="F25" i="6"/>
  <c r="G24" i="6"/>
  <c r="F24" i="6"/>
  <c r="E24" i="6" s="1"/>
  <c r="G23" i="6"/>
  <c r="F23" i="6"/>
  <c r="G22" i="6"/>
  <c r="F22" i="6"/>
  <c r="G21" i="6"/>
  <c r="F21" i="6"/>
  <c r="G20" i="6"/>
  <c r="F20" i="6"/>
  <c r="E20" i="6" s="1"/>
  <c r="G19" i="6"/>
  <c r="F19" i="6"/>
  <c r="G18" i="6"/>
  <c r="F18" i="6"/>
  <c r="G17" i="6"/>
  <c r="F17" i="6"/>
  <c r="G16" i="6"/>
  <c r="F16" i="6"/>
  <c r="G15" i="6"/>
  <c r="F15" i="6"/>
  <c r="E15" i="6" s="1"/>
  <c r="G14" i="6"/>
  <c r="F14" i="6"/>
  <c r="G13" i="6"/>
  <c r="F13" i="6"/>
  <c r="G12" i="6"/>
  <c r="F12" i="6"/>
  <c r="E12" i="6" s="1"/>
  <c r="G11" i="6"/>
  <c r="F11" i="6"/>
  <c r="G10" i="6"/>
  <c r="F10" i="6"/>
  <c r="G9" i="6"/>
  <c r="F9" i="6"/>
  <c r="G8" i="6"/>
  <c r="F8" i="6"/>
  <c r="G7" i="6"/>
  <c r="F7" i="6"/>
  <c r="E7" i="6" s="1"/>
  <c r="E20" i="9" l="1"/>
  <c r="E22" i="9"/>
  <c r="E24" i="9"/>
  <c r="E26" i="9"/>
  <c r="E15" i="9"/>
  <c r="E19" i="9"/>
  <c r="E23" i="9"/>
  <c r="E27" i="9"/>
  <c r="E8" i="9"/>
  <c r="E10" i="9"/>
  <c r="E7" i="9"/>
  <c r="E11" i="9"/>
  <c r="E21" i="9"/>
  <c r="E25" i="9"/>
  <c r="E9" i="9"/>
  <c r="E13" i="9"/>
  <c r="E29" i="9"/>
  <c r="E12" i="9"/>
  <c r="E14" i="9"/>
  <c r="E17" i="9"/>
  <c r="E28" i="9"/>
  <c r="E30" i="9"/>
  <c r="E16" i="9"/>
  <c r="E18" i="9"/>
  <c r="E8" i="8"/>
  <c r="E10" i="8"/>
  <c r="E12" i="8"/>
  <c r="E13" i="8"/>
  <c r="E15" i="8"/>
  <c r="E18" i="8"/>
  <c r="E24" i="8"/>
  <c r="E26" i="8"/>
  <c r="E17" i="8"/>
  <c r="E19" i="8"/>
  <c r="E22" i="8"/>
  <c r="E9" i="8"/>
  <c r="E11" i="8"/>
  <c r="E14" i="8"/>
  <c r="E25" i="8"/>
  <c r="E27" i="8"/>
  <c r="E30" i="8"/>
  <c r="E30" i="7"/>
  <c r="E14" i="7"/>
  <c r="E22" i="7"/>
  <c r="E26" i="7"/>
  <c r="E9" i="7"/>
  <c r="E17" i="7"/>
  <c r="E16" i="7"/>
  <c r="E15" i="7"/>
  <c r="E10" i="7"/>
  <c r="E21" i="7"/>
  <c r="E25" i="7"/>
  <c r="E8" i="7"/>
  <c r="E24" i="7"/>
  <c r="E7" i="7"/>
  <c r="E23" i="7"/>
  <c r="E13" i="7"/>
  <c r="E18" i="7"/>
  <c r="E29" i="7"/>
  <c r="E20" i="7"/>
  <c r="E28" i="7"/>
  <c r="E11" i="7"/>
  <c r="E19" i="7"/>
  <c r="E27" i="7"/>
  <c r="E12" i="7"/>
  <c r="E13" i="6"/>
  <c r="E8" i="6"/>
  <c r="E10" i="6"/>
  <c r="E19" i="6"/>
  <c r="E23" i="6"/>
  <c r="E21" i="6"/>
  <c r="E11" i="6"/>
  <c r="E16" i="6"/>
  <c r="E18" i="6"/>
  <c r="E27" i="6"/>
  <c r="E9" i="6"/>
  <c r="E14" i="6"/>
  <c r="E17" i="6"/>
  <c r="E22" i="6"/>
  <c r="E25" i="6"/>
  <c r="E30" i="6"/>
  <c r="E36" i="6"/>
  <c r="G30" i="5"/>
  <c r="F30" i="5"/>
  <c r="G29" i="5"/>
  <c r="F29" i="5"/>
  <c r="E29" i="5" s="1"/>
  <c r="G28" i="5"/>
  <c r="F28" i="5"/>
  <c r="G27" i="5"/>
  <c r="F27" i="5"/>
  <c r="E27" i="5" s="1"/>
  <c r="G26" i="5"/>
  <c r="F26" i="5"/>
  <c r="G25" i="5"/>
  <c r="F25" i="5"/>
  <c r="G24" i="5"/>
  <c r="F24" i="5"/>
  <c r="E24" i="5" s="1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30" i="4"/>
  <c r="F30" i="4"/>
  <c r="G29" i="4"/>
  <c r="F29" i="4"/>
  <c r="G28" i="4"/>
  <c r="F28" i="4"/>
  <c r="E28" i="4"/>
  <c r="G27" i="4"/>
  <c r="F27" i="4"/>
  <c r="G26" i="4"/>
  <c r="F26" i="4"/>
  <c r="G25" i="4"/>
  <c r="F25" i="4"/>
  <c r="G24" i="4"/>
  <c r="F24" i="4"/>
  <c r="G23" i="4"/>
  <c r="F23" i="4"/>
  <c r="G22" i="4"/>
  <c r="F22" i="4"/>
  <c r="E22" i="4" s="1"/>
  <c r="G21" i="4"/>
  <c r="F21" i="4"/>
  <c r="G20" i="4"/>
  <c r="F20" i="4"/>
  <c r="E20" i="4" s="1"/>
  <c r="G19" i="4"/>
  <c r="F19" i="4"/>
  <c r="E19" i="4" s="1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E33" i="9" l="1"/>
  <c r="E32" i="9"/>
  <c r="F32" i="9" s="1"/>
  <c r="G32" i="9" s="1"/>
  <c r="E35" i="9"/>
  <c r="E34" i="9"/>
  <c r="E36" i="9"/>
  <c r="E32" i="8"/>
  <c r="F32" i="8" s="1"/>
  <c r="G32" i="8" s="1"/>
  <c r="E36" i="8"/>
  <c r="E34" i="8"/>
  <c r="E35" i="8"/>
  <c r="E33" i="8"/>
  <c r="E33" i="7"/>
  <c r="E32" i="7"/>
  <c r="F32" i="7" s="1"/>
  <c r="G32" i="7" s="1"/>
  <c r="E34" i="7"/>
  <c r="E35" i="7"/>
  <c r="E36" i="7"/>
  <c r="E33" i="6"/>
  <c r="F33" i="6" s="1"/>
  <c r="G33" i="6" s="1"/>
  <c r="E34" i="6"/>
  <c r="E32" i="6"/>
  <c r="F32" i="6" s="1"/>
  <c r="G32" i="6" s="1"/>
  <c r="E35" i="6"/>
  <c r="E15" i="5"/>
  <c r="E23" i="5"/>
  <c r="E8" i="5"/>
  <c r="E10" i="5"/>
  <c r="E12" i="5"/>
  <c r="E16" i="5"/>
  <c r="E18" i="5"/>
  <c r="E20" i="5"/>
  <c r="E26" i="5"/>
  <c r="E28" i="5"/>
  <c r="E11" i="5"/>
  <c r="E13" i="5"/>
  <c r="E7" i="5"/>
  <c r="E19" i="5"/>
  <c r="E21" i="5"/>
  <c r="E9" i="5"/>
  <c r="E14" i="5"/>
  <c r="E17" i="5"/>
  <c r="E22" i="5"/>
  <c r="E25" i="5"/>
  <c r="E30" i="5"/>
  <c r="E12" i="4"/>
  <c r="E7" i="4"/>
  <c r="E11" i="4"/>
  <c r="E15" i="4"/>
  <c r="E17" i="4"/>
  <c r="E16" i="4"/>
  <c r="E27" i="4"/>
  <c r="E8" i="4"/>
  <c r="E24" i="4"/>
  <c r="E9" i="4"/>
  <c r="E14" i="4"/>
  <c r="E23" i="4"/>
  <c r="E25" i="4"/>
  <c r="E30" i="4"/>
  <c r="E10" i="4"/>
  <c r="E13" i="4"/>
  <c r="E18" i="4"/>
  <c r="E21" i="4"/>
  <c r="E26" i="4"/>
  <c r="E29" i="4"/>
  <c r="G30" i="3"/>
  <c r="F30" i="3"/>
  <c r="E30" i="3" s="1"/>
  <c r="G29" i="3"/>
  <c r="F29" i="3"/>
  <c r="E29" i="3" s="1"/>
  <c r="G28" i="3"/>
  <c r="F28" i="3"/>
  <c r="G27" i="3"/>
  <c r="F27" i="3"/>
  <c r="E27" i="3" s="1"/>
  <c r="G26" i="3"/>
  <c r="F26" i="3"/>
  <c r="E26" i="3" s="1"/>
  <c r="G25" i="3"/>
  <c r="F25" i="3"/>
  <c r="E25" i="3" s="1"/>
  <c r="G24" i="3"/>
  <c r="F24" i="3"/>
  <c r="G23" i="3"/>
  <c r="F23" i="3"/>
  <c r="E23" i="3" s="1"/>
  <c r="G22" i="3"/>
  <c r="F22" i="3"/>
  <c r="E22" i="3" s="1"/>
  <c r="G21" i="3"/>
  <c r="F21" i="3"/>
  <c r="E21" i="3" s="1"/>
  <c r="G20" i="3"/>
  <c r="F20" i="3"/>
  <c r="G19" i="3"/>
  <c r="F19" i="3"/>
  <c r="E19" i="3" s="1"/>
  <c r="G18" i="3"/>
  <c r="F18" i="3"/>
  <c r="E18" i="3" s="1"/>
  <c r="G17" i="3"/>
  <c r="F17" i="3"/>
  <c r="E17" i="3" s="1"/>
  <c r="G16" i="3"/>
  <c r="F16" i="3"/>
  <c r="G15" i="3"/>
  <c r="F15" i="3"/>
  <c r="E15" i="3" s="1"/>
  <c r="G14" i="3"/>
  <c r="F14" i="3"/>
  <c r="E14" i="3" s="1"/>
  <c r="G13" i="3"/>
  <c r="F13" i="3"/>
  <c r="E13" i="3" s="1"/>
  <c r="G12" i="3"/>
  <c r="F12" i="3"/>
  <c r="G11" i="3"/>
  <c r="F11" i="3"/>
  <c r="E11" i="3" s="1"/>
  <c r="G10" i="3"/>
  <c r="F10" i="3"/>
  <c r="E10" i="3" s="1"/>
  <c r="G9" i="3"/>
  <c r="F9" i="3"/>
  <c r="E9" i="3" s="1"/>
  <c r="G8" i="3"/>
  <c r="F8" i="3"/>
  <c r="G7" i="3"/>
  <c r="F7" i="3"/>
  <c r="E7" i="3" s="1"/>
  <c r="F33" i="9" l="1"/>
  <c r="G33" i="9" s="1"/>
  <c r="F33" i="8"/>
  <c r="F34" i="8" s="1"/>
  <c r="G34" i="8" s="1"/>
  <c r="F33" i="7"/>
  <c r="G33" i="7" s="1"/>
  <c r="F34" i="7"/>
  <c r="G34" i="7" s="1"/>
  <c r="F35" i="6"/>
  <c r="G35" i="6" s="1"/>
  <c r="F34" i="6"/>
  <c r="G34" i="6" s="1"/>
  <c r="E36" i="5"/>
  <c r="E34" i="5"/>
  <c r="E35" i="5"/>
  <c r="E33" i="5"/>
  <c r="E32" i="5"/>
  <c r="F32" i="5" s="1"/>
  <c r="G32" i="5" s="1"/>
  <c r="E34" i="4"/>
  <c r="E35" i="4"/>
  <c r="E33" i="4"/>
  <c r="E36" i="4"/>
  <c r="E32" i="4"/>
  <c r="F32" i="4" s="1"/>
  <c r="G32" i="4" s="1"/>
  <c r="E28" i="3"/>
  <c r="E24" i="3"/>
  <c r="E20" i="3"/>
  <c r="E16" i="3"/>
  <c r="E12" i="3"/>
  <c r="E8" i="3"/>
  <c r="F23" i="2"/>
  <c r="E23" i="2"/>
  <c r="F25" i="2"/>
  <c r="E25" i="2"/>
  <c r="D25" i="2" s="1"/>
  <c r="F21" i="2"/>
  <c r="E21" i="2"/>
  <c r="D21" i="2" s="1"/>
  <c r="F20" i="2"/>
  <c r="E20" i="2"/>
  <c r="F30" i="2"/>
  <c r="E30" i="2"/>
  <c r="F29" i="2"/>
  <c r="E29" i="2"/>
  <c r="D29" i="2" s="1"/>
  <c r="F18" i="2"/>
  <c r="E18" i="2"/>
  <c r="F14" i="2"/>
  <c r="E14" i="2"/>
  <c r="F24" i="2"/>
  <c r="E24" i="2"/>
  <c r="F11" i="2"/>
  <c r="E11" i="2"/>
  <c r="F19" i="2"/>
  <c r="E19" i="2"/>
  <c r="F22" i="2"/>
  <c r="E22" i="2"/>
  <c r="F28" i="2"/>
  <c r="E28" i="2"/>
  <c r="F8" i="2"/>
  <c r="E8" i="2"/>
  <c r="F15" i="2"/>
  <c r="E15" i="2"/>
  <c r="F10" i="2"/>
  <c r="E10" i="2"/>
  <c r="F31" i="2"/>
  <c r="E31" i="2"/>
  <c r="F12" i="2"/>
  <c r="E12" i="2"/>
  <c r="F26" i="2"/>
  <c r="E26" i="2"/>
  <c r="F16" i="2"/>
  <c r="E16" i="2"/>
  <c r="F9" i="2"/>
  <c r="E9" i="2"/>
  <c r="F17" i="2"/>
  <c r="E17" i="2"/>
  <c r="D17" i="2" s="1"/>
  <c r="F27" i="2"/>
  <c r="E27" i="2"/>
  <c r="F13" i="2"/>
  <c r="E13" i="2"/>
  <c r="G36" i="1"/>
  <c r="G35" i="1"/>
  <c r="G34" i="1"/>
  <c r="G33" i="1"/>
  <c r="G32" i="1"/>
  <c r="F36" i="1"/>
  <c r="F35" i="1"/>
  <c r="F34" i="1"/>
  <c r="F33" i="1"/>
  <c r="F32" i="1"/>
  <c r="E33" i="1"/>
  <c r="E34" i="1"/>
  <c r="E35" i="1"/>
  <c r="E36" i="1"/>
  <c r="E32" i="1"/>
  <c r="G8" i="1"/>
  <c r="G9" i="1"/>
  <c r="G10" i="1"/>
  <c r="E10" i="1" s="1"/>
  <c r="G11" i="1"/>
  <c r="E11" i="1" s="1"/>
  <c r="G12" i="1"/>
  <c r="E12" i="1" s="1"/>
  <c r="G13" i="1"/>
  <c r="E13" i="1" s="1"/>
  <c r="G14" i="1"/>
  <c r="E14" i="1" s="1"/>
  <c r="G15" i="1"/>
  <c r="E15" i="1" s="1"/>
  <c r="G16" i="1"/>
  <c r="E16" i="1" s="1"/>
  <c r="G17" i="1"/>
  <c r="E17" i="1" s="1"/>
  <c r="G18" i="1"/>
  <c r="G19" i="1"/>
  <c r="E19" i="1" s="1"/>
  <c r="G20" i="1"/>
  <c r="E20" i="1" s="1"/>
  <c r="G21" i="1"/>
  <c r="E21" i="1" s="1"/>
  <c r="G22" i="1"/>
  <c r="E22" i="1" s="1"/>
  <c r="G23" i="1"/>
  <c r="E23" i="1" s="1"/>
  <c r="G24" i="1"/>
  <c r="E24" i="1" s="1"/>
  <c r="G25" i="1"/>
  <c r="G26" i="1"/>
  <c r="G27" i="1"/>
  <c r="E27" i="1" s="1"/>
  <c r="G28" i="1"/>
  <c r="E28" i="1" s="1"/>
  <c r="G29" i="1"/>
  <c r="G30" i="1"/>
  <c r="E30" i="1" s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7" i="1"/>
  <c r="E8" i="1"/>
  <c r="E9" i="1"/>
  <c r="E18" i="1"/>
  <c r="E25" i="1"/>
  <c r="E26" i="1"/>
  <c r="E29" i="1"/>
  <c r="F34" i="9" l="1"/>
  <c r="G34" i="9" s="1"/>
  <c r="G33" i="8"/>
  <c r="F35" i="8"/>
  <c r="F35" i="7"/>
  <c r="G35" i="7" s="1"/>
  <c r="F36" i="6"/>
  <c r="G36" i="6" s="1"/>
  <c r="F33" i="5"/>
  <c r="F34" i="5" s="1"/>
  <c r="F33" i="4"/>
  <c r="G33" i="4" s="1"/>
  <c r="E33" i="3"/>
  <c r="E32" i="3"/>
  <c r="F32" i="3" s="1"/>
  <c r="G32" i="3" s="1"/>
  <c r="E34" i="3"/>
  <c r="E35" i="3"/>
  <c r="E36" i="3"/>
  <c r="D27" i="2"/>
  <c r="D8" i="2"/>
  <c r="D34" i="2" s="1"/>
  <c r="D22" i="2"/>
  <c r="D26" i="2"/>
  <c r="D15" i="2"/>
  <c r="D28" i="2"/>
  <c r="D19" i="2"/>
  <c r="D18" i="2"/>
  <c r="D20" i="2"/>
  <c r="D12" i="2"/>
  <c r="D11" i="2"/>
  <c r="D16" i="2"/>
  <c r="D9" i="2"/>
  <c r="D30" i="2"/>
  <c r="D14" i="2"/>
  <c r="D31" i="2"/>
  <c r="D24" i="2"/>
  <c r="D23" i="2"/>
  <c r="D13" i="2"/>
  <c r="D10" i="2"/>
  <c r="E7" i="1"/>
  <c r="F35" i="9" l="1"/>
  <c r="G35" i="9" s="1"/>
  <c r="G35" i="8"/>
  <c r="F36" i="8"/>
  <c r="G36" i="8" s="1"/>
  <c r="F36" i="7"/>
  <c r="G36" i="7" s="1"/>
  <c r="G33" i="5"/>
  <c r="G34" i="5"/>
  <c r="F35" i="5"/>
  <c r="G35" i="5" s="1"/>
  <c r="F34" i="4"/>
  <c r="G34" i="4" s="1"/>
  <c r="F33" i="3"/>
  <c r="G33" i="3" s="1"/>
  <c r="D33" i="2"/>
  <c r="E33" i="2" s="1"/>
  <c r="F33" i="2" s="1"/>
  <c r="D35" i="2"/>
  <c r="D37" i="2"/>
  <c r="D36" i="2"/>
  <c r="F36" i="9" l="1"/>
  <c r="G36" i="9" s="1"/>
  <c r="F36" i="5"/>
  <c r="G36" i="5" s="1"/>
  <c r="F35" i="4"/>
  <c r="G35" i="4" s="1"/>
  <c r="F34" i="3"/>
  <c r="G34" i="3" s="1"/>
  <c r="E34" i="2"/>
  <c r="F34" i="2" s="1"/>
  <c r="E35" i="2"/>
  <c r="F35" i="2" s="1"/>
  <c r="F36" i="4" l="1"/>
  <c r="G36" i="4" s="1"/>
  <c r="F35" i="3"/>
  <c r="G35" i="3" s="1"/>
  <c r="E36" i="2"/>
  <c r="F36" i="2" s="1"/>
  <c r="E37" i="2"/>
  <c r="F37" i="2" s="1"/>
  <c r="F36" i="3" l="1"/>
  <c r="G36" i="3" s="1"/>
</calcChain>
</file>

<file path=xl/sharedStrings.xml><?xml version="1.0" encoding="utf-8"?>
<sst xmlns="http://schemas.openxmlformats.org/spreadsheetml/2006/main" count="3391" uniqueCount="169">
  <si>
    <r>
      <rPr>
        <sz val="17"/>
        <color indexed="10"/>
        <rFont val="Oswald-Bold"/>
      </rPr>
      <t>Assessment Matrix Report for: APCalcAB.12.1.USIHS.16-17</t>
    </r>
  </si>
  <si>
    <t>Question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</si>
  <si>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</si>
  <si>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</si>
  <si>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</si>
  <si>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</si>
  <si>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</si>
  <si>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</si>
  <si>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</si>
  <si>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</si>
  <si>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</si>
  <si>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</si>
  <si>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</si>
  <si>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</si>
  <si>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</si>
  <si>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</si>
  <si>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</si>
  <si>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</si>
  <si>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</si>
  <si>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</si>
  <si>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</si>
  <si>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</si>
  <si>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</si>
  <si>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</si>
  <si>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</si>
  <si>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</si>
  <si>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</si>
  <si>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</si>
  <si>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</si>
  <si>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</si>
  <si>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</si>
  <si>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</si>
  <si>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</si>
  <si>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</si>
  <si>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</si>
  <si>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</si>
  <si>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</si>
  <si>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</si>
  <si>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</si>
  <si>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</si>
  <si>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</si>
  <si>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</si>
  <si>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</si>
  <si>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</si>
  <si>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</si>
  <si>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</si>
  <si>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</si>
  <si>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1a</t>
  </si>
  <si>
    <t>1b</t>
  </si>
  <si>
    <t>1c</t>
  </si>
  <si>
    <t>1d</t>
  </si>
  <si>
    <t>2a</t>
  </si>
  <si>
    <t>2b</t>
  </si>
  <si>
    <t>2c</t>
  </si>
  <si>
    <t>3a</t>
  </si>
  <si>
    <t>3b</t>
  </si>
  <si>
    <t>4a</t>
  </si>
  <si>
    <t>4b</t>
  </si>
  <si>
    <t>4c</t>
  </si>
  <si>
    <t>5a</t>
  </si>
  <si>
    <t>5b</t>
  </si>
  <si>
    <t>5c</t>
  </si>
  <si>
    <t>5d</t>
  </si>
  <si>
    <t>6a</t>
  </si>
  <si>
    <t>6b</t>
  </si>
  <si>
    <t>6c</t>
  </si>
  <si>
    <t>6d</t>
  </si>
  <si>
    <t>Class Percent Correct</t>
  </si>
  <si>
    <t>Rubric</t>
  </si>
  <si>
    <t>X</t>
  </si>
  <si>
    <t>Multiple Choice</t>
  </si>
  <si>
    <t>45</t>
  </si>
  <si>
    <t>Points Possible/Correct Answer</t>
  </si>
  <si>
    <t>99.00</t>
  </si>
  <si>
    <t>B</t>
  </si>
  <si>
    <t>C</t>
  </si>
  <si>
    <t>A</t>
  </si>
  <si>
    <t>D</t>
  </si>
  <si>
    <t xml:space="preserve">Anderson, Marcus </t>
  </si>
  <si>
    <t>301001259</t>
  </si>
  <si>
    <t xml:space="preserve">Anthony, Samirah </t>
  </si>
  <si>
    <t>301001260</t>
  </si>
  <si>
    <t xml:space="preserve">Arnold, Tania </t>
  </si>
  <si>
    <t>301001262</t>
  </si>
  <si>
    <t xml:space="preserve">Connor, Izhane </t>
  </si>
  <si>
    <t>301001270</t>
  </si>
  <si>
    <t>Dereme, James S.</t>
  </si>
  <si>
    <t>305001396</t>
  </si>
  <si>
    <t>Edwards, Dexter D.</t>
  </si>
  <si>
    <t>303001154</t>
  </si>
  <si>
    <t>Etienne, Myalana C.</t>
  </si>
  <si>
    <t>303001004</t>
  </si>
  <si>
    <t>Everett, Kendell A.</t>
  </si>
  <si>
    <t>301001202</t>
  </si>
  <si>
    <t xml:space="preserve">Gordon, Jahsim </t>
  </si>
  <si>
    <t>301001278</t>
  </si>
  <si>
    <t xml:space="preserve">Green, Nakia </t>
  </si>
  <si>
    <t>301001280</t>
  </si>
  <si>
    <t>Griffin, Sylvon M.</t>
  </si>
  <si>
    <t>301001208</t>
  </si>
  <si>
    <t xml:space="preserve">Hatcher, Jahquai </t>
  </si>
  <si>
    <t>306001102</t>
  </si>
  <si>
    <t>Henry, Chanel D.</t>
  </si>
  <si>
    <t>303001002</t>
  </si>
  <si>
    <t xml:space="preserve">Martin, Darius </t>
  </si>
  <si>
    <t>301001293</t>
  </si>
  <si>
    <t xml:space="preserve">Muhammad, Ijhane </t>
  </si>
  <si>
    <t>301001296</t>
  </si>
  <si>
    <t>Murray, Imanii L.</t>
  </si>
  <si>
    <t>301001225</t>
  </si>
  <si>
    <t xml:space="preserve">Osorio, Joshua </t>
  </si>
  <si>
    <t>301001300</t>
  </si>
  <si>
    <t xml:space="preserve">Robinson, Niani </t>
  </si>
  <si>
    <t>301001305</t>
  </si>
  <si>
    <t xml:space="preserve">Sam Hinton, Mikaela </t>
  </si>
  <si>
    <t>301001307</t>
  </si>
  <si>
    <t xml:space="preserve">Thompson, Zyonna </t>
  </si>
  <si>
    <t>301001311</t>
  </si>
  <si>
    <t>Victor, Kyle W.</t>
  </si>
  <si>
    <t>301001252</t>
  </si>
  <si>
    <t xml:space="preserve">Womack, Simaya </t>
  </si>
  <si>
    <t>301001324</t>
  </si>
  <si>
    <t xml:space="preserve">Woods, Yasmine </t>
  </si>
  <si>
    <t>301001325</t>
  </si>
  <si>
    <t>Yearty, Stephon L.</t>
  </si>
  <si>
    <t>301001327</t>
  </si>
  <si>
    <t>MC</t>
  </si>
  <si>
    <t>AP</t>
  </si>
  <si>
    <t>FRQ</t>
  </si>
  <si>
    <t>Sign chart error</t>
  </si>
  <si>
    <t>Factoring</t>
  </si>
  <si>
    <t>Sign Chart Help</t>
  </si>
  <si>
    <t>No derivative</t>
  </si>
  <si>
    <t xml:space="preserve">Factoring </t>
  </si>
  <si>
    <t>No work</t>
  </si>
  <si>
    <t>Sign Chart Error</t>
  </si>
  <si>
    <t>First derivative</t>
  </si>
  <si>
    <t>No derivatives</t>
  </si>
  <si>
    <t>No sign chart</t>
  </si>
  <si>
    <t>Misread sign chart</t>
  </si>
  <si>
    <t>^^Misread, notice lack of change at 2, but not the specific sign change at 3</t>
  </si>
  <si>
    <t>No Sign chart</t>
  </si>
  <si>
    <t>Simplifying Values</t>
  </si>
  <si>
    <t>Took the derivative</t>
  </si>
  <si>
    <t>Evaluation error</t>
  </si>
  <si>
    <t>Sign chart, no end points</t>
  </si>
  <si>
    <t>Checked the derivative values</t>
  </si>
  <si>
    <t>CORRECT</t>
  </si>
  <si>
    <t>GUESS</t>
  </si>
  <si>
    <t>No Derivative</t>
  </si>
  <si>
    <t>Tested left end point</t>
  </si>
  <si>
    <t>Found maximum</t>
  </si>
  <si>
    <t>Randomly chose max</t>
  </si>
  <si>
    <t>Checked end points</t>
  </si>
  <si>
    <t>Found derivative</t>
  </si>
  <si>
    <t>Factored f(x)</t>
  </si>
  <si>
    <t>Derivative</t>
  </si>
  <si>
    <t>Found AROC</t>
  </si>
  <si>
    <t>Read sign chart wrong</t>
  </si>
  <si>
    <t>Factored, no sign chart</t>
  </si>
  <si>
    <t>Set equations equal</t>
  </si>
  <si>
    <t>Derivative error</t>
  </si>
  <si>
    <t>Tabulated with calc</t>
  </si>
  <si>
    <t>Found derivatives</t>
  </si>
  <si>
    <t>Set derivatives equal</t>
  </si>
  <si>
    <t>Set positions equal</t>
  </si>
  <si>
    <t>No worl</t>
  </si>
  <si>
    <t>2.6/9.2</t>
  </si>
  <si>
    <t>16.7 / 31.2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</si>
</sst>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0.0%"/>
    <numFmt numFmtId="165" formatCode="##0%"/>
    <numFmt numFmtId="166" formatCode="##0.0"/>
    <numFmt numFmtId="167" formatCode="0.0"/>
  </numFmts>
  <fonts count="10">
    <font>
      <sz val="10"/>
      <name val="Arial"/>
    </font>
    <font>
      <sz val="10"/>
      <name val="Arial"/>
    </font>
    <font>
      <sz val="9"/>
      <color indexed="8"/>
      <name val="SansSerif"/>
    </font>
    <font>
      <sz val="17"/>
      <color indexed="10"/>
      <name val="Oswald-Bold"/>
    </font>
    <font>
      <sz val="8"/>
      <color indexed="11"/>
      <name val="RobotoCondensed-Bold"/>
    </font>
    <font>
      <sz val="9"/>
      <color indexed="11"/>
      <name val="Roboto-Bold"/>
    </font>
    <font>
      <sz val="9"/>
      <color indexed="10"/>
      <name val="Roboto"/>
    </font>
    <font>
      <sz val="8"/>
      <color indexed="10"/>
      <name val="Roboto"/>
    </font>
    <font>
      <sz val="7"/>
      <color indexed="10"/>
      <name val="Roboto Condensed"/>
    </font>
    <font>
      <sz val="9"/>
      <color indexed="8"/>
      <name val="Roboto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/>
      <right/>
      <top/>
      <bottom style="thick">
        <color indexed="10"/>
      </bottom>
      <diagonal/>
    </border>
    <border>
      <left style="thin">
        <color indexed="12"/>
      </left>
      <right/>
      <top/>
      <bottom style="thick">
        <color indexed="10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10"/>
      </top>
      <bottom style="thin">
        <color indexed="12"/>
      </bottom>
      <diagonal/>
    </border>
    <border>
      <left style="thin">
        <color indexed="14"/>
      </left>
      <right style="thin">
        <color indexed="1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2" fillId="2" borderId="0" xfId="0" applyFont="1" applyFill="1" applyBorder="1" applyAlignment="1" applyProtection="1">
      <alignment horizontal="left" vertical="top" wrapText="1"/>
    </xf>
    <xf numFmtId="0" fontId="5" fillId="2" borderId="1" xfId="0" applyFont="1" applyFill="1" applyBorder="1" applyAlignment="1" applyProtection="1">
      <alignment horizontal="center" vertical="center" wrapText="1"/>
    </xf>
    <xf numFmtId="164" fontId="5" fillId="2" borderId="0" xfId="0" applyNumberFormat="1" applyFont="1" applyFill="1" applyBorder="1" applyAlignment="1" applyProtection="1">
      <alignment horizontal="center" vertical="center" wrapText="1"/>
    </xf>
    <xf numFmtId="165" fontId="6" fillId="2" borderId="1" xfId="0" applyNumberFormat="1" applyFont="1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left" vertical="center" wrapText="1"/>
    </xf>
    <xf numFmtId="0" fontId="8" fillId="2" borderId="4" xfId="0" applyFont="1" applyFill="1" applyBorder="1" applyAlignment="1" applyProtection="1">
      <alignment horizontal="right" vertical="center" wrapText="1"/>
    </xf>
    <xf numFmtId="166" fontId="9" fillId="3" borderId="5" xfId="0" applyNumberFormat="1" applyFont="1" applyFill="1" applyBorder="1" applyAlignment="1" applyProtection="1">
      <alignment horizontal="center" vertical="center" wrapText="1"/>
    </xf>
    <xf numFmtId="0" fontId="9" fillId="4" borderId="5" xfId="0" applyFont="1" applyFill="1" applyBorder="1" applyAlignment="1" applyProtection="1">
      <alignment horizontal="center" vertical="center" wrapText="1"/>
    </xf>
    <xf numFmtId="0" fontId="9" fillId="5" borderId="5" xfId="0" applyFont="1" applyFill="1" applyBorder="1" applyAlignment="1" applyProtection="1">
      <alignment horizontal="center" vertical="center" wrapText="1"/>
    </xf>
    <xf numFmtId="0" fontId="9" fillId="6" borderId="5" xfId="0" applyFont="1" applyFill="1" applyBorder="1" applyAlignment="1" applyProtection="1">
      <alignment horizontal="center" vertical="center" wrapText="1"/>
    </xf>
    <xf numFmtId="166" fontId="9" fillId="7" borderId="5" xfId="0" applyNumberFormat="1" applyFont="1" applyFill="1" applyBorder="1" applyAlignment="1" applyProtection="1">
      <alignment horizontal="center" vertical="center" wrapText="1"/>
    </xf>
    <xf numFmtId="166" fontId="9" fillId="8" borderId="5" xfId="0" applyNumberFormat="1" applyFont="1" applyFill="1" applyBorder="1" applyAlignment="1" applyProtection="1">
      <alignment horizontal="center" vertical="center" wrapText="1"/>
    </xf>
    <xf numFmtId="166" fontId="9" fillId="9" borderId="5" xfId="0" applyNumberFormat="1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165" fontId="6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0" fontId="9" fillId="4" borderId="5" xfId="0" applyFont="1" applyFill="1" applyBorder="1" applyAlignment="1" applyProtection="1">
      <alignment horizontal="center" vertical="center" wrapText="1"/>
    </xf>
    <xf numFmtId="0" fontId="9" fillId="5" borderId="5" xfId="0" applyFont="1" applyFill="1" applyBorder="1" applyAlignment="1" applyProtection="1">
      <alignment horizontal="center" vertical="center" wrapText="1"/>
    </xf>
    <xf numFmtId="166" fontId="9" fillId="0" borderId="5" xfId="0" applyNumberFormat="1" applyFont="1" applyFill="1" applyBorder="1" applyAlignment="1" applyProtection="1">
      <alignment horizontal="center" vertical="center" wrapText="1"/>
    </xf>
    <xf numFmtId="0" fontId="0" fillId="12" borderId="6" xfId="0" applyFill="1" applyBorder="1"/>
    <xf numFmtId="166" fontId="9" fillId="12" borderId="6" xfId="0" applyNumberFormat="1" applyFont="1" applyFill="1" applyBorder="1" applyAlignment="1" applyProtection="1">
      <alignment horizontal="center" vertical="center" wrapText="1"/>
    </xf>
    <xf numFmtId="0" fontId="0" fillId="11" borderId="6" xfId="0" applyFill="1" applyBorder="1"/>
    <xf numFmtId="166" fontId="9" fillId="11" borderId="6" xfId="0" applyNumberFormat="1" applyFont="1" applyFill="1" applyBorder="1" applyAlignment="1" applyProtection="1">
      <alignment horizontal="center" vertical="center" wrapText="1"/>
    </xf>
    <xf numFmtId="0" fontId="0" fillId="14" borderId="6" xfId="0" applyFill="1" applyBorder="1"/>
    <xf numFmtId="166" fontId="9" fillId="14" borderId="6" xfId="0" applyNumberFormat="1" applyFont="1" applyFill="1" applyBorder="1" applyAlignment="1" applyProtection="1">
      <alignment horizontal="center" vertical="center" wrapText="1"/>
    </xf>
    <xf numFmtId="0" fontId="0" fillId="13" borderId="6" xfId="0" applyFill="1" applyBorder="1"/>
    <xf numFmtId="166" fontId="9" fillId="13" borderId="6" xfId="0" applyNumberFormat="1" applyFont="1" applyFill="1" applyBorder="1" applyAlignment="1" applyProtection="1">
      <alignment horizontal="center" vertical="center" wrapText="1"/>
    </xf>
    <xf numFmtId="0" fontId="0" fillId="10" borderId="6" xfId="0" applyFill="1" applyBorder="1"/>
    <xf numFmtId="166" fontId="9" fillId="10" borderId="6" xfId="0" applyNumberFormat="1" applyFont="1" applyFill="1" applyBorder="1" applyAlignment="1" applyProtection="1">
      <alignment horizontal="center" vertical="center" wrapText="1"/>
    </xf>
    <xf numFmtId="166" fontId="0" fillId="12" borderId="6" xfId="0" applyNumberFormat="1" applyFill="1" applyBorder="1"/>
    <xf numFmtId="167" fontId="0" fillId="11" borderId="6" xfId="0" applyNumberFormat="1" applyFill="1" applyBorder="1"/>
    <xf numFmtId="167" fontId="0" fillId="14" borderId="6" xfId="0" applyNumberFormat="1" applyFill="1" applyBorder="1"/>
    <xf numFmtId="167" fontId="0" fillId="13" borderId="6" xfId="0" applyNumberFormat="1" applyFill="1" applyBorder="1"/>
    <xf numFmtId="167" fontId="0" fillId="10" borderId="6" xfId="0" applyNumberFormat="1" applyFill="1" applyBorder="1"/>
    <xf numFmtId="9" fontId="0" fillId="12" borderId="6" xfId="1" applyFont="1" applyFill="1" applyBorder="1"/>
    <xf numFmtId="9" fontId="0" fillId="11" borderId="6" xfId="1" applyFont="1" applyFill="1" applyBorder="1"/>
    <xf numFmtId="9" fontId="0" fillId="14" borderId="6" xfId="1" applyFont="1" applyFill="1" applyBorder="1"/>
    <xf numFmtId="9" fontId="0" fillId="13" borderId="6" xfId="1" applyFont="1" applyFill="1" applyBorder="1"/>
    <xf numFmtId="9" fontId="0" fillId="10" borderId="6" xfId="1" applyFont="1" applyFill="1" applyBorder="1"/>
    <xf numFmtId="0" fontId="7" fillId="2" borderId="7" xfId="0" applyFont="1" applyFill="1" applyBorder="1" applyAlignment="1" applyProtection="1">
      <alignment horizontal="left" vertical="center" wrapText="1"/>
    </xf>
    <xf numFmtId="0" fontId="4" fillId="2" borderId="0" xfId="0" applyFont="1" applyFill="1" applyBorder="1" applyAlignment="1" applyProtection="1">
      <alignment vertical="center" wrapText="1"/>
    </xf>
    <xf numFmtId="0" fontId="4" fillId="2" borderId="2" xfId="0" applyFont="1" applyFill="1" applyBorder="1" applyAlignment="1" applyProtection="1">
      <alignment vertical="center" wrapText="1"/>
    </xf>
    <xf numFmtId="0" fontId="6" fillId="2" borderId="0" xfId="0" applyFont="1" applyFill="1" applyBorder="1" applyAlignment="1" applyProtection="1">
      <alignment horizontal="center" vertical="center" wrapText="1"/>
    </xf>
    <xf numFmtId="0" fontId="9" fillId="5" borderId="5" xfId="0" applyFont="1" applyFill="1" applyBorder="1" applyAlignment="1" applyProtection="1">
      <alignment horizontal="center" vertical="center" wrapText="1"/>
    </xf>
    <xf numFmtId="0" fontId="9" fillId="4" borderId="5" xfId="0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165" fontId="6" fillId="2" borderId="1" xfId="0" applyNumberFormat="1" applyFont="1" applyFill="1" applyBorder="1" applyAlignment="1" applyProtection="1">
      <alignment horizontal="center" vertical="center" wrapText="1"/>
    </xf>
    <xf numFmtId="0" fontId="9" fillId="5" borderId="8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left" vertical="center" wrapText="1"/>
    </xf>
    <xf numFmtId="0" fontId="9" fillId="5" borderId="5" xfId="0" applyFont="1" applyFill="1" applyBorder="1" applyAlignment="1" applyProtection="1">
      <alignment horizontal="center" vertical="center" wrapText="1"/>
    </xf>
    <xf numFmtId="0" fontId="9" fillId="4" borderId="5" xfId="0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left" vertical="center" wrapText="1"/>
    </xf>
    <xf numFmtId="0" fontId="6" fillId="2" borderId="1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left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horizontal="left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165" fontId="6" fillId="2" borderId="1" xfId="0" applyNumberFormat="1" applyFont="1" applyFill="1" applyBorder="1" applyAlignment="1" applyProtection="1">
      <alignment horizontal="center" vertical="center" wrapText="1"/>
    </xf>
    <xf numFmtId="0" fontId="9" fillId="13" borderId="5" xfId="0" applyFont="1" applyFill="1" applyBorder="1" applyAlignment="1" applyProtection="1">
      <alignment horizontal="center" vertical="center" wrapText="1"/>
    </xf>
    <xf numFmtId="0" fontId="7" fillId="13" borderId="4" xfId="0" applyFont="1" applyFill="1" applyBorder="1" applyAlignment="1" applyProtection="1">
      <alignment horizontal="left" vertical="center" wrapText="1"/>
    </xf>
    <xf numFmtId="166" fontId="0" fillId="0" borderId="0" xfId="0" applyNumberFormat="1"/>
    <xf numFmtId="0" fontId="0" fillId="0" borderId="0" xfId="0" applyBorder="1"/>
    <xf numFmtId="166" fontId="0" fillId="0" borderId="0" xfId="0" applyNumberFormat="1" applyBorder="1"/>
    <xf numFmtId="0" fontId="4" fillId="2" borderId="0" xfId="0" applyFont="1" applyFill="1" applyBorder="1" applyAlignment="1" applyProtection="1">
      <alignment horizontal="left" vertical="center" wrapText="1"/>
    </xf>
    <xf numFmtId="0" fontId="6" fillId="2" borderId="1" xfId="0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horizontal="left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165" fontId="6" fillId="2" borderId="1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left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left" vertical="center" wrapText="1"/>
    </xf>
    <xf numFmtId="0" fontId="9" fillId="4" borderId="5" xfId="0" applyFont="1" applyFill="1" applyBorder="1" applyAlignment="1" applyProtection="1">
      <alignment horizontal="center" vertical="center" wrapText="1"/>
    </xf>
    <xf numFmtId="0" fontId="9" fillId="5" borderId="5" xfId="0" applyFont="1" applyFill="1" applyBorder="1" applyAlignment="1" applyProtection="1">
      <alignment horizontal="center" vertical="center" wrapText="1"/>
    </xf>
    <xf numFmtId="0" fontId="7" fillId="13" borderId="4" xfId="0" applyFont="1" applyFill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E4E4E"/>
      <rgbColor rgb="007B7C7C"/>
      <rgbColor rgb="00D0D2D3"/>
      <rgbColor rgb="00FEFE56"/>
      <rgbColor rgb="00E4E4E4"/>
      <rgbColor rgb="00A8D192"/>
      <rgbColor rgb="00EDA09A"/>
      <rgbColor rgb="00F5F2AB"/>
      <rgbColor rgb="00FF001A"/>
      <rgbColor rgb="00FFBF42"/>
      <rgbColor rgb="0000CA3F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zoomScale="70" zoomScaleNormal="70" workbookViewId="0">
      <selection activeCell="A8" sqref="A8"/>
    </sheetView>
  </sheetViews>
  <sheetFormatPr defaultRowHeight="13.2"/>
  <cols>
    <col min="1" max="1" width="14.6640625" customWidth="1"/>
    <col min="2" max="2" width="12.6640625" customWidth="1"/>
    <col min="3" max="6" width="6.33203125" customWidth="1"/>
    <col min="7" max="24" width="6" customWidth="1"/>
  </cols>
  <sheetData>
    <row r="1" spans="1:25" ht="28.95" customHeight="1">
      <c r="A1" s="1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19.95" customHeight="1">
      <c r="A2" s="59" t="s">
        <v>1</v>
      </c>
      <c r="B2" s="59"/>
      <c r="C2" s="1"/>
      <c r="D2" s="1"/>
      <c r="E2" s="1"/>
      <c r="F2" s="1"/>
      <c r="G2" s="64" t="s">
        <v>2</v>
      </c>
      <c r="H2" s="64" t="s">
        <v>3</v>
      </c>
      <c r="I2" s="64" t="s">
        <v>4</v>
      </c>
      <c r="J2" s="64" t="s">
        <v>11</v>
      </c>
      <c r="K2" s="64" t="s">
        <v>13</v>
      </c>
      <c r="L2" s="64" t="s">
        <v>15</v>
      </c>
      <c r="M2" s="64" t="s">
        <v>16</v>
      </c>
      <c r="N2" s="64" t="s">
        <v>17</v>
      </c>
      <c r="O2" s="64" t="s">
        <v>24</v>
      </c>
      <c r="P2" s="64" t="s">
        <v>27</v>
      </c>
      <c r="Q2" s="64" t="s">
        <v>31</v>
      </c>
      <c r="R2" s="64" t="s">
        <v>32</v>
      </c>
      <c r="S2" s="64" t="s">
        <v>34</v>
      </c>
      <c r="T2" s="64" t="s">
        <v>36</v>
      </c>
      <c r="U2" s="64" t="s">
        <v>42</v>
      </c>
      <c r="V2" s="64" t="s">
        <v>56</v>
      </c>
      <c r="W2" s="64" t="s">
        <v>57</v>
      </c>
      <c r="X2" s="64" t="s">
        <v>63</v>
      </c>
    </row>
    <row r="3" spans="1:25" ht="19.95" customHeight="1">
      <c r="A3" s="59" t="s">
        <v>67</v>
      </c>
      <c r="B3" s="59"/>
      <c r="C3" s="3">
        <v>0.4372749999999998</v>
      </c>
      <c r="D3" s="3"/>
      <c r="E3" s="3"/>
      <c r="F3" s="3"/>
      <c r="G3" s="65">
        <v>0.95833333330000003</v>
      </c>
      <c r="H3" s="65">
        <v>0.66666666669999997</v>
      </c>
      <c r="I3" s="65">
        <v>0.83333333330000003</v>
      </c>
      <c r="J3" s="65">
        <v>0.625</v>
      </c>
      <c r="K3" s="65">
        <v>0.83333333330000003</v>
      </c>
      <c r="L3" s="65">
        <v>0.83333333330000003</v>
      </c>
      <c r="M3" s="65">
        <v>0.75</v>
      </c>
      <c r="N3" s="65">
        <v>0.70833333330000003</v>
      </c>
      <c r="O3" s="65">
        <v>0.95833333330000003</v>
      </c>
      <c r="P3" s="65">
        <v>1</v>
      </c>
      <c r="Q3" s="65">
        <v>0.66666666669999997</v>
      </c>
      <c r="R3" s="65">
        <v>0.75</v>
      </c>
      <c r="S3" s="65">
        <v>0.91666666669999997</v>
      </c>
      <c r="T3" s="65">
        <v>0.66666666669999997</v>
      </c>
      <c r="U3" s="65">
        <v>0.79166666669999997</v>
      </c>
      <c r="V3" s="65">
        <v>0.79166666669999997</v>
      </c>
      <c r="W3" s="65">
        <v>0.79166666669999997</v>
      </c>
      <c r="X3" s="65">
        <v>0.66666666669999997</v>
      </c>
    </row>
    <row r="4" spans="1:25" ht="19.95" customHeight="1">
      <c r="A4" s="59" t="s">
        <v>68</v>
      </c>
      <c r="B4" s="59"/>
      <c r="C4" s="5" t="s">
        <v>21</v>
      </c>
      <c r="D4" s="5"/>
      <c r="E4" s="5"/>
      <c r="F4" s="5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 t="s">
        <v>69</v>
      </c>
      <c r="W4" s="60" t="s">
        <v>69</v>
      </c>
      <c r="X4" s="60" t="s">
        <v>69</v>
      </c>
    </row>
    <row r="5" spans="1:25" ht="19.95" customHeight="1">
      <c r="A5" s="59" t="s">
        <v>70</v>
      </c>
      <c r="B5" s="59"/>
      <c r="C5" s="5" t="s">
        <v>71</v>
      </c>
      <c r="D5" s="5"/>
      <c r="E5" s="5"/>
      <c r="F5" s="5"/>
      <c r="G5" s="60" t="s">
        <v>69</v>
      </c>
      <c r="H5" s="60" t="s">
        <v>69</v>
      </c>
      <c r="I5" s="60" t="s">
        <v>69</v>
      </c>
      <c r="J5" s="60" t="s">
        <v>69</v>
      </c>
      <c r="K5" s="60" t="s">
        <v>69</v>
      </c>
      <c r="L5" s="60" t="s">
        <v>69</v>
      </c>
      <c r="M5" s="60" t="s">
        <v>69</v>
      </c>
      <c r="N5" s="60" t="s">
        <v>69</v>
      </c>
      <c r="O5" s="60" t="s">
        <v>69</v>
      </c>
      <c r="P5" s="60" t="s">
        <v>69</v>
      </c>
      <c r="Q5" s="60" t="s">
        <v>69</v>
      </c>
      <c r="R5" s="60" t="s">
        <v>69</v>
      </c>
      <c r="S5" s="60" t="s">
        <v>69</v>
      </c>
      <c r="T5" s="60" t="s">
        <v>69</v>
      </c>
      <c r="U5" s="60" t="s">
        <v>69</v>
      </c>
      <c r="V5" s="60"/>
      <c r="W5" s="60"/>
      <c r="X5" s="60"/>
    </row>
    <row r="6" spans="1:25" ht="19.95" customHeight="1" thickBot="1">
      <c r="A6" s="61" t="s">
        <v>72</v>
      </c>
      <c r="B6" s="61"/>
      <c r="C6" s="7" t="s">
        <v>73</v>
      </c>
      <c r="D6" s="7" t="s">
        <v>127</v>
      </c>
      <c r="E6" s="7" t="s">
        <v>126</v>
      </c>
      <c r="F6" s="7" t="s">
        <v>128</v>
      </c>
      <c r="G6" s="62" t="s">
        <v>74</v>
      </c>
      <c r="H6" s="62" t="s">
        <v>75</v>
      </c>
      <c r="I6" s="62" t="s">
        <v>75</v>
      </c>
      <c r="J6" s="62" t="s">
        <v>75</v>
      </c>
      <c r="K6" s="62" t="s">
        <v>76</v>
      </c>
      <c r="L6" s="62" t="s">
        <v>75</v>
      </c>
      <c r="M6" s="62" t="s">
        <v>75</v>
      </c>
      <c r="N6" s="62" t="s">
        <v>74</v>
      </c>
      <c r="O6" s="62" t="s">
        <v>75</v>
      </c>
      <c r="P6" s="62" t="s">
        <v>77</v>
      </c>
      <c r="Q6" s="62" t="s">
        <v>74</v>
      </c>
      <c r="R6" s="62" t="s">
        <v>74</v>
      </c>
      <c r="S6" s="62" t="s">
        <v>77</v>
      </c>
      <c r="T6" s="62" t="s">
        <v>75</v>
      </c>
      <c r="U6" s="62" t="s">
        <v>77</v>
      </c>
      <c r="V6" s="62">
        <v>3</v>
      </c>
      <c r="W6" s="62">
        <v>2</v>
      </c>
      <c r="X6" s="62">
        <v>2</v>
      </c>
      <c r="Y6">
        <f>1.2*15+SUM(V6:X6)</f>
        <v>25</v>
      </c>
    </row>
    <row r="7" spans="1:25" ht="19.95" customHeight="1" thickTop="1">
      <c r="A7" s="56" t="s">
        <v>106</v>
      </c>
      <c r="B7" s="10" t="s">
        <v>107</v>
      </c>
      <c r="C7" s="17">
        <v>65.66</v>
      </c>
      <c r="D7" s="24">
        <f t="shared" ref="D7:D30" si="0">SUM(E7:F7)</f>
        <v>25</v>
      </c>
      <c r="E7" s="24">
        <f t="shared" ref="E7:E30" si="1">1.2*COUNTBLANK(G7:U7)</f>
        <v>18</v>
      </c>
      <c r="F7" s="24">
        <f t="shared" ref="F7:F30" si="2">SUM(V7:X7)</f>
        <v>7</v>
      </c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>
        <v>3</v>
      </c>
      <c r="W7" s="58">
        <v>2</v>
      </c>
      <c r="X7" s="58">
        <v>2</v>
      </c>
    </row>
    <row r="8" spans="1:25" ht="19.95" customHeight="1">
      <c r="A8" s="56" t="s">
        <v>90</v>
      </c>
      <c r="B8" s="10" t="s">
        <v>91</v>
      </c>
      <c r="C8" s="11">
        <v>64.650000000000006</v>
      </c>
      <c r="D8" s="24">
        <f t="shared" si="0"/>
        <v>24</v>
      </c>
      <c r="E8" s="24">
        <f t="shared" si="1"/>
        <v>18</v>
      </c>
      <c r="F8" s="24">
        <f t="shared" si="2"/>
        <v>6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>
        <v>3</v>
      </c>
      <c r="W8" s="58">
        <v>2</v>
      </c>
      <c r="X8" s="14">
        <v>1</v>
      </c>
    </row>
    <row r="9" spans="1:25" ht="19.95" customHeight="1">
      <c r="A9" s="56" t="s">
        <v>94</v>
      </c>
      <c r="B9" s="10" t="s">
        <v>95</v>
      </c>
      <c r="C9" s="17">
        <v>66.67</v>
      </c>
      <c r="D9" s="24">
        <f t="shared" si="0"/>
        <v>23.8</v>
      </c>
      <c r="E9" s="24">
        <f t="shared" si="1"/>
        <v>16.8</v>
      </c>
      <c r="F9" s="24">
        <f t="shared" si="2"/>
        <v>7</v>
      </c>
      <c r="G9" s="58"/>
      <c r="H9" s="58"/>
      <c r="I9" s="58"/>
      <c r="J9" s="58"/>
      <c r="K9" s="58"/>
      <c r="L9" s="58"/>
      <c r="M9" s="57" t="s">
        <v>74</v>
      </c>
      <c r="N9" s="58"/>
      <c r="O9" s="58"/>
      <c r="P9" s="58"/>
      <c r="Q9" s="58"/>
      <c r="R9" s="58"/>
      <c r="S9" s="58"/>
      <c r="T9" s="58"/>
      <c r="U9" s="58"/>
      <c r="V9" s="58">
        <v>3</v>
      </c>
      <c r="W9" s="58">
        <v>2</v>
      </c>
      <c r="X9" s="58">
        <v>2</v>
      </c>
    </row>
    <row r="10" spans="1:25" ht="19.95" customHeight="1">
      <c r="A10" s="56" t="s">
        <v>110</v>
      </c>
      <c r="B10" s="10" t="s">
        <v>111</v>
      </c>
      <c r="C10" s="16">
        <v>53.54</v>
      </c>
      <c r="D10" s="24">
        <f t="shared" si="0"/>
        <v>23.8</v>
      </c>
      <c r="E10" s="24">
        <f t="shared" si="1"/>
        <v>16.8</v>
      </c>
      <c r="F10" s="24">
        <f t="shared" si="2"/>
        <v>7</v>
      </c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7" t="s">
        <v>76</v>
      </c>
      <c r="R10" s="58"/>
      <c r="S10" s="58"/>
      <c r="T10" s="58"/>
      <c r="U10" s="58"/>
      <c r="V10" s="58">
        <v>3</v>
      </c>
      <c r="W10" s="58">
        <v>2</v>
      </c>
      <c r="X10" s="58">
        <v>2</v>
      </c>
    </row>
    <row r="11" spans="1:25" ht="19.95" customHeight="1">
      <c r="A11" s="56" t="s">
        <v>96</v>
      </c>
      <c r="B11" s="10" t="s">
        <v>97</v>
      </c>
      <c r="C11" s="16">
        <v>48.48</v>
      </c>
      <c r="D11" s="24">
        <f t="shared" si="0"/>
        <v>22.6</v>
      </c>
      <c r="E11" s="24">
        <f t="shared" si="1"/>
        <v>15.6</v>
      </c>
      <c r="F11" s="24">
        <f t="shared" si="2"/>
        <v>7</v>
      </c>
      <c r="G11" s="58"/>
      <c r="H11" s="58"/>
      <c r="I11" s="58"/>
      <c r="J11" s="58"/>
      <c r="K11" s="58"/>
      <c r="L11" s="58"/>
      <c r="M11" s="58"/>
      <c r="N11" s="57" t="s">
        <v>77</v>
      </c>
      <c r="O11" s="58"/>
      <c r="P11" s="58"/>
      <c r="Q11" s="57" t="s">
        <v>75</v>
      </c>
      <c r="R11" s="58"/>
      <c r="S11" s="58"/>
      <c r="T11" s="58"/>
      <c r="U11" s="58"/>
      <c r="V11" s="58">
        <v>3</v>
      </c>
      <c r="W11" s="58">
        <v>2</v>
      </c>
      <c r="X11" s="58">
        <v>2</v>
      </c>
    </row>
    <row r="12" spans="1:25" ht="19.95" customHeight="1">
      <c r="A12" s="56" t="s">
        <v>98</v>
      </c>
      <c r="B12" s="10" t="s">
        <v>99</v>
      </c>
      <c r="C12" s="17">
        <v>73.739999999999995</v>
      </c>
      <c r="D12" s="24">
        <f t="shared" si="0"/>
        <v>22.6</v>
      </c>
      <c r="E12" s="24">
        <f t="shared" si="1"/>
        <v>15.6</v>
      </c>
      <c r="F12" s="24">
        <f t="shared" si="2"/>
        <v>7</v>
      </c>
      <c r="G12" s="58"/>
      <c r="H12" s="58"/>
      <c r="I12" s="58"/>
      <c r="J12" s="57" t="s">
        <v>77</v>
      </c>
      <c r="K12" s="57" t="s">
        <v>77</v>
      </c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>
        <v>3</v>
      </c>
      <c r="W12" s="58">
        <v>2</v>
      </c>
      <c r="X12" s="58">
        <v>2</v>
      </c>
    </row>
    <row r="13" spans="1:25" ht="19.95" customHeight="1">
      <c r="A13" s="56" t="s">
        <v>78</v>
      </c>
      <c r="B13" s="10" t="s">
        <v>79</v>
      </c>
      <c r="C13" s="11">
        <v>63.64</v>
      </c>
      <c r="D13" s="24">
        <f t="shared" si="0"/>
        <v>22</v>
      </c>
      <c r="E13" s="24">
        <f t="shared" si="1"/>
        <v>18</v>
      </c>
      <c r="F13" s="24">
        <f t="shared" si="2"/>
        <v>4</v>
      </c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7">
        <v>0</v>
      </c>
      <c r="W13" s="58">
        <v>2</v>
      </c>
      <c r="X13" s="58">
        <v>2</v>
      </c>
    </row>
    <row r="14" spans="1:25" ht="19.95" customHeight="1">
      <c r="A14" s="56" t="s">
        <v>84</v>
      </c>
      <c r="B14" s="10" t="s">
        <v>85</v>
      </c>
      <c r="C14" s="17">
        <v>69.7</v>
      </c>
      <c r="D14" s="24">
        <f t="shared" si="0"/>
        <v>21.4</v>
      </c>
      <c r="E14" s="24">
        <f t="shared" si="1"/>
        <v>14.399999999999999</v>
      </c>
      <c r="F14" s="24">
        <f t="shared" si="2"/>
        <v>7</v>
      </c>
      <c r="G14" s="58"/>
      <c r="H14" s="58"/>
      <c r="I14" s="58"/>
      <c r="J14" s="58"/>
      <c r="K14" s="58"/>
      <c r="L14" s="58"/>
      <c r="M14" s="58"/>
      <c r="N14" s="57" t="s">
        <v>77</v>
      </c>
      <c r="O14" s="58"/>
      <c r="P14" s="58"/>
      <c r="Q14" s="57" t="s">
        <v>76</v>
      </c>
      <c r="R14" s="58"/>
      <c r="S14" s="58"/>
      <c r="T14" s="57" t="s">
        <v>76</v>
      </c>
      <c r="U14" s="58"/>
      <c r="V14" s="58">
        <v>3</v>
      </c>
      <c r="W14" s="58">
        <v>2</v>
      </c>
      <c r="X14" s="58">
        <v>2</v>
      </c>
    </row>
    <row r="15" spans="1:25" ht="19.95" customHeight="1">
      <c r="A15" s="56" t="s">
        <v>86</v>
      </c>
      <c r="B15" s="10" t="s">
        <v>87</v>
      </c>
      <c r="C15" s="16">
        <v>47.47</v>
      </c>
      <c r="D15" s="24">
        <f t="shared" si="0"/>
        <v>21.4</v>
      </c>
      <c r="E15" s="24">
        <f t="shared" si="1"/>
        <v>14.399999999999999</v>
      </c>
      <c r="F15" s="24">
        <f t="shared" si="2"/>
        <v>7</v>
      </c>
      <c r="G15" s="58"/>
      <c r="H15" s="58"/>
      <c r="I15" s="58"/>
      <c r="J15" s="57" t="s">
        <v>77</v>
      </c>
      <c r="K15" s="58"/>
      <c r="L15" s="57" t="s">
        <v>76</v>
      </c>
      <c r="M15" s="58"/>
      <c r="N15" s="57" t="s">
        <v>77</v>
      </c>
      <c r="O15" s="58"/>
      <c r="P15" s="58"/>
      <c r="Q15" s="58"/>
      <c r="R15" s="58"/>
      <c r="S15" s="58"/>
      <c r="T15" s="58"/>
      <c r="U15" s="58"/>
      <c r="V15" s="58">
        <v>3</v>
      </c>
      <c r="W15" s="58">
        <v>2</v>
      </c>
      <c r="X15" s="58">
        <v>2</v>
      </c>
    </row>
    <row r="16" spans="1:25" ht="19.95" customHeight="1">
      <c r="A16" s="56" t="s">
        <v>112</v>
      </c>
      <c r="B16" s="10" t="s">
        <v>113</v>
      </c>
      <c r="C16" s="15">
        <v>42.42</v>
      </c>
      <c r="D16" s="24">
        <f t="shared" si="0"/>
        <v>21.4</v>
      </c>
      <c r="E16" s="24">
        <f t="shared" si="1"/>
        <v>14.399999999999999</v>
      </c>
      <c r="F16" s="24">
        <f t="shared" si="2"/>
        <v>7</v>
      </c>
      <c r="G16" s="58"/>
      <c r="H16" s="57" t="s">
        <v>74</v>
      </c>
      <c r="I16" s="58"/>
      <c r="J16" s="58"/>
      <c r="K16" s="58"/>
      <c r="L16" s="57" t="s">
        <v>76</v>
      </c>
      <c r="M16" s="58"/>
      <c r="N16" s="58"/>
      <c r="O16" s="58"/>
      <c r="P16" s="58"/>
      <c r="Q16" s="58"/>
      <c r="R16" s="58"/>
      <c r="S16" s="58"/>
      <c r="T16" s="58"/>
      <c r="U16" s="57" t="s">
        <v>74</v>
      </c>
      <c r="V16" s="58">
        <v>3</v>
      </c>
      <c r="W16" s="58">
        <v>2</v>
      </c>
      <c r="X16" s="58">
        <v>2</v>
      </c>
    </row>
    <row r="17" spans="1:24" ht="19.95" customHeight="1">
      <c r="A17" s="56" t="s">
        <v>120</v>
      </c>
      <c r="B17" s="10" t="s">
        <v>121</v>
      </c>
      <c r="C17" s="15">
        <v>36.36</v>
      </c>
      <c r="D17" s="24">
        <f t="shared" si="0"/>
        <v>20.6</v>
      </c>
      <c r="E17" s="24">
        <f t="shared" si="1"/>
        <v>15.6</v>
      </c>
      <c r="F17" s="24">
        <f t="shared" si="2"/>
        <v>5</v>
      </c>
      <c r="G17" s="58"/>
      <c r="H17" s="58"/>
      <c r="I17" s="58"/>
      <c r="J17" s="57" t="s">
        <v>77</v>
      </c>
      <c r="K17" s="58"/>
      <c r="L17" s="58"/>
      <c r="M17" s="58"/>
      <c r="N17" s="58"/>
      <c r="O17" s="58"/>
      <c r="P17" s="58"/>
      <c r="Q17" s="58"/>
      <c r="R17" s="58"/>
      <c r="S17" s="58"/>
      <c r="T17" s="57" t="s">
        <v>77</v>
      </c>
      <c r="U17" s="58"/>
      <c r="V17" s="58">
        <v>3</v>
      </c>
      <c r="W17" s="58">
        <v>2</v>
      </c>
      <c r="X17" s="57">
        <v>0</v>
      </c>
    </row>
    <row r="18" spans="1:24" ht="19.95" customHeight="1">
      <c r="A18" s="56" t="s">
        <v>82</v>
      </c>
      <c r="B18" s="10" t="s">
        <v>83</v>
      </c>
      <c r="C18" s="16">
        <v>45.45</v>
      </c>
      <c r="D18" s="24">
        <f t="shared" si="0"/>
        <v>19.600000000000001</v>
      </c>
      <c r="E18" s="24">
        <f t="shared" si="1"/>
        <v>15.6</v>
      </c>
      <c r="F18" s="24">
        <f t="shared" si="2"/>
        <v>4</v>
      </c>
      <c r="G18" s="58"/>
      <c r="H18" s="58"/>
      <c r="I18" s="58"/>
      <c r="J18" s="58"/>
      <c r="K18" s="58"/>
      <c r="L18" s="58"/>
      <c r="M18" s="58"/>
      <c r="N18" s="57" t="s">
        <v>77</v>
      </c>
      <c r="O18" s="58"/>
      <c r="P18" s="58"/>
      <c r="Q18" s="57" t="s">
        <v>76</v>
      </c>
      <c r="R18" s="58"/>
      <c r="S18" s="58"/>
      <c r="T18" s="58"/>
      <c r="U18" s="58"/>
      <c r="V18" s="14">
        <v>2</v>
      </c>
      <c r="W18" s="58">
        <v>2</v>
      </c>
      <c r="X18" s="57">
        <v>0</v>
      </c>
    </row>
    <row r="19" spans="1:24" ht="19.95" customHeight="1">
      <c r="A19" s="67" t="s">
        <v>88</v>
      </c>
      <c r="B19" s="10" t="s">
        <v>89</v>
      </c>
      <c r="C19" s="15">
        <v>29.29</v>
      </c>
      <c r="D19" s="24">
        <f t="shared" si="0"/>
        <v>19</v>
      </c>
      <c r="E19" s="24">
        <f t="shared" si="1"/>
        <v>12</v>
      </c>
      <c r="F19" s="24">
        <f t="shared" si="2"/>
        <v>7</v>
      </c>
      <c r="G19" s="58"/>
      <c r="H19" s="58"/>
      <c r="I19" s="58"/>
      <c r="J19" s="57" t="s">
        <v>77</v>
      </c>
      <c r="K19" s="58"/>
      <c r="L19" s="58"/>
      <c r="M19" s="57" t="s">
        <v>74</v>
      </c>
      <c r="N19" s="57" t="s">
        <v>77</v>
      </c>
      <c r="O19" s="58"/>
      <c r="P19" s="58"/>
      <c r="Q19" s="58"/>
      <c r="R19" s="57" t="s">
        <v>77</v>
      </c>
      <c r="S19" s="57" t="s">
        <v>75</v>
      </c>
      <c r="T19" s="58"/>
      <c r="U19" s="58"/>
      <c r="V19" s="58">
        <v>3</v>
      </c>
      <c r="W19" s="58">
        <v>2</v>
      </c>
      <c r="X19" s="58">
        <v>2</v>
      </c>
    </row>
    <row r="20" spans="1:24" ht="19.95" customHeight="1">
      <c r="A20" s="67" t="s">
        <v>122</v>
      </c>
      <c r="B20" s="10" t="s">
        <v>123</v>
      </c>
      <c r="C20" s="15">
        <v>32.32</v>
      </c>
      <c r="D20" s="24">
        <f t="shared" si="0"/>
        <v>19</v>
      </c>
      <c r="E20" s="24">
        <f t="shared" si="1"/>
        <v>12</v>
      </c>
      <c r="F20" s="24">
        <f t="shared" si="2"/>
        <v>7</v>
      </c>
      <c r="G20" s="58"/>
      <c r="H20" s="58"/>
      <c r="I20" s="57" t="s">
        <v>74</v>
      </c>
      <c r="J20" s="58"/>
      <c r="K20" s="58"/>
      <c r="L20" s="58"/>
      <c r="M20" s="57" t="s">
        <v>77</v>
      </c>
      <c r="N20" s="58"/>
      <c r="O20" s="58"/>
      <c r="P20" s="58"/>
      <c r="Q20" s="57" t="s">
        <v>75</v>
      </c>
      <c r="R20" s="57" t="s">
        <v>77</v>
      </c>
      <c r="S20" s="58"/>
      <c r="T20" s="57" t="s">
        <v>74</v>
      </c>
      <c r="U20" s="58"/>
      <c r="V20" s="58">
        <v>3</v>
      </c>
      <c r="W20" s="58">
        <v>2</v>
      </c>
      <c r="X20" s="58">
        <v>2</v>
      </c>
    </row>
    <row r="21" spans="1:24" ht="19.95" customHeight="1">
      <c r="A21" s="67" t="s">
        <v>124</v>
      </c>
      <c r="B21" s="10" t="s">
        <v>125</v>
      </c>
      <c r="C21" s="15">
        <v>33.33</v>
      </c>
      <c r="D21" s="24">
        <f t="shared" si="0"/>
        <v>18.399999999999999</v>
      </c>
      <c r="E21" s="24">
        <f t="shared" si="1"/>
        <v>14.399999999999999</v>
      </c>
      <c r="F21" s="24">
        <f t="shared" si="2"/>
        <v>4</v>
      </c>
      <c r="G21" s="58"/>
      <c r="H21" s="58"/>
      <c r="I21" s="58"/>
      <c r="J21" s="57" t="s">
        <v>77</v>
      </c>
      <c r="K21" s="58"/>
      <c r="L21" s="58"/>
      <c r="M21" s="58"/>
      <c r="N21" s="57" t="s">
        <v>75</v>
      </c>
      <c r="O21" s="58"/>
      <c r="P21" s="58"/>
      <c r="Q21" s="58"/>
      <c r="R21" s="58"/>
      <c r="S21" s="57" t="s">
        <v>74</v>
      </c>
      <c r="T21" s="58"/>
      <c r="U21" s="58"/>
      <c r="V21" s="14">
        <v>1</v>
      </c>
      <c r="W21" s="58">
        <v>2</v>
      </c>
      <c r="X21" s="14">
        <v>1</v>
      </c>
    </row>
    <row r="22" spans="1:24" ht="19.95" customHeight="1">
      <c r="A22" s="67" t="s">
        <v>80</v>
      </c>
      <c r="B22" s="10" t="s">
        <v>81</v>
      </c>
      <c r="C22" s="15">
        <v>28.28</v>
      </c>
      <c r="D22" s="24">
        <f t="shared" si="0"/>
        <v>18.2</v>
      </c>
      <c r="E22" s="24">
        <f t="shared" si="1"/>
        <v>13.2</v>
      </c>
      <c r="F22" s="24">
        <f t="shared" si="2"/>
        <v>5</v>
      </c>
      <c r="G22" s="58"/>
      <c r="H22" s="57" t="s">
        <v>76</v>
      </c>
      <c r="I22" s="58"/>
      <c r="J22" s="58"/>
      <c r="K22" s="57" t="s">
        <v>77</v>
      </c>
      <c r="L22" s="58"/>
      <c r="M22" s="57" t="s">
        <v>77</v>
      </c>
      <c r="N22" s="58"/>
      <c r="O22" s="58"/>
      <c r="P22" s="58"/>
      <c r="Q22" s="57" t="s">
        <v>75</v>
      </c>
      <c r="R22" s="58"/>
      <c r="S22" s="58"/>
      <c r="T22" s="58"/>
      <c r="U22" s="58"/>
      <c r="V22" s="58">
        <v>3</v>
      </c>
      <c r="W22" s="58">
        <v>2</v>
      </c>
      <c r="X22" s="57">
        <v>0</v>
      </c>
    </row>
    <row r="23" spans="1:24" ht="19.95" customHeight="1">
      <c r="A23" s="67" t="s">
        <v>108</v>
      </c>
      <c r="B23" s="10" t="s">
        <v>109</v>
      </c>
      <c r="C23" s="15">
        <v>32.32</v>
      </c>
      <c r="D23" s="24">
        <f t="shared" si="0"/>
        <v>18.2</v>
      </c>
      <c r="E23" s="24">
        <f t="shared" si="1"/>
        <v>13.2</v>
      </c>
      <c r="F23" s="24">
        <f t="shared" si="2"/>
        <v>5</v>
      </c>
      <c r="G23" s="58"/>
      <c r="H23" s="57" t="s">
        <v>77</v>
      </c>
      <c r="I23" s="58"/>
      <c r="J23" s="57" t="s">
        <v>77</v>
      </c>
      <c r="K23" s="58"/>
      <c r="L23" s="58"/>
      <c r="M23" s="58"/>
      <c r="N23" s="58"/>
      <c r="O23" s="58"/>
      <c r="P23" s="58"/>
      <c r="Q23" s="58"/>
      <c r="R23" s="58"/>
      <c r="S23" s="58"/>
      <c r="T23" s="57" t="s">
        <v>74</v>
      </c>
      <c r="U23" s="57" t="s">
        <v>74</v>
      </c>
      <c r="V23" s="58">
        <v>3</v>
      </c>
      <c r="W23" s="57">
        <v>0</v>
      </c>
      <c r="X23" s="58">
        <v>2</v>
      </c>
    </row>
    <row r="24" spans="1:24" ht="19.95" customHeight="1">
      <c r="A24" s="67" t="s">
        <v>118</v>
      </c>
      <c r="B24" s="10" t="s">
        <v>119</v>
      </c>
      <c r="C24" s="15">
        <v>40.4</v>
      </c>
      <c r="D24" s="24">
        <f t="shared" si="0"/>
        <v>17.2</v>
      </c>
      <c r="E24" s="24">
        <f t="shared" si="1"/>
        <v>13.2</v>
      </c>
      <c r="F24" s="24">
        <f t="shared" si="2"/>
        <v>4</v>
      </c>
      <c r="G24" s="58"/>
      <c r="H24" s="57" t="s">
        <v>74</v>
      </c>
      <c r="I24" s="58"/>
      <c r="J24" s="57" t="s">
        <v>77</v>
      </c>
      <c r="K24" s="58"/>
      <c r="L24" s="57" t="s">
        <v>76</v>
      </c>
      <c r="M24" s="58"/>
      <c r="N24" s="58"/>
      <c r="O24" s="58"/>
      <c r="P24" s="58"/>
      <c r="Q24" s="58"/>
      <c r="R24" s="57" t="s">
        <v>77</v>
      </c>
      <c r="S24" s="58"/>
      <c r="T24" s="58"/>
      <c r="U24" s="58"/>
      <c r="V24" s="57">
        <v>0</v>
      </c>
      <c r="W24" s="58">
        <v>2</v>
      </c>
      <c r="X24" s="58">
        <v>2</v>
      </c>
    </row>
    <row r="25" spans="1:24" ht="19.95" customHeight="1">
      <c r="A25" s="67" t="s">
        <v>100</v>
      </c>
      <c r="B25" s="10" t="s">
        <v>101</v>
      </c>
      <c r="C25" s="15">
        <v>28.28</v>
      </c>
      <c r="D25" s="24">
        <f t="shared" si="0"/>
        <v>17</v>
      </c>
      <c r="E25" s="24">
        <f t="shared" si="1"/>
        <v>12</v>
      </c>
      <c r="F25" s="24">
        <f t="shared" si="2"/>
        <v>5</v>
      </c>
      <c r="G25" s="58"/>
      <c r="H25" s="57" t="s">
        <v>74</v>
      </c>
      <c r="I25" s="57" t="s">
        <v>77</v>
      </c>
      <c r="J25" s="58"/>
      <c r="K25" s="58"/>
      <c r="L25" s="57" t="s">
        <v>74</v>
      </c>
      <c r="M25" s="57" t="s">
        <v>77</v>
      </c>
      <c r="N25" s="58"/>
      <c r="O25" s="58"/>
      <c r="P25" s="58"/>
      <c r="Q25" s="58"/>
      <c r="R25" s="58"/>
      <c r="S25" s="58"/>
      <c r="T25" s="57" t="s">
        <v>76</v>
      </c>
      <c r="U25" s="58"/>
      <c r="V25" s="58">
        <v>3</v>
      </c>
      <c r="W25" s="57">
        <v>0</v>
      </c>
      <c r="X25" s="58">
        <v>2</v>
      </c>
    </row>
    <row r="26" spans="1:24" ht="19.95" customHeight="1">
      <c r="A26" s="67" t="s">
        <v>114</v>
      </c>
      <c r="B26" s="10" t="s">
        <v>115</v>
      </c>
      <c r="C26" s="15">
        <v>27.27</v>
      </c>
      <c r="D26" s="24">
        <f t="shared" si="0"/>
        <v>17</v>
      </c>
      <c r="E26" s="24">
        <f t="shared" si="1"/>
        <v>12</v>
      </c>
      <c r="F26" s="24">
        <f t="shared" si="2"/>
        <v>5</v>
      </c>
      <c r="G26" s="58"/>
      <c r="H26" s="58"/>
      <c r="I26" s="58"/>
      <c r="J26" s="58"/>
      <c r="K26" s="57" t="s">
        <v>75</v>
      </c>
      <c r="L26" s="58"/>
      <c r="M26" s="57" t="s">
        <v>77</v>
      </c>
      <c r="N26" s="58"/>
      <c r="O26" s="58"/>
      <c r="P26" s="58"/>
      <c r="Q26" s="57" t="s">
        <v>76</v>
      </c>
      <c r="R26" s="57" t="s">
        <v>77</v>
      </c>
      <c r="S26" s="58"/>
      <c r="T26" s="57" t="s">
        <v>74</v>
      </c>
      <c r="U26" s="58"/>
      <c r="V26" s="58">
        <v>3</v>
      </c>
      <c r="W26" s="58">
        <v>2</v>
      </c>
      <c r="X26" s="57">
        <v>0</v>
      </c>
    </row>
    <row r="27" spans="1:24" ht="19.95" customHeight="1">
      <c r="A27" s="67" t="s">
        <v>104</v>
      </c>
      <c r="B27" s="10" t="s">
        <v>105</v>
      </c>
      <c r="C27" s="15">
        <v>40.4</v>
      </c>
      <c r="D27" s="24">
        <f t="shared" si="0"/>
        <v>15.799999999999999</v>
      </c>
      <c r="E27" s="24">
        <f t="shared" si="1"/>
        <v>10.799999999999999</v>
      </c>
      <c r="F27" s="24">
        <f t="shared" si="2"/>
        <v>5</v>
      </c>
      <c r="G27" s="57" t="s">
        <v>77</v>
      </c>
      <c r="H27" s="57" t="s">
        <v>76</v>
      </c>
      <c r="I27" s="58"/>
      <c r="J27" s="57" t="s">
        <v>77</v>
      </c>
      <c r="K27" s="57" t="s">
        <v>74</v>
      </c>
      <c r="L27" s="58"/>
      <c r="M27" s="58"/>
      <c r="N27" s="58"/>
      <c r="O27" s="57" t="s">
        <v>74</v>
      </c>
      <c r="P27" s="58"/>
      <c r="Q27" s="57" t="s">
        <v>75</v>
      </c>
      <c r="R27" s="58"/>
      <c r="S27" s="58"/>
      <c r="T27" s="58"/>
      <c r="U27" s="58"/>
      <c r="V27" s="58">
        <v>3</v>
      </c>
      <c r="W27" s="57">
        <v>0</v>
      </c>
      <c r="X27" s="58">
        <v>2</v>
      </c>
    </row>
    <row r="28" spans="1:24" ht="19.95" customHeight="1">
      <c r="A28" s="67" t="s">
        <v>102</v>
      </c>
      <c r="B28" s="10" t="s">
        <v>103</v>
      </c>
      <c r="C28" s="15">
        <v>33.33</v>
      </c>
      <c r="D28" s="24">
        <f t="shared" si="0"/>
        <v>15.6</v>
      </c>
      <c r="E28" s="24">
        <f t="shared" si="1"/>
        <v>15.6</v>
      </c>
      <c r="F28" s="24">
        <f t="shared" si="2"/>
        <v>0</v>
      </c>
      <c r="G28" s="58"/>
      <c r="H28" s="58"/>
      <c r="I28" s="57" t="s">
        <v>77</v>
      </c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7" t="s">
        <v>74</v>
      </c>
      <c r="V28" s="57">
        <v>0</v>
      </c>
      <c r="W28" s="57">
        <v>0</v>
      </c>
      <c r="X28" s="57">
        <v>0</v>
      </c>
    </row>
    <row r="29" spans="1:24" ht="19.95" customHeight="1">
      <c r="A29" s="67" t="s">
        <v>116</v>
      </c>
      <c r="B29" s="10" t="s">
        <v>117</v>
      </c>
      <c r="C29" s="15">
        <v>25.25</v>
      </c>
      <c r="D29" s="24">
        <f t="shared" si="0"/>
        <v>15</v>
      </c>
      <c r="E29" s="24">
        <f t="shared" si="1"/>
        <v>12</v>
      </c>
      <c r="F29" s="24">
        <f t="shared" si="2"/>
        <v>3</v>
      </c>
      <c r="G29" s="58"/>
      <c r="H29" s="57" t="s">
        <v>77</v>
      </c>
      <c r="I29" s="57" t="s">
        <v>74</v>
      </c>
      <c r="J29" s="58"/>
      <c r="K29" s="58"/>
      <c r="L29" s="58"/>
      <c r="M29" s="58"/>
      <c r="N29" s="58"/>
      <c r="O29" s="58"/>
      <c r="P29" s="58"/>
      <c r="Q29" s="58"/>
      <c r="R29" s="57" t="s">
        <v>77</v>
      </c>
      <c r="S29" s="58"/>
      <c r="T29" s="57" t="s">
        <v>77</v>
      </c>
      <c r="U29" s="57" t="s">
        <v>76</v>
      </c>
      <c r="V29" s="58">
        <v>3</v>
      </c>
      <c r="W29" s="57">
        <v>0</v>
      </c>
      <c r="X29" s="57">
        <v>0</v>
      </c>
    </row>
    <row r="30" spans="1:24" ht="19.95" customHeight="1">
      <c r="A30" s="67" t="s">
        <v>92</v>
      </c>
      <c r="B30" s="10" t="s">
        <v>93</v>
      </c>
      <c r="C30" s="15">
        <v>21.21</v>
      </c>
      <c r="D30" s="24">
        <f t="shared" si="0"/>
        <v>12.799999999999999</v>
      </c>
      <c r="E30" s="24">
        <f t="shared" si="1"/>
        <v>10.799999999999999</v>
      </c>
      <c r="F30" s="24">
        <f t="shared" si="2"/>
        <v>2</v>
      </c>
      <c r="G30" s="58"/>
      <c r="H30" s="57" t="s">
        <v>77</v>
      </c>
      <c r="I30" s="58"/>
      <c r="J30" s="57" t="s">
        <v>77</v>
      </c>
      <c r="K30" s="58"/>
      <c r="L30" s="58"/>
      <c r="M30" s="58"/>
      <c r="N30" s="57" t="s">
        <v>75</v>
      </c>
      <c r="O30" s="58"/>
      <c r="P30" s="58"/>
      <c r="Q30" s="58"/>
      <c r="R30" s="57" t="s">
        <v>77</v>
      </c>
      <c r="S30" s="58"/>
      <c r="T30" s="57" t="s">
        <v>76</v>
      </c>
      <c r="U30" s="57" t="s">
        <v>74</v>
      </c>
      <c r="V30" s="57">
        <v>0</v>
      </c>
      <c r="W30" s="58">
        <v>2</v>
      </c>
      <c r="X30" s="57">
        <v>0</v>
      </c>
    </row>
    <row r="31" spans="1:24">
      <c r="A31" s="69"/>
      <c r="B31" s="69"/>
      <c r="C31" s="69"/>
      <c r="D31" s="70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</row>
    <row r="32" spans="1:24">
      <c r="A32" s="69"/>
      <c r="B32" s="25"/>
      <c r="C32" s="26"/>
      <c r="D32" s="26"/>
      <c r="E32" s="35"/>
      <c r="F32" s="40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</row>
    <row r="33" spans="1:24">
      <c r="A33" s="69"/>
      <c r="B33" s="27"/>
      <c r="C33" s="28"/>
      <c r="D33" s="28"/>
      <c r="E33" s="36"/>
      <c r="F33" s="41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</row>
    <row r="34" spans="1:24">
      <c r="B34" s="29"/>
      <c r="C34" s="30"/>
      <c r="D34" s="30"/>
      <c r="E34" s="37"/>
      <c r="F34" s="42"/>
    </row>
    <row r="35" spans="1:24">
      <c r="B35" s="31"/>
      <c r="C35" s="32"/>
      <c r="D35" s="32"/>
      <c r="E35" s="38"/>
      <c r="F35" s="43"/>
    </row>
    <row r="36" spans="1:24">
      <c r="B36" s="33"/>
      <c r="C36" s="34"/>
      <c r="D36" s="34"/>
      <c r="E36" s="39"/>
      <c r="F36" s="44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</row>
  </sheetData>
  <autoFilter ref="A6:X30">
    <sortState ref="A7:X30">
      <sortCondition descending="1" ref="D6:D30"/>
    </sortState>
  </autoFilter>
  <conditionalFormatting sqref="D7:D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" bottom="0" header="0.5" footer="0.5"/>
  <pageSetup orientation="landscape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7"/>
  <sheetViews>
    <sheetView tabSelected="1" zoomScale="70" zoomScaleNormal="70" workbookViewId="0">
      <selection activeCell="W22" sqref="W22"/>
    </sheetView>
  </sheetViews>
  <sheetFormatPr defaultRowHeight="13.2"/>
  <cols>
    <col min="1" max="1" width="12.88671875" customWidth="1"/>
    <col min="2" max="2" width="5.88671875" customWidth="1"/>
    <col min="3" max="20" width="6.33203125" customWidth="1"/>
    <col min="21" max="21" width="6" customWidth="1"/>
    <col min="22" max="71" width="6.33203125" customWidth="1"/>
  </cols>
  <sheetData>
    <row r="1" spans="1:71" ht="28.95" customHeight="1">
      <c r="A1" s="1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9.95" customHeight="1">
      <c r="A2" s="46" t="s">
        <v>1</v>
      </c>
      <c r="B2" s="46"/>
      <c r="C2" s="1"/>
      <c r="D2" s="1"/>
      <c r="E2" s="1"/>
      <c r="F2" s="1"/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 t="s">
        <v>12</v>
      </c>
      <c r="R2" s="2" t="s">
        <v>13</v>
      </c>
      <c r="S2" s="2" t="s">
        <v>14</v>
      </c>
      <c r="T2" s="2" t="s">
        <v>15</v>
      </c>
      <c r="U2" s="2" t="s">
        <v>16</v>
      </c>
      <c r="V2" s="2" t="s">
        <v>17</v>
      </c>
      <c r="W2" s="2" t="s">
        <v>18</v>
      </c>
      <c r="X2" s="2" t="s">
        <v>19</v>
      </c>
      <c r="Y2" s="2" t="s">
        <v>20</v>
      </c>
      <c r="Z2" s="2" t="s">
        <v>21</v>
      </c>
      <c r="AA2" s="2" t="s">
        <v>22</v>
      </c>
      <c r="AB2" s="2" t="s">
        <v>23</v>
      </c>
      <c r="AC2" s="2" t="s">
        <v>24</v>
      </c>
      <c r="AD2" s="2" t="s">
        <v>25</v>
      </c>
      <c r="AE2" s="2" t="s">
        <v>26</v>
      </c>
      <c r="AF2" s="2" t="s">
        <v>27</v>
      </c>
      <c r="AG2" s="2" t="s">
        <v>28</v>
      </c>
      <c r="AH2" s="2" t="s">
        <v>29</v>
      </c>
      <c r="AI2" s="2" t="s">
        <v>30</v>
      </c>
      <c r="AJ2" s="2" t="s">
        <v>31</v>
      </c>
      <c r="AK2" s="2" t="s">
        <v>32</v>
      </c>
      <c r="AL2" s="2" t="s">
        <v>33</v>
      </c>
      <c r="AM2" s="2" t="s">
        <v>34</v>
      </c>
      <c r="AN2" s="2" t="s">
        <v>35</v>
      </c>
      <c r="AO2" s="2" t="s">
        <v>36</v>
      </c>
      <c r="AP2" s="2" t="s">
        <v>37</v>
      </c>
      <c r="AQ2" s="2" t="s">
        <v>38</v>
      </c>
      <c r="AR2" s="2" t="s">
        <v>39</v>
      </c>
      <c r="AS2" s="2" t="s">
        <v>40</v>
      </c>
      <c r="AT2" s="2" t="s">
        <v>41</v>
      </c>
      <c r="AU2" s="2" t="s">
        <v>42</v>
      </c>
      <c r="AV2" s="2" t="s">
        <v>43</v>
      </c>
      <c r="AW2" s="2" t="s">
        <v>44</v>
      </c>
      <c r="AX2" s="2" t="s">
        <v>45</v>
      </c>
      <c r="AY2" s="2" t="s">
        <v>46</v>
      </c>
      <c r="AZ2" s="2" t="s">
        <v>47</v>
      </c>
      <c r="BA2" s="2" t="s">
        <v>48</v>
      </c>
      <c r="BB2" s="2" t="s">
        <v>49</v>
      </c>
      <c r="BC2" s="2" t="s">
        <v>50</v>
      </c>
      <c r="BD2" s="2" t="s">
        <v>51</v>
      </c>
      <c r="BE2" s="2" t="s">
        <v>52</v>
      </c>
      <c r="BF2" s="2" t="s">
        <v>53</v>
      </c>
      <c r="BG2" s="2" t="s">
        <v>54</v>
      </c>
      <c r="BH2" s="2" t="s">
        <v>55</v>
      </c>
      <c r="BI2" s="2" t="s">
        <v>56</v>
      </c>
      <c r="BJ2" s="2" t="s">
        <v>57</v>
      </c>
      <c r="BK2" s="2" t="s">
        <v>58</v>
      </c>
      <c r="BL2" s="2" t="s">
        <v>59</v>
      </c>
      <c r="BM2" s="2" t="s">
        <v>60</v>
      </c>
      <c r="BN2" s="2" t="s">
        <v>61</v>
      </c>
      <c r="BO2" s="2" t="s">
        <v>62</v>
      </c>
      <c r="BP2" s="2" t="s">
        <v>63</v>
      </c>
      <c r="BQ2" s="2" t="s">
        <v>64</v>
      </c>
      <c r="BR2" s="2" t="s">
        <v>65</v>
      </c>
      <c r="BS2" s="2" t="s">
        <v>66</v>
      </c>
    </row>
    <row r="3" spans="1:71" ht="19.95" customHeight="1">
      <c r="A3" s="46" t="s">
        <v>67</v>
      </c>
      <c r="B3" s="46"/>
      <c r="C3" s="3">
        <v>0.4372749999999998</v>
      </c>
      <c r="D3" s="3"/>
      <c r="E3" s="3"/>
      <c r="F3" s="3"/>
      <c r="G3" s="4">
        <v>0.95833333330000003</v>
      </c>
      <c r="H3" s="4">
        <v>0.66666666669999997</v>
      </c>
      <c r="I3" s="4">
        <v>0.83333333330000003</v>
      </c>
      <c r="J3" s="4">
        <v>0.58333333330000003</v>
      </c>
      <c r="K3" s="4">
        <v>0.375</v>
      </c>
      <c r="L3" s="4">
        <v>8.3333333300000006E-2</v>
      </c>
      <c r="M3" s="4">
        <v>0.41666666670000002</v>
      </c>
      <c r="N3" s="4">
        <v>0.58333333330000003</v>
      </c>
      <c r="O3" s="4">
        <v>0.375</v>
      </c>
      <c r="P3" s="4">
        <v>0.625</v>
      </c>
      <c r="Q3" s="4">
        <v>0.45833333329999998</v>
      </c>
      <c r="R3" s="4">
        <v>0.83333333330000003</v>
      </c>
      <c r="S3" s="4">
        <v>0.5</v>
      </c>
      <c r="T3" s="4">
        <v>0.83333333330000003</v>
      </c>
      <c r="U3" s="4">
        <v>0.75</v>
      </c>
      <c r="V3" s="4">
        <v>0.70833333330000003</v>
      </c>
      <c r="W3" s="4">
        <v>0.54166666669999997</v>
      </c>
      <c r="X3" s="4">
        <v>0.41666666670000002</v>
      </c>
      <c r="Y3" s="4">
        <v>0.33333333329999998</v>
      </c>
      <c r="Z3" s="4">
        <v>0.25</v>
      </c>
      <c r="AA3" s="4">
        <v>0.5</v>
      </c>
      <c r="AB3" s="4">
        <v>0.20833333330000001</v>
      </c>
      <c r="AC3" s="4">
        <v>0.95833333330000003</v>
      </c>
      <c r="AD3" s="4">
        <v>0.29166666670000002</v>
      </c>
      <c r="AE3" s="4">
        <v>0.41666666670000002</v>
      </c>
      <c r="AF3" s="4">
        <v>1</v>
      </c>
      <c r="AG3" s="4">
        <v>0.125</v>
      </c>
      <c r="AH3" s="4">
        <v>0.45833333329999998</v>
      </c>
      <c r="AI3" s="4">
        <v>0.54166666669999997</v>
      </c>
      <c r="AJ3" s="4">
        <v>0.66666666669999997</v>
      </c>
      <c r="AK3" s="4">
        <v>0.75</v>
      </c>
      <c r="AL3" s="4">
        <v>0.375</v>
      </c>
      <c r="AM3" s="4">
        <v>0.91666666669999997</v>
      </c>
      <c r="AN3" s="4">
        <v>0.29166666670000002</v>
      </c>
      <c r="AO3" s="4">
        <v>0.66666666669999997</v>
      </c>
      <c r="AP3" s="4">
        <v>0.20833333330000001</v>
      </c>
      <c r="AQ3" s="4">
        <v>0.33333333329999998</v>
      </c>
      <c r="AR3" s="4">
        <v>0.45833333329999998</v>
      </c>
      <c r="AS3" s="4">
        <v>0.45833333329999998</v>
      </c>
      <c r="AT3" s="4">
        <v>0.29166666670000002</v>
      </c>
      <c r="AU3" s="4">
        <v>0.79166666669999997</v>
      </c>
      <c r="AV3" s="4">
        <v>0.25</v>
      </c>
      <c r="AW3" s="4">
        <v>8.3333333300000006E-2</v>
      </c>
      <c r="AX3" s="4">
        <v>0.33333333329999998</v>
      </c>
      <c r="AY3" s="4">
        <v>0.20833333330000001</v>
      </c>
      <c r="AZ3" s="4">
        <v>0.58333333330000003</v>
      </c>
      <c r="BA3" s="4">
        <v>0.40277777780000001</v>
      </c>
      <c r="BB3" s="4">
        <v>0.35416666670000002</v>
      </c>
      <c r="BC3" s="4">
        <v>0.1875</v>
      </c>
      <c r="BD3" s="4">
        <v>0.38888888890000001</v>
      </c>
      <c r="BE3" s="4">
        <v>0.375</v>
      </c>
      <c r="BF3" s="4">
        <v>0.125</v>
      </c>
      <c r="BG3" s="4">
        <v>0.23958333330000001</v>
      </c>
      <c r="BH3" s="4">
        <v>0.31666666669999999</v>
      </c>
      <c r="BI3" s="4">
        <v>0.79166666669999997</v>
      </c>
      <c r="BJ3" s="4">
        <v>0.79166666669999997</v>
      </c>
      <c r="BK3" s="4">
        <v>0.42708333329999998</v>
      </c>
      <c r="BL3" s="4">
        <v>0.47916666670000002</v>
      </c>
      <c r="BM3" s="4">
        <v>0.45833333329999998</v>
      </c>
      <c r="BN3" s="4">
        <v>0.27083333329999998</v>
      </c>
      <c r="BO3" s="4">
        <v>0.41666666670000002</v>
      </c>
      <c r="BP3" s="4">
        <v>0.66666666669999997</v>
      </c>
      <c r="BQ3" s="4">
        <v>0.20833333330000001</v>
      </c>
      <c r="BR3" s="4">
        <v>6.25E-2</v>
      </c>
      <c r="BS3" s="4">
        <v>0.375</v>
      </c>
    </row>
    <row r="4" spans="1:71" ht="19.95" customHeight="1">
      <c r="A4" s="46" t="s">
        <v>68</v>
      </c>
      <c r="B4" s="46"/>
      <c r="C4" s="5" t="s">
        <v>21</v>
      </c>
      <c r="D4" s="5"/>
      <c r="E4" s="5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 t="s">
        <v>69</v>
      </c>
      <c r="BA4" s="6" t="s">
        <v>69</v>
      </c>
      <c r="BB4" s="6" t="s">
        <v>69</v>
      </c>
      <c r="BC4" s="6" t="s">
        <v>69</v>
      </c>
      <c r="BD4" s="6" t="s">
        <v>69</v>
      </c>
      <c r="BE4" s="6" t="s">
        <v>69</v>
      </c>
      <c r="BF4" s="6" t="s">
        <v>69</v>
      </c>
      <c r="BG4" s="6" t="s">
        <v>69</v>
      </c>
      <c r="BH4" s="6" t="s">
        <v>69</v>
      </c>
      <c r="BI4" s="6" t="s">
        <v>69</v>
      </c>
      <c r="BJ4" s="6" t="s">
        <v>69</v>
      </c>
      <c r="BK4" s="6" t="s">
        <v>69</v>
      </c>
      <c r="BL4" s="6" t="s">
        <v>69</v>
      </c>
      <c r="BM4" s="6" t="s">
        <v>69</v>
      </c>
      <c r="BN4" s="6" t="s">
        <v>69</v>
      </c>
      <c r="BO4" s="6" t="s">
        <v>69</v>
      </c>
      <c r="BP4" s="6" t="s">
        <v>69</v>
      </c>
      <c r="BQ4" s="6" t="s">
        <v>69</v>
      </c>
      <c r="BR4" s="6" t="s">
        <v>69</v>
      </c>
      <c r="BS4" s="6" t="s">
        <v>69</v>
      </c>
    </row>
    <row r="5" spans="1:71" ht="19.95" customHeight="1">
      <c r="A5" s="46" t="s">
        <v>70</v>
      </c>
      <c r="B5" s="46"/>
      <c r="C5" s="5" t="s">
        <v>71</v>
      </c>
      <c r="D5" s="5"/>
      <c r="E5" s="5"/>
      <c r="F5" s="5"/>
      <c r="G5" s="6" t="s">
        <v>69</v>
      </c>
      <c r="H5" s="6" t="s">
        <v>69</v>
      </c>
      <c r="I5" s="6" t="s">
        <v>69</v>
      </c>
      <c r="J5" s="6" t="s">
        <v>69</v>
      </c>
      <c r="K5" s="6" t="s">
        <v>69</v>
      </c>
      <c r="L5" s="6" t="s">
        <v>69</v>
      </c>
      <c r="M5" s="6" t="s">
        <v>69</v>
      </c>
      <c r="N5" s="6" t="s">
        <v>69</v>
      </c>
      <c r="O5" s="6" t="s">
        <v>69</v>
      </c>
      <c r="P5" s="6" t="s">
        <v>69</v>
      </c>
      <c r="Q5" s="6" t="s">
        <v>69</v>
      </c>
      <c r="R5" s="6" t="s">
        <v>69</v>
      </c>
      <c r="S5" s="6" t="s">
        <v>69</v>
      </c>
      <c r="T5" s="6" t="s">
        <v>69</v>
      </c>
      <c r="U5" s="6" t="s">
        <v>69</v>
      </c>
      <c r="V5" s="6" t="s">
        <v>69</v>
      </c>
      <c r="W5" s="6" t="s">
        <v>69</v>
      </c>
      <c r="X5" s="6" t="s">
        <v>69</v>
      </c>
      <c r="Y5" s="6" t="s">
        <v>69</v>
      </c>
      <c r="Z5" s="6" t="s">
        <v>69</v>
      </c>
      <c r="AA5" s="6" t="s">
        <v>69</v>
      </c>
      <c r="AB5" s="6" t="s">
        <v>69</v>
      </c>
      <c r="AC5" s="6" t="s">
        <v>69</v>
      </c>
      <c r="AD5" s="6" t="s">
        <v>69</v>
      </c>
      <c r="AE5" s="6" t="s">
        <v>69</v>
      </c>
      <c r="AF5" s="6" t="s">
        <v>69</v>
      </c>
      <c r="AG5" s="6" t="s">
        <v>69</v>
      </c>
      <c r="AH5" s="6" t="s">
        <v>69</v>
      </c>
      <c r="AI5" s="6" t="s">
        <v>69</v>
      </c>
      <c r="AJ5" s="6" t="s">
        <v>69</v>
      </c>
      <c r="AK5" s="6" t="s">
        <v>69</v>
      </c>
      <c r="AL5" s="6" t="s">
        <v>69</v>
      </c>
      <c r="AM5" s="6" t="s">
        <v>69</v>
      </c>
      <c r="AN5" s="6" t="s">
        <v>69</v>
      </c>
      <c r="AO5" s="6" t="s">
        <v>69</v>
      </c>
      <c r="AP5" s="6" t="s">
        <v>69</v>
      </c>
      <c r="AQ5" s="6" t="s">
        <v>69</v>
      </c>
      <c r="AR5" s="6" t="s">
        <v>69</v>
      </c>
      <c r="AS5" s="6" t="s">
        <v>69</v>
      </c>
      <c r="AT5" s="6" t="s">
        <v>69</v>
      </c>
      <c r="AU5" s="6" t="s">
        <v>69</v>
      </c>
      <c r="AV5" s="6" t="s">
        <v>69</v>
      </c>
      <c r="AW5" s="6" t="s">
        <v>69</v>
      </c>
      <c r="AX5" s="6" t="s">
        <v>69</v>
      </c>
      <c r="AY5" s="6" t="s">
        <v>69</v>
      </c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</row>
    <row r="6" spans="1:71" ht="19.95" customHeight="1" thickBot="1">
      <c r="A6" s="47" t="s">
        <v>72</v>
      </c>
      <c r="B6" s="47"/>
      <c r="C6" s="7" t="s">
        <v>73</v>
      </c>
      <c r="D6" s="7" t="s">
        <v>127</v>
      </c>
      <c r="E6" s="7" t="s">
        <v>126</v>
      </c>
      <c r="F6" s="7" t="s">
        <v>128</v>
      </c>
      <c r="G6" s="8" t="s">
        <v>74</v>
      </c>
      <c r="H6" s="8" t="s">
        <v>75</v>
      </c>
      <c r="I6" s="8" t="s">
        <v>75</v>
      </c>
      <c r="J6" s="8" t="s">
        <v>75</v>
      </c>
      <c r="K6" s="8" t="s">
        <v>76</v>
      </c>
      <c r="L6" s="8" t="s">
        <v>75</v>
      </c>
      <c r="M6" s="8" t="s">
        <v>76</v>
      </c>
      <c r="N6" s="8" t="s">
        <v>74</v>
      </c>
      <c r="O6" s="8" t="s">
        <v>74</v>
      </c>
      <c r="P6" s="8" t="s">
        <v>75</v>
      </c>
      <c r="Q6" s="8" t="s">
        <v>77</v>
      </c>
      <c r="R6" s="8" t="s">
        <v>76</v>
      </c>
      <c r="S6" s="8" t="s">
        <v>77</v>
      </c>
      <c r="T6" s="8" t="s">
        <v>75</v>
      </c>
      <c r="U6" s="8" t="s">
        <v>75</v>
      </c>
      <c r="V6" s="8" t="s">
        <v>74</v>
      </c>
      <c r="W6" s="8" t="s">
        <v>76</v>
      </c>
      <c r="X6" s="8" t="s">
        <v>77</v>
      </c>
      <c r="Y6" s="8" t="s">
        <v>74</v>
      </c>
      <c r="Z6" s="8" t="s">
        <v>76</v>
      </c>
      <c r="AA6" s="8" t="s">
        <v>74</v>
      </c>
      <c r="AB6" s="8" t="s">
        <v>76</v>
      </c>
      <c r="AC6" s="8" t="s">
        <v>75</v>
      </c>
      <c r="AD6" s="8" t="s">
        <v>76</v>
      </c>
      <c r="AE6" s="8" t="s">
        <v>77</v>
      </c>
      <c r="AF6" s="8" t="s">
        <v>77</v>
      </c>
      <c r="AG6" s="8" t="s">
        <v>77</v>
      </c>
      <c r="AH6" s="8" t="s">
        <v>75</v>
      </c>
      <c r="AI6" s="8" t="s">
        <v>76</v>
      </c>
      <c r="AJ6" s="8" t="s">
        <v>74</v>
      </c>
      <c r="AK6" s="8" t="s">
        <v>74</v>
      </c>
      <c r="AL6" s="8" t="s">
        <v>76</v>
      </c>
      <c r="AM6" s="8" t="s">
        <v>77</v>
      </c>
      <c r="AN6" s="8" t="s">
        <v>75</v>
      </c>
      <c r="AO6" s="8" t="s">
        <v>75</v>
      </c>
      <c r="AP6" s="8" t="s">
        <v>77</v>
      </c>
      <c r="AQ6" s="8" t="s">
        <v>75</v>
      </c>
      <c r="AR6" s="8" t="s">
        <v>77</v>
      </c>
      <c r="AS6" s="8" t="s">
        <v>75</v>
      </c>
      <c r="AT6" s="8" t="s">
        <v>75</v>
      </c>
      <c r="AU6" s="8" t="s">
        <v>77</v>
      </c>
      <c r="AV6" s="8" t="s">
        <v>74</v>
      </c>
      <c r="AW6" s="8" t="s">
        <v>75</v>
      </c>
      <c r="AX6" s="8" t="s">
        <v>76</v>
      </c>
      <c r="AY6" s="8" t="s">
        <v>77</v>
      </c>
      <c r="AZ6" s="8">
        <v>2</v>
      </c>
      <c r="BA6" s="8">
        <v>3</v>
      </c>
      <c r="BB6" s="8">
        <v>2</v>
      </c>
      <c r="BC6" s="8">
        <v>2</v>
      </c>
      <c r="BD6" s="8">
        <v>3</v>
      </c>
      <c r="BE6" s="8">
        <v>2</v>
      </c>
      <c r="BF6" s="8">
        <v>4</v>
      </c>
      <c r="BG6" s="8">
        <v>4</v>
      </c>
      <c r="BH6" s="8">
        <v>5</v>
      </c>
      <c r="BI6" s="8">
        <v>3</v>
      </c>
      <c r="BJ6" s="8">
        <v>2</v>
      </c>
      <c r="BK6" s="8">
        <v>4</v>
      </c>
      <c r="BL6" s="8">
        <v>2</v>
      </c>
      <c r="BM6" s="8">
        <v>2</v>
      </c>
      <c r="BN6" s="8">
        <v>2</v>
      </c>
      <c r="BO6" s="8">
        <v>3</v>
      </c>
      <c r="BP6" s="8">
        <v>2</v>
      </c>
      <c r="BQ6" s="8">
        <v>3</v>
      </c>
      <c r="BR6" s="8">
        <v>2</v>
      </c>
      <c r="BS6" s="8">
        <v>2</v>
      </c>
    </row>
    <row r="7" spans="1:71" ht="19.95" customHeight="1" thickTop="1" thickBot="1">
      <c r="A7" s="46"/>
      <c r="B7" s="46"/>
      <c r="C7" s="5"/>
      <c r="D7" s="5"/>
      <c r="E7" s="5"/>
      <c r="F7" s="5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</row>
    <row r="8" spans="1:71" ht="19.95" customHeight="1" thickTop="1">
      <c r="A8" s="45" t="s">
        <v>98</v>
      </c>
      <c r="B8" s="10" t="s">
        <v>99</v>
      </c>
      <c r="C8" s="17">
        <v>73.739999999999995</v>
      </c>
      <c r="D8" s="24">
        <f t="shared" ref="D8:D31" si="0">SUM(E8:F8)</f>
        <v>65.400000000000006</v>
      </c>
      <c r="E8" s="24">
        <f t="shared" ref="E8:E31" si="1">1.2*COUNTBLANK(G8:AY8)</f>
        <v>32.4</v>
      </c>
      <c r="F8" s="24">
        <f t="shared" ref="F8:F31" si="2">SUM(AZ8:BS8)</f>
        <v>33</v>
      </c>
      <c r="G8" s="12"/>
      <c r="H8" s="12"/>
      <c r="I8" s="12"/>
      <c r="J8" s="12"/>
      <c r="K8" s="12"/>
      <c r="L8" s="13" t="s">
        <v>77</v>
      </c>
      <c r="M8" s="12"/>
      <c r="N8" s="13" t="s">
        <v>76</v>
      </c>
      <c r="O8" s="12"/>
      <c r="P8" s="13" t="s">
        <v>77</v>
      </c>
      <c r="Q8" s="12"/>
      <c r="R8" s="13" t="s">
        <v>77</v>
      </c>
      <c r="S8" s="12"/>
      <c r="T8" s="12"/>
      <c r="U8" s="12"/>
      <c r="V8" s="12"/>
      <c r="W8" s="12"/>
      <c r="X8" s="13" t="s">
        <v>75</v>
      </c>
      <c r="Y8" s="13" t="s">
        <v>76</v>
      </c>
      <c r="Z8" s="13" t="s">
        <v>75</v>
      </c>
      <c r="AA8" s="12"/>
      <c r="AB8" s="13" t="s">
        <v>75</v>
      </c>
      <c r="AC8" s="12"/>
      <c r="AD8" s="13" t="s">
        <v>75</v>
      </c>
      <c r="AE8" s="12"/>
      <c r="AF8" s="12"/>
      <c r="AG8" s="13" t="s">
        <v>75</v>
      </c>
      <c r="AH8" s="12"/>
      <c r="AI8" s="12"/>
      <c r="AJ8" s="12"/>
      <c r="AK8" s="12"/>
      <c r="AL8" s="12"/>
      <c r="AM8" s="12"/>
      <c r="AN8" s="13" t="s">
        <v>69</v>
      </c>
      <c r="AO8" s="12"/>
      <c r="AP8" s="13" t="s">
        <v>74</v>
      </c>
      <c r="AQ8" s="13" t="s">
        <v>76</v>
      </c>
      <c r="AR8" s="13" t="s">
        <v>75</v>
      </c>
      <c r="AS8" s="13" t="s">
        <v>77</v>
      </c>
      <c r="AT8" s="12"/>
      <c r="AU8" s="12"/>
      <c r="AV8" s="13" t="s">
        <v>77</v>
      </c>
      <c r="AW8" s="13" t="s">
        <v>74</v>
      </c>
      <c r="AX8" s="12"/>
      <c r="AY8" s="13" t="s">
        <v>75</v>
      </c>
      <c r="AZ8" s="12">
        <v>2</v>
      </c>
      <c r="BA8" s="12">
        <v>3</v>
      </c>
      <c r="BB8" s="12">
        <v>2</v>
      </c>
      <c r="BC8" s="13">
        <v>0</v>
      </c>
      <c r="BD8" s="12">
        <v>3</v>
      </c>
      <c r="BE8" s="12">
        <v>2</v>
      </c>
      <c r="BF8" s="14">
        <v>1</v>
      </c>
      <c r="BG8" s="14">
        <v>1</v>
      </c>
      <c r="BH8" s="14">
        <v>3</v>
      </c>
      <c r="BI8" s="13">
        <v>0</v>
      </c>
      <c r="BJ8" s="12">
        <v>2</v>
      </c>
      <c r="BK8" s="14">
        <v>3</v>
      </c>
      <c r="BL8" s="12">
        <v>2</v>
      </c>
      <c r="BM8" s="13">
        <v>0</v>
      </c>
      <c r="BN8" s="12">
        <v>2</v>
      </c>
      <c r="BO8" s="12">
        <v>3</v>
      </c>
      <c r="BP8" s="12">
        <v>2</v>
      </c>
      <c r="BQ8" s="14">
        <v>2</v>
      </c>
      <c r="BR8" s="13">
        <v>0</v>
      </c>
      <c r="BS8" s="13">
        <v>0</v>
      </c>
    </row>
    <row r="9" spans="1:71" ht="19.95" customHeight="1">
      <c r="A9" s="9" t="s">
        <v>84</v>
      </c>
      <c r="B9" s="10" t="s">
        <v>85</v>
      </c>
      <c r="C9" s="17">
        <v>69.7</v>
      </c>
      <c r="D9" s="24">
        <f t="shared" si="0"/>
        <v>40.200000000000003</v>
      </c>
      <c r="E9" s="24">
        <f t="shared" si="1"/>
        <v>31.2</v>
      </c>
      <c r="F9" s="24">
        <f t="shared" si="2"/>
        <v>9</v>
      </c>
      <c r="G9" s="12"/>
      <c r="H9" s="12"/>
      <c r="I9" s="12"/>
      <c r="J9" s="12"/>
      <c r="K9" s="12"/>
      <c r="L9" s="13" t="s">
        <v>74</v>
      </c>
      <c r="M9" s="12"/>
      <c r="N9" s="12"/>
      <c r="O9" s="13" t="s">
        <v>76</v>
      </c>
      <c r="P9" s="12"/>
      <c r="Q9" s="12"/>
      <c r="R9" s="12"/>
      <c r="S9" s="12"/>
      <c r="T9" s="12"/>
      <c r="U9" s="12"/>
      <c r="V9" s="13" t="s">
        <v>77</v>
      </c>
      <c r="W9" s="12"/>
      <c r="X9" s="13" t="s">
        <v>74</v>
      </c>
      <c r="Y9" s="13" t="s">
        <v>75</v>
      </c>
      <c r="Z9" s="13" t="s">
        <v>75</v>
      </c>
      <c r="AA9" s="12"/>
      <c r="AB9" s="13" t="s">
        <v>75</v>
      </c>
      <c r="AC9" s="12"/>
      <c r="AD9" s="13" t="s">
        <v>75</v>
      </c>
      <c r="AE9" s="13" t="s">
        <v>76</v>
      </c>
      <c r="AF9" s="12"/>
      <c r="AG9" s="13" t="s">
        <v>75</v>
      </c>
      <c r="AH9" s="12"/>
      <c r="AI9" s="13" t="s">
        <v>77</v>
      </c>
      <c r="AJ9" s="13" t="s">
        <v>75</v>
      </c>
      <c r="AK9" s="12"/>
      <c r="AL9" s="13" t="s">
        <v>74</v>
      </c>
      <c r="AM9" s="12"/>
      <c r="AN9" s="12"/>
      <c r="AO9" s="12"/>
      <c r="AP9" s="13" t="s">
        <v>74</v>
      </c>
      <c r="AQ9" s="13" t="s">
        <v>77</v>
      </c>
      <c r="AR9" s="13" t="s">
        <v>74</v>
      </c>
      <c r="AS9" s="12"/>
      <c r="AT9" s="13" t="s">
        <v>74</v>
      </c>
      <c r="AU9" s="12"/>
      <c r="AV9" s="12"/>
      <c r="AW9" s="12"/>
      <c r="AX9" s="13" t="s">
        <v>75</v>
      </c>
      <c r="AY9" s="13" t="s">
        <v>75</v>
      </c>
      <c r="AZ9" s="14">
        <v>1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4">
        <v>1</v>
      </c>
      <c r="BH9" s="14">
        <v>1</v>
      </c>
      <c r="BI9" s="12">
        <v>3</v>
      </c>
      <c r="BJ9" s="12">
        <v>2</v>
      </c>
      <c r="BK9" s="13">
        <v>0</v>
      </c>
      <c r="BL9" s="13">
        <v>0</v>
      </c>
      <c r="BM9" s="13">
        <v>0</v>
      </c>
      <c r="BN9" s="13">
        <v>0</v>
      </c>
      <c r="BO9" s="14">
        <v>1</v>
      </c>
      <c r="BP9" s="13">
        <v>0</v>
      </c>
      <c r="BQ9" s="13">
        <v>0</v>
      </c>
      <c r="BR9" s="13">
        <v>0</v>
      </c>
      <c r="BS9" s="13">
        <v>0</v>
      </c>
    </row>
    <row r="10" spans="1:71" ht="19.95" customHeight="1">
      <c r="A10" s="9" t="s">
        <v>94</v>
      </c>
      <c r="B10" s="10" t="s">
        <v>95</v>
      </c>
      <c r="C10" s="17">
        <v>66.67</v>
      </c>
      <c r="D10" s="24">
        <f t="shared" si="0"/>
        <v>49.599999999999994</v>
      </c>
      <c r="E10" s="24">
        <f t="shared" si="1"/>
        <v>27.599999999999998</v>
      </c>
      <c r="F10" s="24">
        <f t="shared" si="2"/>
        <v>22</v>
      </c>
      <c r="G10" s="12"/>
      <c r="H10" s="12"/>
      <c r="I10" s="12"/>
      <c r="J10" s="13" t="s">
        <v>76</v>
      </c>
      <c r="K10" s="13" t="s">
        <v>75</v>
      </c>
      <c r="L10" s="13" t="s">
        <v>76</v>
      </c>
      <c r="M10" s="12"/>
      <c r="N10" s="13" t="s">
        <v>75</v>
      </c>
      <c r="O10" s="13" t="s">
        <v>77</v>
      </c>
      <c r="P10" s="12"/>
      <c r="Q10" s="12"/>
      <c r="R10" s="12"/>
      <c r="S10" s="12"/>
      <c r="T10" s="12"/>
      <c r="U10" s="13" t="s">
        <v>74</v>
      </c>
      <c r="V10" s="12"/>
      <c r="W10" s="13" t="s">
        <v>74</v>
      </c>
      <c r="X10" s="13" t="s">
        <v>74</v>
      </c>
      <c r="Y10" s="13" t="s">
        <v>77</v>
      </c>
      <c r="Z10" s="12"/>
      <c r="AA10" s="13" t="s">
        <v>76</v>
      </c>
      <c r="AB10" s="12"/>
      <c r="AC10" s="12"/>
      <c r="AD10" s="12"/>
      <c r="AE10" s="12"/>
      <c r="AF10" s="12"/>
      <c r="AG10" s="13" t="s">
        <v>74</v>
      </c>
      <c r="AH10" s="13" t="s">
        <v>76</v>
      </c>
      <c r="AI10" s="12"/>
      <c r="AJ10" s="13" t="s">
        <v>76</v>
      </c>
      <c r="AK10" s="12"/>
      <c r="AL10" s="13" t="s">
        <v>75</v>
      </c>
      <c r="AM10" s="12"/>
      <c r="AN10" s="13" t="s">
        <v>74</v>
      </c>
      <c r="AO10" s="12"/>
      <c r="AP10" s="13" t="s">
        <v>75</v>
      </c>
      <c r="AQ10" s="12"/>
      <c r="AR10" s="12"/>
      <c r="AS10" s="13" t="s">
        <v>74</v>
      </c>
      <c r="AT10" s="13" t="s">
        <v>76</v>
      </c>
      <c r="AU10" s="12"/>
      <c r="AV10" s="13" t="s">
        <v>77</v>
      </c>
      <c r="AW10" s="13" t="s">
        <v>74</v>
      </c>
      <c r="AX10" s="13" t="s">
        <v>75</v>
      </c>
      <c r="AY10" s="13" t="s">
        <v>76</v>
      </c>
      <c r="AZ10" s="14">
        <v>1</v>
      </c>
      <c r="BA10" s="12">
        <v>3</v>
      </c>
      <c r="BB10" s="13">
        <v>0</v>
      </c>
      <c r="BC10" s="13">
        <v>0</v>
      </c>
      <c r="BD10" s="14">
        <v>1</v>
      </c>
      <c r="BE10" s="14">
        <v>1</v>
      </c>
      <c r="BF10" s="14">
        <v>2</v>
      </c>
      <c r="BG10" s="14">
        <v>2</v>
      </c>
      <c r="BH10" s="14">
        <v>2</v>
      </c>
      <c r="BI10" s="14">
        <v>2</v>
      </c>
      <c r="BJ10" s="12">
        <v>2</v>
      </c>
      <c r="BK10" s="14">
        <v>1</v>
      </c>
      <c r="BL10" s="13">
        <v>0</v>
      </c>
      <c r="BM10" s="14">
        <v>1</v>
      </c>
      <c r="BN10" s="13">
        <v>0</v>
      </c>
      <c r="BO10" s="12">
        <v>3</v>
      </c>
      <c r="BP10" s="13">
        <v>0</v>
      </c>
      <c r="BQ10" s="14">
        <v>1</v>
      </c>
      <c r="BR10" s="13">
        <v>0</v>
      </c>
      <c r="BS10" s="13">
        <v>0</v>
      </c>
    </row>
    <row r="11" spans="1:71" ht="19.95" customHeight="1">
      <c r="A11" s="9" t="s">
        <v>106</v>
      </c>
      <c r="B11" s="10" t="s">
        <v>107</v>
      </c>
      <c r="C11" s="17">
        <v>65.66</v>
      </c>
      <c r="D11" s="24">
        <f t="shared" si="0"/>
        <v>77.8</v>
      </c>
      <c r="E11" s="24">
        <f t="shared" si="1"/>
        <v>34.799999999999997</v>
      </c>
      <c r="F11" s="24">
        <f t="shared" si="2"/>
        <v>43</v>
      </c>
      <c r="G11" s="12"/>
      <c r="H11" s="12"/>
      <c r="I11" s="12"/>
      <c r="J11" s="12"/>
      <c r="K11" s="13" t="s">
        <v>75</v>
      </c>
      <c r="L11" s="13" t="s">
        <v>77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 t="s">
        <v>76</v>
      </c>
      <c r="Z11" s="13" t="s">
        <v>77</v>
      </c>
      <c r="AA11" s="12"/>
      <c r="AB11" s="13" t="s">
        <v>77</v>
      </c>
      <c r="AC11" s="12"/>
      <c r="AD11" s="12"/>
      <c r="AE11" s="13" t="s">
        <v>75</v>
      </c>
      <c r="AF11" s="12"/>
      <c r="AG11" s="13" t="s">
        <v>75</v>
      </c>
      <c r="AH11" s="13" t="s">
        <v>74</v>
      </c>
      <c r="AI11" s="12"/>
      <c r="AJ11" s="13" t="s">
        <v>76</v>
      </c>
      <c r="AK11" s="12"/>
      <c r="AL11" s="12"/>
      <c r="AM11" s="12"/>
      <c r="AN11" s="13" t="s">
        <v>74</v>
      </c>
      <c r="AO11" s="13" t="s">
        <v>76</v>
      </c>
      <c r="AP11" s="13" t="s">
        <v>74</v>
      </c>
      <c r="AQ11" s="12"/>
      <c r="AR11" s="12"/>
      <c r="AS11" s="12"/>
      <c r="AT11" s="12"/>
      <c r="AU11" s="12"/>
      <c r="AV11" s="13" t="s">
        <v>77</v>
      </c>
      <c r="AW11" s="13" t="s">
        <v>76</v>
      </c>
      <c r="AX11" s="13" t="s">
        <v>74</v>
      </c>
      <c r="AY11" s="13" t="s">
        <v>76</v>
      </c>
      <c r="AZ11" s="14">
        <v>1</v>
      </c>
      <c r="BA11" s="12">
        <v>3</v>
      </c>
      <c r="BB11" s="12">
        <v>2</v>
      </c>
      <c r="BC11" s="12">
        <v>2</v>
      </c>
      <c r="BD11" s="12">
        <v>3</v>
      </c>
      <c r="BE11" s="12">
        <v>2</v>
      </c>
      <c r="BF11" s="14">
        <v>1</v>
      </c>
      <c r="BG11" s="12">
        <v>4</v>
      </c>
      <c r="BH11" s="12">
        <v>5</v>
      </c>
      <c r="BI11" s="12">
        <v>3</v>
      </c>
      <c r="BJ11" s="12">
        <v>2</v>
      </c>
      <c r="BK11" s="12">
        <v>4</v>
      </c>
      <c r="BL11" s="12">
        <v>2</v>
      </c>
      <c r="BM11" s="12">
        <v>2</v>
      </c>
      <c r="BN11" s="13">
        <v>0</v>
      </c>
      <c r="BO11" s="12">
        <v>3</v>
      </c>
      <c r="BP11" s="12">
        <v>2</v>
      </c>
      <c r="BQ11" s="13">
        <v>0</v>
      </c>
      <c r="BR11" s="13">
        <v>0</v>
      </c>
      <c r="BS11" s="12">
        <v>2</v>
      </c>
    </row>
    <row r="12" spans="1:71" ht="19.95" customHeight="1">
      <c r="A12" s="9" t="s">
        <v>90</v>
      </c>
      <c r="B12" s="10" t="s">
        <v>91</v>
      </c>
      <c r="C12" s="11">
        <v>64.650000000000006</v>
      </c>
      <c r="D12" s="24">
        <f t="shared" si="0"/>
        <v>55.8</v>
      </c>
      <c r="E12" s="24">
        <f t="shared" si="1"/>
        <v>28.799999999999997</v>
      </c>
      <c r="F12" s="24">
        <f t="shared" si="2"/>
        <v>27</v>
      </c>
      <c r="G12" s="12"/>
      <c r="H12" s="12"/>
      <c r="I12" s="12"/>
      <c r="J12" s="13" t="s">
        <v>76</v>
      </c>
      <c r="K12" s="12"/>
      <c r="L12" s="13" t="s">
        <v>77</v>
      </c>
      <c r="M12" s="12"/>
      <c r="N12" s="12"/>
      <c r="O12" s="13" t="s">
        <v>75</v>
      </c>
      <c r="P12" s="12"/>
      <c r="Q12" s="13" t="s">
        <v>74</v>
      </c>
      <c r="R12" s="12"/>
      <c r="S12" s="13" t="s">
        <v>75</v>
      </c>
      <c r="T12" s="12"/>
      <c r="U12" s="12"/>
      <c r="V12" s="12"/>
      <c r="W12" s="12"/>
      <c r="X12" s="12"/>
      <c r="Y12" s="13" t="s">
        <v>77</v>
      </c>
      <c r="Z12" s="13" t="s">
        <v>75</v>
      </c>
      <c r="AA12" s="12"/>
      <c r="AB12" s="13" t="s">
        <v>74</v>
      </c>
      <c r="AC12" s="12"/>
      <c r="AD12" s="13" t="s">
        <v>75</v>
      </c>
      <c r="AE12" s="12"/>
      <c r="AF12" s="12"/>
      <c r="AG12" s="13" t="s">
        <v>75</v>
      </c>
      <c r="AH12" s="13" t="s">
        <v>77</v>
      </c>
      <c r="AI12" s="12"/>
      <c r="AJ12" s="12"/>
      <c r="AK12" s="12"/>
      <c r="AL12" s="13" t="s">
        <v>75</v>
      </c>
      <c r="AM12" s="12"/>
      <c r="AN12" s="13" t="s">
        <v>74</v>
      </c>
      <c r="AO12" s="12"/>
      <c r="AP12" s="13" t="s">
        <v>75</v>
      </c>
      <c r="AQ12" s="13" t="s">
        <v>74</v>
      </c>
      <c r="AR12" s="13" t="s">
        <v>74</v>
      </c>
      <c r="AS12" s="12"/>
      <c r="AT12" s="13" t="s">
        <v>76</v>
      </c>
      <c r="AU12" s="12"/>
      <c r="AV12" s="13" t="s">
        <v>77</v>
      </c>
      <c r="AW12" s="13" t="s">
        <v>74</v>
      </c>
      <c r="AX12" s="13" t="s">
        <v>75</v>
      </c>
      <c r="AY12" s="13" t="s">
        <v>76</v>
      </c>
      <c r="AZ12" s="12">
        <v>2</v>
      </c>
      <c r="BA12" s="14">
        <v>2</v>
      </c>
      <c r="BB12" s="14">
        <v>1</v>
      </c>
      <c r="BC12" s="13">
        <v>0</v>
      </c>
      <c r="BD12" s="14">
        <v>1</v>
      </c>
      <c r="BE12" s="12">
        <v>2</v>
      </c>
      <c r="BF12" s="13">
        <v>0</v>
      </c>
      <c r="BG12" s="14">
        <v>2</v>
      </c>
      <c r="BH12" s="14">
        <v>2</v>
      </c>
      <c r="BI12" s="12">
        <v>3</v>
      </c>
      <c r="BJ12" s="12">
        <v>2</v>
      </c>
      <c r="BK12" s="13">
        <v>0</v>
      </c>
      <c r="BL12" s="12">
        <v>2</v>
      </c>
      <c r="BM12" s="13">
        <v>0</v>
      </c>
      <c r="BN12" s="14">
        <v>1</v>
      </c>
      <c r="BO12" s="13">
        <v>0</v>
      </c>
      <c r="BP12" s="12">
        <v>2</v>
      </c>
      <c r="BQ12" s="12">
        <v>3</v>
      </c>
      <c r="BR12" s="13">
        <v>0</v>
      </c>
      <c r="BS12" s="12">
        <v>2</v>
      </c>
    </row>
    <row r="13" spans="1:71" ht="19.95" customHeight="1">
      <c r="A13" s="9" t="s">
        <v>78</v>
      </c>
      <c r="B13" s="10" t="s">
        <v>79</v>
      </c>
      <c r="C13" s="11">
        <v>63.64</v>
      </c>
      <c r="D13" s="24">
        <f t="shared" si="0"/>
        <v>42</v>
      </c>
      <c r="E13" s="24">
        <f t="shared" si="1"/>
        <v>30</v>
      </c>
      <c r="F13" s="24">
        <f t="shared" si="2"/>
        <v>12</v>
      </c>
      <c r="G13" s="12"/>
      <c r="H13" s="12"/>
      <c r="I13" s="12"/>
      <c r="J13" s="12"/>
      <c r="K13" s="13" t="s">
        <v>75</v>
      </c>
      <c r="L13" s="12"/>
      <c r="M13" s="13" t="s">
        <v>74</v>
      </c>
      <c r="N13" s="12"/>
      <c r="O13" s="13" t="s">
        <v>75</v>
      </c>
      <c r="P13" s="12"/>
      <c r="Q13" s="12"/>
      <c r="R13" s="12"/>
      <c r="S13" s="12"/>
      <c r="T13" s="12"/>
      <c r="U13" s="12"/>
      <c r="V13" s="12"/>
      <c r="W13" s="12"/>
      <c r="X13" s="12"/>
      <c r="Y13" s="13" t="s">
        <v>77</v>
      </c>
      <c r="Z13" s="12"/>
      <c r="AA13" s="12"/>
      <c r="AB13" s="13" t="s">
        <v>74</v>
      </c>
      <c r="AC13" s="12"/>
      <c r="AD13" s="13" t="s">
        <v>75</v>
      </c>
      <c r="AE13" s="12"/>
      <c r="AF13" s="12"/>
      <c r="AG13" s="13" t="s">
        <v>76</v>
      </c>
      <c r="AH13" s="13" t="s">
        <v>76</v>
      </c>
      <c r="AI13" s="13" t="s">
        <v>77</v>
      </c>
      <c r="AJ13" s="12"/>
      <c r="AK13" s="13" t="s">
        <v>77</v>
      </c>
      <c r="AL13" s="13" t="s">
        <v>77</v>
      </c>
      <c r="AM13" s="13" t="s">
        <v>75</v>
      </c>
      <c r="AN13" s="13" t="s">
        <v>74</v>
      </c>
      <c r="AO13" s="12"/>
      <c r="AP13" s="13" t="s">
        <v>76</v>
      </c>
      <c r="AQ13" s="13" t="s">
        <v>74</v>
      </c>
      <c r="AR13" s="13" t="s">
        <v>74</v>
      </c>
      <c r="AS13" s="13" t="s">
        <v>77</v>
      </c>
      <c r="AT13" s="13" t="s">
        <v>76</v>
      </c>
      <c r="AU13" s="12"/>
      <c r="AV13" s="13" t="s">
        <v>76</v>
      </c>
      <c r="AW13" s="13" t="s">
        <v>76</v>
      </c>
      <c r="AX13" s="12"/>
      <c r="AY13" s="12"/>
      <c r="AZ13" s="14">
        <v>1</v>
      </c>
      <c r="BA13" s="13">
        <v>0</v>
      </c>
      <c r="BB13" s="14">
        <v>1</v>
      </c>
      <c r="BC13" s="13">
        <v>0</v>
      </c>
      <c r="BD13" s="14">
        <v>1</v>
      </c>
      <c r="BE13" s="13">
        <v>0</v>
      </c>
      <c r="BF13" s="13">
        <v>0</v>
      </c>
      <c r="BG13" s="13">
        <v>0</v>
      </c>
      <c r="BH13" s="14">
        <v>1</v>
      </c>
      <c r="BI13" s="12">
        <v>3</v>
      </c>
      <c r="BJ13" s="12">
        <v>2</v>
      </c>
      <c r="BK13" s="13">
        <v>0</v>
      </c>
      <c r="BL13" s="14">
        <v>1</v>
      </c>
      <c r="BM13" s="13">
        <v>0</v>
      </c>
      <c r="BN13" s="13">
        <v>0</v>
      </c>
      <c r="BO13" s="13">
        <v>0</v>
      </c>
      <c r="BP13" s="12">
        <v>2</v>
      </c>
      <c r="BQ13" s="13">
        <v>0</v>
      </c>
      <c r="BR13" s="13">
        <v>0</v>
      </c>
      <c r="BS13" s="13">
        <v>0</v>
      </c>
    </row>
    <row r="14" spans="1:71" ht="19.95" customHeight="1">
      <c r="A14" s="9" t="s">
        <v>110</v>
      </c>
      <c r="B14" s="10" t="s">
        <v>111</v>
      </c>
      <c r="C14" s="16">
        <v>53.54</v>
      </c>
      <c r="D14" s="24">
        <f t="shared" si="0"/>
        <v>68.599999999999994</v>
      </c>
      <c r="E14" s="24">
        <f t="shared" si="1"/>
        <v>33.6</v>
      </c>
      <c r="F14" s="24">
        <f t="shared" si="2"/>
        <v>35</v>
      </c>
      <c r="G14" s="12"/>
      <c r="H14" s="12"/>
      <c r="I14" s="12"/>
      <c r="J14" s="12"/>
      <c r="K14" s="12"/>
      <c r="L14" s="13" t="s">
        <v>77</v>
      </c>
      <c r="M14" s="13" t="s">
        <v>75</v>
      </c>
      <c r="N14" s="12"/>
      <c r="O14" s="13" t="s">
        <v>77</v>
      </c>
      <c r="P14" s="12"/>
      <c r="Q14" s="12"/>
      <c r="R14" s="12"/>
      <c r="S14" s="13" t="s">
        <v>74</v>
      </c>
      <c r="T14" s="12"/>
      <c r="U14" s="12"/>
      <c r="V14" s="12"/>
      <c r="W14" s="13" t="s">
        <v>74</v>
      </c>
      <c r="X14" s="13" t="s">
        <v>76</v>
      </c>
      <c r="Y14" s="12"/>
      <c r="Z14" s="13" t="s">
        <v>77</v>
      </c>
      <c r="AA14" s="13" t="s">
        <v>76</v>
      </c>
      <c r="AB14" s="13" t="s">
        <v>75</v>
      </c>
      <c r="AC14" s="12"/>
      <c r="AD14" s="13" t="s">
        <v>75</v>
      </c>
      <c r="AE14" s="12"/>
      <c r="AF14" s="12"/>
      <c r="AG14" s="13" t="s">
        <v>75</v>
      </c>
      <c r="AH14" s="12"/>
      <c r="AI14" s="12"/>
      <c r="AJ14" s="12"/>
      <c r="AK14" s="12"/>
      <c r="AL14" s="12"/>
      <c r="AM14" s="12"/>
      <c r="AN14" s="13" t="s">
        <v>74</v>
      </c>
      <c r="AO14" s="12"/>
      <c r="AP14" s="13" t="s">
        <v>74</v>
      </c>
      <c r="AQ14" s="13" t="s">
        <v>74</v>
      </c>
      <c r="AR14" s="12"/>
      <c r="AS14" s="13" t="s">
        <v>77</v>
      </c>
      <c r="AT14" s="12"/>
      <c r="AU14" s="12"/>
      <c r="AV14" s="13" t="s">
        <v>76</v>
      </c>
      <c r="AW14" s="13" t="s">
        <v>74</v>
      </c>
      <c r="AX14" s="12"/>
      <c r="AY14" s="12"/>
      <c r="AZ14" s="14">
        <v>1</v>
      </c>
      <c r="BA14" s="14">
        <v>2</v>
      </c>
      <c r="BB14" s="13">
        <v>0</v>
      </c>
      <c r="BC14" s="12">
        <v>2</v>
      </c>
      <c r="BD14" s="12">
        <v>3</v>
      </c>
      <c r="BE14" s="14">
        <v>1</v>
      </c>
      <c r="BF14" s="12">
        <v>4</v>
      </c>
      <c r="BG14" s="14">
        <v>1</v>
      </c>
      <c r="BH14" s="14">
        <v>1</v>
      </c>
      <c r="BI14" s="12">
        <v>3</v>
      </c>
      <c r="BJ14" s="12">
        <v>2</v>
      </c>
      <c r="BK14" s="14">
        <v>3</v>
      </c>
      <c r="BL14" s="12">
        <v>2</v>
      </c>
      <c r="BM14" s="12">
        <v>2</v>
      </c>
      <c r="BN14" s="13">
        <v>0</v>
      </c>
      <c r="BO14" s="12">
        <v>3</v>
      </c>
      <c r="BP14" s="14">
        <v>1</v>
      </c>
      <c r="BQ14" s="14">
        <v>2</v>
      </c>
      <c r="BR14" s="13">
        <v>0</v>
      </c>
      <c r="BS14" s="12">
        <v>2</v>
      </c>
    </row>
    <row r="15" spans="1:71" ht="19.95" customHeight="1">
      <c r="A15" s="9" t="s">
        <v>96</v>
      </c>
      <c r="B15" s="10" t="s">
        <v>97</v>
      </c>
      <c r="C15" s="16">
        <v>48.48</v>
      </c>
      <c r="D15" s="24">
        <f t="shared" si="0"/>
        <v>28.8</v>
      </c>
      <c r="E15" s="24">
        <f t="shared" si="1"/>
        <v>22.8</v>
      </c>
      <c r="F15" s="24">
        <f t="shared" si="2"/>
        <v>6</v>
      </c>
      <c r="G15" s="12"/>
      <c r="H15" s="12"/>
      <c r="I15" s="12"/>
      <c r="J15" s="13" t="s">
        <v>76</v>
      </c>
      <c r="K15" s="13" t="s">
        <v>75</v>
      </c>
      <c r="L15" s="13" t="s">
        <v>77</v>
      </c>
      <c r="M15" s="13" t="s">
        <v>74</v>
      </c>
      <c r="N15" s="12"/>
      <c r="O15" s="13" t="s">
        <v>76</v>
      </c>
      <c r="P15" s="12"/>
      <c r="Q15" s="13" t="s">
        <v>74</v>
      </c>
      <c r="R15" s="12"/>
      <c r="S15" s="12"/>
      <c r="T15" s="12"/>
      <c r="U15" s="12"/>
      <c r="V15" s="13" t="s">
        <v>77</v>
      </c>
      <c r="W15" s="12"/>
      <c r="X15" s="12"/>
      <c r="Y15" s="13" t="s">
        <v>77</v>
      </c>
      <c r="Z15" s="13" t="s">
        <v>75</v>
      </c>
      <c r="AA15" s="12"/>
      <c r="AB15" s="12"/>
      <c r="AC15" s="12"/>
      <c r="AD15" s="13" t="s">
        <v>77</v>
      </c>
      <c r="AE15" s="13" t="s">
        <v>75</v>
      </c>
      <c r="AF15" s="12"/>
      <c r="AG15" s="13" t="s">
        <v>74</v>
      </c>
      <c r="AH15" s="13" t="s">
        <v>74</v>
      </c>
      <c r="AI15" s="13" t="s">
        <v>75</v>
      </c>
      <c r="AJ15" s="12"/>
      <c r="AK15" s="13" t="s">
        <v>77</v>
      </c>
      <c r="AL15" s="13" t="s">
        <v>74</v>
      </c>
      <c r="AM15" s="12"/>
      <c r="AN15" s="12"/>
      <c r="AO15" s="13" t="s">
        <v>76</v>
      </c>
      <c r="AP15" s="13" t="s">
        <v>75</v>
      </c>
      <c r="AQ15" s="13" t="s">
        <v>76</v>
      </c>
      <c r="AR15" s="13" t="s">
        <v>74</v>
      </c>
      <c r="AS15" s="12"/>
      <c r="AT15" s="13" t="s">
        <v>74</v>
      </c>
      <c r="AU15" s="13" t="s">
        <v>74</v>
      </c>
      <c r="AV15" s="13" t="s">
        <v>77</v>
      </c>
      <c r="AW15" s="13" t="s">
        <v>76</v>
      </c>
      <c r="AX15" s="13" t="s">
        <v>75</v>
      </c>
      <c r="AY15" s="13" t="s">
        <v>76</v>
      </c>
      <c r="AZ15" s="14">
        <v>1</v>
      </c>
      <c r="BA15" s="13">
        <v>0</v>
      </c>
      <c r="BB15" s="13">
        <v>0</v>
      </c>
      <c r="BC15" s="13">
        <v>0</v>
      </c>
      <c r="BD15" s="13">
        <v>0</v>
      </c>
      <c r="BE15" s="12">
        <v>2</v>
      </c>
      <c r="BF15" s="13">
        <v>0</v>
      </c>
      <c r="BG15" s="14">
        <v>1</v>
      </c>
      <c r="BH15" s="13">
        <v>0</v>
      </c>
      <c r="BI15" s="13">
        <v>0</v>
      </c>
      <c r="BJ15" s="12">
        <v>2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</row>
    <row r="16" spans="1:71" ht="19.95" customHeight="1">
      <c r="A16" s="9" t="s">
        <v>86</v>
      </c>
      <c r="B16" s="10" t="s">
        <v>87</v>
      </c>
      <c r="C16" s="16">
        <v>47.47</v>
      </c>
      <c r="D16" s="24">
        <f t="shared" si="0"/>
        <v>68.2</v>
      </c>
      <c r="E16" s="24">
        <f t="shared" si="1"/>
        <v>31.2</v>
      </c>
      <c r="F16" s="24">
        <f t="shared" si="2"/>
        <v>37</v>
      </c>
      <c r="G16" s="12"/>
      <c r="H16" s="12"/>
      <c r="I16" s="12"/>
      <c r="J16" s="12"/>
      <c r="K16" s="12"/>
      <c r="L16" s="13" t="s">
        <v>77</v>
      </c>
      <c r="M16" s="13" t="s">
        <v>75</v>
      </c>
      <c r="N16" s="12"/>
      <c r="O16" s="13" t="s">
        <v>75</v>
      </c>
      <c r="P16" s="13" t="s">
        <v>77</v>
      </c>
      <c r="Q16" s="13" t="s">
        <v>74</v>
      </c>
      <c r="R16" s="12"/>
      <c r="S16" s="12"/>
      <c r="T16" s="13" t="s">
        <v>76</v>
      </c>
      <c r="U16" s="12"/>
      <c r="V16" s="13" t="s">
        <v>77</v>
      </c>
      <c r="W16" s="13" t="s">
        <v>74</v>
      </c>
      <c r="X16" s="13" t="s">
        <v>74</v>
      </c>
      <c r="Y16" s="13" t="s">
        <v>76</v>
      </c>
      <c r="Z16" s="12"/>
      <c r="AA16" s="13" t="s">
        <v>77</v>
      </c>
      <c r="AB16" s="13" t="s">
        <v>74</v>
      </c>
      <c r="AC16" s="12"/>
      <c r="AD16" s="13" t="s">
        <v>75</v>
      </c>
      <c r="AE16" s="12"/>
      <c r="AF16" s="12"/>
      <c r="AG16" s="13" t="s">
        <v>75</v>
      </c>
      <c r="AH16" s="12"/>
      <c r="AI16" s="12"/>
      <c r="AJ16" s="12"/>
      <c r="AK16" s="12"/>
      <c r="AL16" s="12"/>
      <c r="AM16" s="12"/>
      <c r="AN16" s="12"/>
      <c r="AO16" s="12"/>
      <c r="AP16" s="13" t="s">
        <v>76</v>
      </c>
      <c r="AQ16" s="13" t="s">
        <v>74</v>
      </c>
      <c r="AR16" s="12"/>
      <c r="AS16" s="12"/>
      <c r="AT16" s="12"/>
      <c r="AU16" s="12"/>
      <c r="AV16" s="13" t="s">
        <v>77</v>
      </c>
      <c r="AW16" s="13" t="s">
        <v>74</v>
      </c>
      <c r="AX16" s="12"/>
      <c r="AY16" s="13" t="s">
        <v>76</v>
      </c>
      <c r="AZ16" s="14">
        <v>1</v>
      </c>
      <c r="BA16" s="14">
        <v>2</v>
      </c>
      <c r="BB16" s="14">
        <v>1</v>
      </c>
      <c r="BC16" s="12">
        <v>2</v>
      </c>
      <c r="BD16" s="12">
        <v>3</v>
      </c>
      <c r="BE16" s="13">
        <v>0</v>
      </c>
      <c r="BF16" s="14">
        <v>1</v>
      </c>
      <c r="BG16" s="14">
        <v>1</v>
      </c>
      <c r="BH16" s="14">
        <v>3</v>
      </c>
      <c r="BI16" s="12">
        <v>3</v>
      </c>
      <c r="BJ16" s="12">
        <v>2</v>
      </c>
      <c r="BK16" s="12">
        <v>4</v>
      </c>
      <c r="BL16" s="14">
        <v>1</v>
      </c>
      <c r="BM16" s="12">
        <v>2</v>
      </c>
      <c r="BN16" s="12">
        <v>2</v>
      </c>
      <c r="BO16" s="12">
        <v>3</v>
      </c>
      <c r="BP16" s="12">
        <v>2</v>
      </c>
      <c r="BQ16" s="14">
        <v>2</v>
      </c>
      <c r="BR16" s="13">
        <v>0</v>
      </c>
      <c r="BS16" s="12">
        <v>2</v>
      </c>
    </row>
    <row r="17" spans="1:71" ht="19.95" customHeight="1">
      <c r="A17" s="9" t="s">
        <v>82</v>
      </c>
      <c r="B17" s="10" t="s">
        <v>83</v>
      </c>
      <c r="C17" s="16">
        <v>45.45</v>
      </c>
      <c r="D17" s="24">
        <f t="shared" si="0"/>
        <v>54.2</v>
      </c>
      <c r="E17" s="24">
        <f t="shared" si="1"/>
        <v>31.2</v>
      </c>
      <c r="F17" s="24">
        <f t="shared" si="2"/>
        <v>23</v>
      </c>
      <c r="G17" s="12"/>
      <c r="H17" s="12"/>
      <c r="I17" s="12"/>
      <c r="J17" s="12"/>
      <c r="K17" s="13" t="s">
        <v>75</v>
      </c>
      <c r="L17" s="13" t="s">
        <v>77</v>
      </c>
      <c r="M17" s="13" t="s">
        <v>74</v>
      </c>
      <c r="N17" s="12"/>
      <c r="O17" s="13" t="s">
        <v>76</v>
      </c>
      <c r="P17" s="12"/>
      <c r="Q17" s="13" t="s">
        <v>74</v>
      </c>
      <c r="R17" s="12"/>
      <c r="S17" s="13" t="s">
        <v>74</v>
      </c>
      <c r="T17" s="12"/>
      <c r="U17" s="12"/>
      <c r="V17" s="13" t="s">
        <v>77</v>
      </c>
      <c r="W17" s="12"/>
      <c r="X17" s="12"/>
      <c r="Y17" s="12"/>
      <c r="Z17" s="13" t="s">
        <v>75</v>
      </c>
      <c r="AA17" s="12"/>
      <c r="AB17" s="13" t="s">
        <v>74</v>
      </c>
      <c r="AC17" s="12"/>
      <c r="AD17" s="12"/>
      <c r="AE17" s="13" t="s">
        <v>75</v>
      </c>
      <c r="AF17" s="12"/>
      <c r="AG17" s="13" t="s">
        <v>74</v>
      </c>
      <c r="AH17" s="12"/>
      <c r="AI17" s="13" t="s">
        <v>75</v>
      </c>
      <c r="AJ17" s="13" t="s">
        <v>75</v>
      </c>
      <c r="AK17" s="12"/>
      <c r="AL17" s="12"/>
      <c r="AM17" s="12"/>
      <c r="AN17" s="13" t="s">
        <v>77</v>
      </c>
      <c r="AO17" s="12"/>
      <c r="AP17" s="12"/>
      <c r="AQ17" s="13" t="s">
        <v>77</v>
      </c>
      <c r="AR17" s="12"/>
      <c r="AS17" s="12"/>
      <c r="AT17" s="13" t="s">
        <v>76</v>
      </c>
      <c r="AU17" s="12"/>
      <c r="AV17" s="12"/>
      <c r="AW17" s="13" t="s">
        <v>74</v>
      </c>
      <c r="AX17" s="13" t="s">
        <v>75</v>
      </c>
      <c r="AY17" s="13" t="s">
        <v>76</v>
      </c>
      <c r="AZ17" s="14">
        <v>1</v>
      </c>
      <c r="BA17" s="14">
        <v>1</v>
      </c>
      <c r="BB17" s="12">
        <v>2</v>
      </c>
      <c r="BC17" s="13">
        <v>0</v>
      </c>
      <c r="BD17" s="14">
        <v>1</v>
      </c>
      <c r="BE17" s="12">
        <v>2</v>
      </c>
      <c r="BF17" s="13">
        <v>0</v>
      </c>
      <c r="BG17" s="14">
        <v>1</v>
      </c>
      <c r="BH17" s="14">
        <v>2</v>
      </c>
      <c r="BI17" s="12">
        <v>3</v>
      </c>
      <c r="BJ17" s="12">
        <v>2</v>
      </c>
      <c r="BK17" s="14">
        <v>2</v>
      </c>
      <c r="BL17" s="14">
        <v>1</v>
      </c>
      <c r="BM17" s="12">
        <v>2</v>
      </c>
      <c r="BN17" s="13">
        <v>0</v>
      </c>
      <c r="BO17" s="13">
        <v>0</v>
      </c>
      <c r="BP17" s="12">
        <v>2</v>
      </c>
      <c r="BQ17" s="13">
        <v>0</v>
      </c>
      <c r="BR17" s="14">
        <v>1</v>
      </c>
      <c r="BS17" s="13">
        <v>0</v>
      </c>
    </row>
    <row r="18" spans="1:71" ht="19.95" customHeight="1">
      <c r="A18" s="9" t="s">
        <v>112</v>
      </c>
      <c r="B18" s="10" t="s">
        <v>113</v>
      </c>
      <c r="C18" s="15">
        <v>42.42</v>
      </c>
      <c r="D18" s="24">
        <f t="shared" si="0"/>
        <v>77.599999999999994</v>
      </c>
      <c r="E18" s="24">
        <f t="shared" si="1"/>
        <v>33.6</v>
      </c>
      <c r="F18" s="24">
        <f t="shared" si="2"/>
        <v>44</v>
      </c>
      <c r="G18" s="12"/>
      <c r="H18" s="13" t="s">
        <v>74</v>
      </c>
      <c r="I18" s="12"/>
      <c r="J18" s="12"/>
      <c r="K18" s="13" t="s">
        <v>77</v>
      </c>
      <c r="L18" s="13" t="s">
        <v>76</v>
      </c>
      <c r="M18" s="12"/>
      <c r="N18" s="12"/>
      <c r="O18" s="12"/>
      <c r="P18" s="12"/>
      <c r="Q18" s="13" t="s">
        <v>75</v>
      </c>
      <c r="R18" s="12"/>
      <c r="S18" s="13" t="s">
        <v>74</v>
      </c>
      <c r="T18" s="13" t="s">
        <v>76</v>
      </c>
      <c r="U18" s="12"/>
      <c r="V18" s="12"/>
      <c r="W18" s="13" t="s">
        <v>75</v>
      </c>
      <c r="X18" s="12"/>
      <c r="Y18" s="12"/>
      <c r="Z18" s="12"/>
      <c r="AA18" s="12"/>
      <c r="AB18" s="13" t="s">
        <v>74</v>
      </c>
      <c r="AC18" s="12"/>
      <c r="AD18" s="13" t="s">
        <v>75</v>
      </c>
      <c r="AE18" s="13" t="s">
        <v>75</v>
      </c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3" t="s">
        <v>76</v>
      </c>
      <c r="AR18" s="13" t="s">
        <v>74</v>
      </c>
      <c r="AS18" s="12"/>
      <c r="AT18" s="13" t="s">
        <v>76</v>
      </c>
      <c r="AU18" s="12"/>
      <c r="AV18" s="13" t="s">
        <v>76</v>
      </c>
      <c r="AW18" s="13" t="s">
        <v>76</v>
      </c>
      <c r="AX18" s="13" t="s">
        <v>77</v>
      </c>
      <c r="AY18" s="13" t="s">
        <v>76</v>
      </c>
      <c r="AZ18" s="12">
        <v>2</v>
      </c>
      <c r="BA18" s="14">
        <v>2</v>
      </c>
      <c r="BB18" s="12">
        <v>2</v>
      </c>
      <c r="BC18" s="12">
        <v>2</v>
      </c>
      <c r="BD18" s="12">
        <v>3</v>
      </c>
      <c r="BE18" s="14">
        <v>1</v>
      </c>
      <c r="BF18" s="14">
        <v>1</v>
      </c>
      <c r="BG18" s="12">
        <v>4</v>
      </c>
      <c r="BH18" s="12">
        <v>5</v>
      </c>
      <c r="BI18" s="12">
        <v>3</v>
      </c>
      <c r="BJ18" s="12">
        <v>2</v>
      </c>
      <c r="BK18" s="12">
        <v>4</v>
      </c>
      <c r="BL18" s="12">
        <v>2</v>
      </c>
      <c r="BM18" s="14">
        <v>1</v>
      </c>
      <c r="BN18" s="12">
        <v>2</v>
      </c>
      <c r="BO18" s="12">
        <v>3</v>
      </c>
      <c r="BP18" s="12">
        <v>2</v>
      </c>
      <c r="BQ18" s="13">
        <v>0</v>
      </c>
      <c r="BR18" s="14">
        <v>1</v>
      </c>
      <c r="BS18" s="12">
        <v>2</v>
      </c>
    </row>
    <row r="19" spans="1:71" ht="19.95" customHeight="1">
      <c r="A19" s="9" t="s">
        <v>104</v>
      </c>
      <c r="B19" s="10" t="s">
        <v>105</v>
      </c>
      <c r="C19" s="15">
        <v>40.4</v>
      </c>
      <c r="D19" s="24">
        <f t="shared" si="0"/>
        <v>28.8</v>
      </c>
      <c r="E19" s="24">
        <f t="shared" si="1"/>
        <v>22.8</v>
      </c>
      <c r="F19" s="24">
        <f t="shared" si="2"/>
        <v>6</v>
      </c>
      <c r="G19" s="13" t="s">
        <v>77</v>
      </c>
      <c r="H19" s="13" t="s">
        <v>76</v>
      </c>
      <c r="I19" s="12"/>
      <c r="J19" s="12"/>
      <c r="K19" s="13" t="s">
        <v>75</v>
      </c>
      <c r="L19" s="13" t="s">
        <v>77</v>
      </c>
      <c r="M19" s="12"/>
      <c r="N19" s="13" t="s">
        <v>75</v>
      </c>
      <c r="O19" s="13" t="s">
        <v>77</v>
      </c>
      <c r="P19" s="13" t="s">
        <v>77</v>
      </c>
      <c r="Q19" s="12"/>
      <c r="R19" s="13" t="s">
        <v>74</v>
      </c>
      <c r="S19" s="13" t="s">
        <v>74</v>
      </c>
      <c r="T19" s="12"/>
      <c r="U19" s="12"/>
      <c r="V19" s="12"/>
      <c r="W19" s="13" t="s">
        <v>75</v>
      </c>
      <c r="X19" s="13" t="s">
        <v>74</v>
      </c>
      <c r="Y19" s="13" t="s">
        <v>77</v>
      </c>
      <c r="Z19" s="13" t="s">
        <v>75</v>
      </c>
      <c r="AA19" s="13" t="s">
        <v>76</v>
      </c>
      <c r="AB19" s="12"/>
      <c r="AC19" s="13" t="s">
        <v>74</v>
      </c>
      <c r="AD19" s="13" t="s">
        <v>75</v>
      </c>
      <c r="AE19" s="12"/>
      <c r="AF19" s="12"/>
      <c r="AG19" s="13" t="s">
        <v>74</v>
      </c>
      <c r="AH19" s="12"/>
      <c r="AI19" s="13" t="s">
        <v>75</v>
      </c>
      <c r="AJ19" s="12"/>
      <c r="AK19" s="12"/>
      <c r="AL19" s="12"/>
      <c r="AM19" s="12"/>
      <c r="AN19" s="13" t="s">
        <v>74</v>
      </c>
      <c r="AO19" s="13" t="s">
        <v>76</v>
      </c>
      <c r="AP19" s="13" t="s">
        <v>74</v>
      </c>
      <c r="AQ19" s="12"/>
      <c r="AR19" s="13" t="s">
        <v>75</v>
      </c>
      <c r="AS19" s="13" t="s">
        <v>76</v>
      </c>
      <c r="AT19" s="13" t="s">
        <v>77</v>
      </c>
      <c r="AU19" s="12"/>
      <c r="AV19" s="12"/>
      <c r="AW19" s="13" t="s">
        <v>77</v>
      </c>
      <c r="AX19" s="12"/>
      <c r="AY19" s="13" t="s">
        <v>76</v>
      </c>
      <c r="AZ19" s="14">
        <v>1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2">
        <v>3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2">
        <v>2</v>
      </c>
      <c r="BQ19" s="13">
        <v>0</v>
      </c>
      <c r="BR19" s="13">
        <v>0</v>
      </c>
      <c r="BS19" s="13">
        <v>0</v>
      </c>
    </row>
    <row r="20" spans="1:71" ht="19.95" customHeight="1">
      <c r="A20" s="9" t="s">
        <v>118</v>
      </c>
      <c r="B20" s="10" t="s">
        <v>119</v>
      </c>
      <c r="C20" s="15">
        <v>40.4</v>
      </c>
      <c r="D20" s="24">
        <f t="shared" si="0"/>
        <v>38.200000000000003</v>
      </c>
      <c r="E20" s="24">
        <f t="shared" si="1"/>
        <v>31.2</v>
      </c>
      <c r="F20" s="24">
        <f t="shared" si="2"/>
        <v>7</v>
      </c>
      <c r="G20" s="12"/>
      <c r="H20" s="13" t="s">
        <v>74</v>
      </c>
      <c r="I20" s="12"/>
      <c r="J20" s="12"/>
      <c r="K20" s="12"/>
      <c r="L20" s="13" t="s">
        <v>76</v>
      </c>
      <c r="M20" s="13" t="s">
        <v>74</v>
      </c>
      <c r="N20" s="12"/>
      <c r="O20" s="12"/>
      <c r="P20" s="13" t="s">
        <v>77</v>
      </c>
      <c r="Q20" s="13" t="s">
        <v>75</v>
      </c>
      <c r="R20" s="12"/>
      <c r="S20" s="12"/>
      <c r="T20" s="13" t="s">
        <v>76</v>
      </c>
      <c r="U20" s="12"/>
      <c r="V20" s="12"/>
      <c r="W20" s="13" t="s">
        <v>75</v>
      </c>
      <c r="X20" s="12"/>
      <c r="Y20" s="12"/>
      <c r="Z20" s="12"/>
      <c r="AA20" s="13" t="s">
        <v>76</v>
      </c>
      <c r="AB20" s="13" t="s">
        <v>74</v>
      </c>
      <c r="AC20" s="12"/>
      <c r="AD20" s="13" t="s">
        <v>75</v>
      </c>
      <c r="AE20" s="13" t="s">
        <v>75</v>
      </c>
      <c r="AF20" s="12"/>
      <c r="AG20" s="13" t="s">
        <v>74</v>
      </c>
      <c r="AH20" s="12"/>
      <c r="AI20" s="12"/>
      <c r="AJ20" s="12"/>
      <c r="AK20" s="12"/>
      <c r="AL20" s="12"/>
      <c r="AM20" s="12"/>
      <c r="AN20" s="12"/>
      <c r="AO20" s="12"/>
      <c r="AP20" s="13" t="s">
        <v>76</v>
      </c>
      <c r="AQ20" s="13" t="s">
        <v>74</v>
      </c>
      <c r="AR20" s="13" t="s">
        <v>76</v>
      </c>
      <c r="AS20" s="13" t="s">
        <v>76</v>
      </c>
      <c r="AT20" s="12"/>
      <c r="AU20" s="13" t="s">
        <v>74</v>
      </c>
      <c r="AV20" s="13" t="s">
        <v>77</v>
      </c>
      <c r="AW20" s="13" t="s">
        <v>76</v>
      </c>
      <c r="AX20" s="12"/>
      <c r="AY20" s="12"/>
      <c r="AZ20" s="14">
        <v>1</v>
      </c>
      <c r="BA20" s="13">
        <v>0</v>
      </c>
      <c r="BB20" s="13">
        <v>0</v>
      </c>
      <c r="BC20" s="13">
        <v>0</v>
      </c>
      <c r="BD20" s="12">
        <v>3</v>
      </c>
      <c r="BE20" s="13">
        <v>0</v>
      </c>
      <c r="BF20" s="14">
        <v>1</v>
      </c>
      <c r="BG20" s="13">
        <v>0</v>
      </c>
      <c r="BH20" s="14">
        <v>1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4">
        <v>1</v>
      </c>
      <c r="BP20" s="13">
        <v>0</v>
      </c>
      <c r="BQ20" s="13">
        <v>0</v>
      </c>
      <c r="BR20" s="13">
        <v>0</v>
      </c>
      <c r="BS20" s="13">
        <v>0</v>
      </c>
    </row>
    <row r="21" spans="1:71" ht="19.95" customHeight="1">
      <c r="A21" s="9" t="s">
        <v>120</v>
      </c>
      <c r="B21" s="10" t="s">
        <v>121</v>
      </c>
      <c r="C21" s="15">
        <v>36.36</v>
      </c>
      <c r="D21" s="24">
        <f t="shared" si="0"/>
        <v>46.8</v>
      </c>
      <c r="E21" s="24">
        <f t="shared" si="1"/>
        <v>22.8</v>
      </c>
      <c r="F21" s="24">
        <f t="shared" si="2"/>
        <v>24</v>
      </c>
      <c r="G21" s="12"/>
      <c r="H21" s="12"/>
      <c r="I21" s="12"/>
      <c r="J21" s="13" t="s">
        <v>76</v>
      </c>
      <c r="K21" s="13" t="s">
        <v>77</v>
      </c>
      <c r="L21" s="13" t="s">
        <v>76</v>
      </c>
      <c r="M21" s="13" t="s">
        <v>77</v>
      </c>
      <c r="N21" s="12"/>
      <c r="O21" s="13" t="s">
        <v>77</v>
      </c>
      <c r="P21" s="13" t="s">
        <v>77</v>
      </c>
      <c r="Q21" s="13" t="s">
        <v>75</v>
      </c>
      <c r="R21" s="12"/>
      <c r="S21" s="13" t="s">
        <v>75</v>
      </c>
      <c r="T21" s="12"/>
      <c r="U21" s="12"/>
      <c r="V21" s="12"/>
      <c r="W21" s="13" t="s">
        <v>77</v>
      </c>
      <c r="X21" s="12"/>
      <c r="Y21" s="12"/>
      <c r="Z21" s="13" t="s">
        <v>77</v>
      </c>
      <c r="AA21" s="13" t="s">
        <v>76</v>
      </c>
      <c r="AB21" s="13" t="s">
        <v>74</v>
      </c>
      <c r="AC21" s="12"/>
      <c r="AD21" s="13" t="s">
        <v>77</v>
      </c>
      <c r="AE21" s="12"/>
      <c r="AF21" s="12"/>
      <c r="AG21" s="13" t="s">
        <v>76</v>
      </c>
      <c r="AH21" s="13" t="s">
        <v>76</v>
      </c>
      <c r="AI21" s="13" t="s">
        <v>77</v>
      </c>
      <c r="AJ21" s="13" t="s">
        <v>75</v>
      </c>
      <c r="AK21" s="12"/>
      <c r="AL21" s="13" t="s">
        <v>77</v>
      </c>
      <c r="AM21" s="12"/>
      <c r="AN21" s="13" t="s">
        <v>77</v>
      </c>
      <c r="AO21" s="12"/>
      <c r="AP21" s="13" t="s">
        <v>74</v>
      </c>
      <c r="AQ21" s="12"/>
      <c r="AR21" s="12"/>
      <c r="AS21" s="13" t="s">
        <v>76</v>
      </c>
      <c r="AT21" s="13" t="s">
        <v>74</v>
      </c>
      <c r="AU21" s="12"/>
      <c r="AV21" s="13" t="s">
        <v>76</v>
      </c>
      <c r="AW21" s="13" t="s">
        <v>74</v>
      </c>
      <c r="AX21" s="13" t="s">
        <v>75</v>
      </c>
      <c r="AY21" s="13" t="s">
        <v>75</v>
      </c>
      <c r="AZ21" s="14">
        <v>1</v>
      </c>
      <c r="BA21" s="12">
        <v>3</v>
      </c>
      <c r="BB21" s="13">
        <v>0</v>
      </c>
      <c r="BC21" s="14">
        <v>1</v>
      </c>
      <c r="BD21" s="14">
        <v>1</v>
      </c>
      <c r="BE21" s="14">
        <v>1</v>
      </c>
      <c r="BF21" s="13">
        <v>0</v>
      </c>
      <c r="BG21" s="14">
        <v>1</v>
      </c>
      <c r="BH21" s="14">
        <v>1</v>
      </c>
      <c r="BI21" s="12">
        <v>3</v>
      </c>
      <c r="BJ21" s="13">
        <v>0</v>
      </c>
      <c r="BK21" s="14">
        <v>1</v>
      </c>
      <c r="BL21" s="12">
        <v>2</v>
      </c>
      <c r="BM21" s="12">
        <v>2</v>
      </c>
      <c r="BN21" s="12">
        <v>2</v>
      </c>
      <c r="BO21" s="14">
        <v>1</v>
      </c>
      <c r="BP21" s="12">
        <v>2</v>
      </c>
      <c r="BQ21" s="13">
        <v>0</v>
      </c>
      <c r="BR21" s="13">
        <v>0</v>
      </c>
      <c r="BS21" s="12">
        <v>2</v>
      </c>
    </row>
    <row r="22" spans="1:71" ht="19.95" customHeight="1">
      <c r="A22" s="9" t="s">
        <v>102</v>
      </c>
      <c r="B22" s="10" t="s">
        <v>103</v>
      </c>
      <c r="C22" s="15">
        <v>33.33</v>
      </c>
      <c r="D22" s="24">
        <f t="shared" si="0"/>
        <v>65.2</v>
      </c>
      <c r="E22" s="24">
        <f t="shared" si="1"/>
        <v>31.2</v>
      </c>
      <c r="F22" s="24">
        <f t="shared" si="2"/>
        <v>34</v>
      </c>
      <c r="G22" s="12"/>
      <c r="H22" s="12"/>
      <c r="I22" s="13" t="s">
        <v>77</v>
      </c>
      <c r="J22" s="12"/>
      <c r="K22" s="13" t="s">
        <v>75</v>
      </c>
      <c r="L22" s="13" t="s">
        <v>76</v>
      </c>
      <c r="M22" s="12"/>
      <c r="N22" s="13" t="s">
        <v>76</v>
      </c>
      <c r="O22" s="13" t="s">
        <v>77</v>
      </c>
      <c r="P22" s="12"/>
      <c r="Q22" s="13" t="s">
        <v>75</v>
      </c>
      <c r="R22" s="12"/>
      <c r="S22" s="12"/>
      <c r="T22" s="12"/>
      <c r="U22" s="12"/>
      <c r="V22" s="12"/>
      <c r="W22" s="12"/>
      <c r="X22" s="13" t="s">
        <v>74</v>
      </c>
      <c r="Y22" s="13" t="s">
        <v>75</v>
      </c>
      <c r="Z22" s="13" t="s">
        <v>77</v>
      </c>
      <c r="AA22" s="13" t="s">
        <v>76</v>
      </c>
      <c r="AB22" s="13" t="s">
        <v>75</v>
      </c>
      <c r="AC22" s="12"/>
      <c r="AD22" s="12"/>
      <c r="AE22" s="12"/>
      <c r="AF22" s="12"/>
      <c r="AG22" s="13" t="s">
        <v>75</v>
      </c>
      <c r="AH22" s="12"/>
      <c r="AI22" s="12"/>
      <c r="AJ22" s="12"/>
      <c r="AK22" s="12"/>
      <c r="AL22" s="12"/>
      <c r="AM22" s="12"/>
      <c r="AN22" s="13" t="s">
        <v>77</v>
      </c>
      <c r="AO22" s="12"/>
      <c r="AP22" s="13" t="s">
        <v>74</v>
      </c>
      <c r="AQ22" s="12"/>
      <c r="AR22" s="12"/>
      <c r="AS22" s="13" t="s">
        <v>77</v>
      </c>
      <c r="AT22" s="13" t="s">
        <v>77</v>
      </c>
      <c r="AU22" s="12"/>
      <c r="AV22" s="13" t="s">
        <v>77</v>
      </c>
      <c r="AW22" s="13" t="s">
        <v>76</v>
      </c>
      <c r="AX22" s="13" t="s">
        <v>74</v>
      </c>
      <c r="AY22" s="12"/>
      <c r="AZ22" s="14">
        <v>1</v>
      </c>
      <c r="BA22" s="14">
        <v>1</v>
      </c>
      <c r="BB22" s="13">
        <v>0</v>
      </c>
      <c r="BC22" s="13">
        <v>0</v>
      </c>
      <c r="BD22" s="12">
        <v>3</v>
      </c>
      <c r="BE22" s="12">
        <v>2</v>
      </c>
      <c r="BF22" s="13">
        <v>0</v>
      </c>
      <c r="BG22" s="14">
        <v>1</v>
      </c>
      <c r="BH22" s="12">
        <v>5</v>
      </c>
      <c r="BI22" s="12">
        <v>3</v>
      </c>
      <c r="BJ22" s="12">
        <v>2</v>
      </c>
      <c r="BK22" s="14">
        <v>2</v>
      </c>
      <c r="BL22" s="12">
        <v>2</v>
      </c>
      <c r="BM22" s="14">
        <v>1</v>
      </c>
      <c r="BN22" s="14">
        <v>1</v>
      </c>
      <c r="BO22" s="12">
        <v>3</v>
      </c>
      <c r="BP22" s="12">
        <v>2</v>
      </c>
      <c r="BQ22" s="14">
        <v>2</v>
      </c>
      <c r="BR22" s="14">
        <v>1</v>
      </c>
      <c r="BS22" s="12">
        <v>2</v>
      </c>
    </row>
    <row r="23" spans="1:71" ht="19.95" customHeight="1">
      <c r="A23" s="9" t="s">
        <v>124</v>
      </c>
      <c r="B23" s="10" t="s">
        <v>125</v>
      </c>
      <c r="C23" s="15">
        <v>33.33</v>
      </c>
      <c r="D23" s="24">
        <f t="shared" si="0"/>
        <v>35.200000000000003</v>
      </c>
      <c r="E23" s="24">
        <f t="shared" si="1"/>
        <v>25.2</v>
      </c>
      <c r="F23" s="24">
        <f t="shared" si="2"/>
        <v>10</v>
      </c>
      <c r="G23" s="12"/>
      <c r="H23" s="12"/>
      <c r="I23" s="12"/>
      <c r="J23" s="12"/>
      <c r="K23" s="13" t="s">
        <v>75</v>
      </c>
      <c r="L23" s="13" t="s">
        <v>74</v>
      </c>
      <c r="M23" s="12"/>
      <c r="N23" s="13" t="s">
        <v>77</v>
      </c>
      <c r="O23" s="12"/>
      <c r="P23" s="13" t="s">
        <v>77</v>
      </c>
      <c r="Q23" s="13" t="s">
        <v>75</v>
      </c>
      <c r="R23" s="12"/>
      <c r="S23" s="12"/>
      <c r="T23" s="12"/>
      <c r="U23" s="12"/>
      <c r="V23" s="13" t="s">
        <v>75</v>
      </c>
      <c r="W23" s="12"/>
      <c r="X23" s="13" t="s">
        <v>76</v>
      </c>
      <c r="Y23" s="13" t="s">
        <v>75</v>
      </c>
      <c r="Z23" s="13" t="s">
        <v>75</v>
      </c>
      <c r="AA23" s="13" t="s">
        <v>76</v>
      </c>
      <c r="AB23" s="13" t="s">
        <v>77</v>
      </c>
      <c r="AC23" s="12"/>
      <c r="AD23" s="13" t="s">
        <v>75</v>
      </c>
      <c r="AE23" s="13" t="s">
        <v>75</v>
      </c>
      <c r="AF23" s="12"/>
      <c r="AG23" s="13" t="s">
        <v>75</v>
      </c>
      <c r="AH23" s="12"/>
      <c r="AI23" s="12"/>
      <c r="AJ23" s="12"/>
      <c r="AK23" s="12"/>
      <c r="AL23" s="13" t="s">
        <v>75</v>
      </c>
      <c r="AM23" s="12"/>
      <c r="AN23" s="12"/>
      <c r="AO23" s="13" t="s">
        <v>74</v>
      </c>
      <c r="AP23" s="13" t="s">
        <v>74</v>
      </c>
      <c r="AQ23" s="13" t="s">
        <v>77</v>
      </c>
      <c r="AR23" s="12"/>
      <c r="AS23" s="12"/>
      <c r="AT23" s="13" t="s">
        <v>74</v>
      </c>
      <c r="AU23" s="13" t="s">
        <v>74</v>
      </c>
      <c r="AV23" s="13" t="s">
        <v>77</v>
      </c>
      <c r="AW23" s="13" t="s">
        <v>76</v>
      </c>
      <c r="AX23" s="13" t="s">
        <v>74</v>
      </c>
      <c r="AY23" s="13" t="s">
        <v>76</v>
      </c>
      <c r="AZ23" s="14">
        <v>1</v>
      </c>
      <c r="BA23" s="13">
        <v>0</v>
      </c>
      <c r="BB23" s="14">
        <v>1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H23" s="13">
        <v>0</v>
      </c>
      <c r="BI23" s="12">
        <v>3</v>
      </c>
      <c r="BJ23" s="13">
        <v>0</v>
      </c>
      <c r="BK23" s="14">
        <v>1</v>
      </c>
      <c r="BL23" s="14">
        <v>1</v>
      </c>
      <c r="BM23" s="14">
        <v>1</v>
      </c>
      <c r="BN23" s="13">
        <v>0</v>
      </c>
      <c r="BO23" s="13">
        <v>0</v>
      </c>
      <c r="BP23" s="12">
        <v>2</v>
      </c>
      <c r="BQ23" s="13">
        <v>0</v>
      </c>
      <c r="BR23" s="13">
        <v>0</v>
      </c>
      <c r="BS23" s="13">
        <v>0</v>
      </c>
    </row>
    <row r="24" spans="1:71" ht="19.95" customHeight="1">
      <c r="A24" s="9" t="s">
        <v>108</v>
      </c>
      <c r="B24" s="10" t="s">
        <v>109</v>
      </c>
      <c r="C24" s="15">
        <v>32.32</v>
      </c>
      <c r="D24" s="24">
        <f t="shared" si="0"/>
        <v>55.4</v>
      </c>
      <c r="E24" s="24">
        <f t="shared" si="1"/>
        <v>26.4</v>
      </c>
      <c r="F24" s="24">
        <f t="shared" si="2"/>
        <v>29</v>
      </c>
      <c r="G24" s="12"/>
      <c r="H24" s="13" t="s">
        <v>77</v>
      </c>
      <c r="I24" s="12"/>
      <c r="J24" s="13" t="s">
        <v>77</v>
      </c>
      <c r="K24" s="13" t="s">
        <v>75</v>
      </c>
      <c r="L24" s="13" t="s">
        <v>76</v>
      </c>
      <c r="M24" s="13" t="s">
        <v>74</v>
      </c>
      <c r="N24" s="12"/>
      <c r="O24" s="13" t="s">
        <v>77</v>
      </c>
      <c r="P24" s="13" t="s">
        <v>77</v>
      </c>
      <c r="Q24" s="13" t="s">
        <v>75</v>
      </c>
      <c r="R24" s="12"/>
      <c r="S24" s="12"/>
      <c r="T24" s="12"/>
      <c r="U24" s="12"/>
      <c r="V24" s="12"/>
      <c r="W24" s="12"/>
      <c r="X24" s="12"/>
      <c r="Y24" s="12"/>
      <c r="Z24" s="13" t="s">
        <v>77</v>
      </c>
      <c r="AA24" s="13" t="s">
        <v>76</v>
      </c>
      <c r="AB24" s="13" t="s">
        <v>77</v>
      </c>
      <c r="AC24" s="12"/>
      <c r="AD24" s="12"/>
      <c r="AE24" s="13" t="s">
        <v>75</v>
      </c>
      <c r="AF24" s="12"/>
      <c r="AG24" s="13" t="s">
        <v>74</v>
      </c>
      <c r="AH24" s="13" t="s">
        <v>76</v>
      </c>
      <c r="AI24" s="13" t="s">
        <v>75</v>
      </c>
      <c r="AJ24" s="13" t="s">
        <v>76</v>
      </c>
      <c r="AK24" s="12"/>
      <c r="AL24" s="13" t="s">
        <v>75</v>
      </c>
      <c r="AM24" s="12"/>
      <c r="AN24" s="13" t="s">
        <v>76</v>
      </c>
      <c r="AO24" s="12"/>
      <c r="AP24" s="13" t="s">
        <v>74</v>
      </c>
      <c r="AQ24" s="13" t="s">
        <v>76</v>
      </c>
      <c r="AR24" s="12"/>
      <c r="AS24" s="13" t="s">
        <v>76</v>
      </c>
      <c r="AT24" s="12"/>
      <c r="AU24" s="12"/>
      <c r="AV24" s="13" t="s">
        <v>75</v>
      </c>
      <c r="AW24" s="13" t="s">
        <v>74</v>
      </c>
      <c r="AX24" s="12"/>
      <c r="AY24" s="12"/>
      <c r="AZ24" s="14">
        <v>1</v>
      </c>
      <c r="BA24" s="14">
        <v>2</v>
      </c>
      <c r="BB24" s="12">
        <v>2</v>
      </c>
      <c r="BC24" s="13">
        <v>0</v>
      </c>
      <c r="BD24" s="13">
        <v>0</v>
      </c>
      <c r="BE24" s="14">
        <v>1</v>
      </c>
      <c r="BF24" s="13">
        <v>0</v>
      </c>
      <c r="BG24" s="13">
        <v>0</v>
      </c>
      <c r="BH24" s="14">
        <v>2</v>
      </c>
      <c r="BI24" s="12">
        <v>3</v>
      </c>
      <c r="BJ24" s="12">
        <v>2</v>
      </c>
      <c r="BK24" s="12">
        <v>4</v>
      </c>
      <c r="BL24" s="12">
        <v>2</v>
      </c>
      <c r="BM24" s="12">
        <v>2</v>
      </c>
      <c r="BN24" s="12">
        <v>2</v>
      </c>
      <c r="BO24" s="13">
        <v>0</v>
      </c>
      <c r="BP24" s="12">
        <v>2</v>
      </c>
      <c r="BQ24" s="12">
        <v>3</v>
      </c>
      <c r="BR24" s="13">
        <v>0</v>
      </c>
      <c r="BS24" s="14">
        <v>1</v>
      </c>
    </row>
    <row r="25" spans="1:71" ht="19.95" customHeight="1">
      <c r="A25" s="9" t="s">
        <v>122</v>
      </c>
      <c r="B25" s="10" t="s">
        <v>123</v>
      </c>
      <c r="C25" s="15">
        <v>32.32</v>
      </c>
      <c r="D25" s="24">
        <f t="shared" si="0"/>
        <v>45.599999999999994</v>
      </c>
      <c r="E25" s="24">
        <f t="shared" si="1"/>
        <v>27.599999999999998</v>
      </c>
      <c r="F25" s="24">
        <f t="shared" si="2"/>
        <v>18</v>
      </c>
      <c r="G25" s="12"/>
      <c r="H25" s="12"/>
      <c r="I25" s="13" t="s">
        <v>74</v>
      </c>
      <c r="J25" s="12"/>
      <c r="K25" s="13" t="s">
        <v>74</v>
      </c>
      <c r="L25" s="13" t="s">
        <v>77</v>
      </c>
      <c r="M25" s="13" t="s">
        <v>74</v>
      </c>
      <c r="N25" s="13" t="s">
        <v>75</v>
      </c>
      <c r="O25" s="12"/>
      <c r="P25" s="12"/>
      <c r="Q25" s="12"/>
      <c r="R25" s="12"/>
      <c r="S25" s="12"/>
      <c r="T25" s="12"/>
      <c r="U25" s="13" t="s">
        <v>77</v>
      </c>
      <c r="V25" s="12"/>
      <c r="W25" s="13" t="s">
        <v>74</v>
      </c>
      <c r="X25" s="12"/>
      <c r="Y25" s="13" t="s">
        <v>77</v>
      </c>
      <c r="Z25" s="13" t="s">
        <v>77</v>
      </c>
      <c r="AA25" s="12"/>
      <c r="AB25" s="12"/>
      <c r="AC25" s="12"/>
      <c r="AD25" s="13" t="s">
        <v>77</v>
      </c>
      <c r="AE25" s="13" t="s">
        <v>75</v>
      </c>
      <c r="AF25" s="12"/>
      <c r="AG25" s="13" t="s">
        <v>74</v>
      </c>
      <c r="AH25" s="13" t="s">
        <v>76</v>
      </c>
      <c r="AI25" s="13" t="s">
        <v>77</v>
      </c>
      <c r="AJ25" s="12"/>
      <c r="AK25" s="12"/>
      <c r="AL25" s="13" t="s">
        <v>74</v>
      </c>
      <c r="AM25" s="12"/>
      <c r="AN25" s="13" t="s">
        <v>74</v>
      </c>
      <c r="AO25" s="12"/>
      <c r="AP25" s="12"/>
      <c r="AQ25" s="12"/>
      <c r="AR25" s="13" t="s">
        <v>75</v>
      </c>
      <c r="AS25" s="13" t="s">
        <v>76</v>
      </c>
      <c r="AT25" s="13" t="s">
        <v>77</v>
      </c>
      <c r="AU25" s="13" t="s">
        <v>74</v>
      </c>
      <c r="AV25" s="12"/>
      <c r="AW25" s="12"/>
      <c r="AX25" s="13" t="s">
        <v>75</v>
      </c>
      <c r="AY25" s="13" t="s">
        <v>75</v>
      </c>
      <c r="AZ25" s="14">
        <v>1</v>
      </c>
      <c r="BA25" s="14">
        <v>2</v>
      </c>
      <c r="BB25" s="12">
        <v>2</v>
      </c>
      <c r="BC25" s="13">
        <v>0</v>
      </c>
      <c r="BD25" s="13">
        <v>0</v>
      </c>
      <c r="BE25" s="13">
        <v>0</v>
      </c>
      <c r="BF25" s="13">
        <v>0</v>
      </c>
      <c r="BG25" s="14">
        <v>1</v>
      </c>
      <c r="BH25" s="14">
        <v>1</v>
      </c>
      <c r="BI25" s="12">
        <v>3</v>
      </c>
      <c r="BJ25" s="12">
        <v>2</v>
      </c>
      <c r="BK25" s="13">
        <v>0</v>
      </c>
      <c r="BL25" s="12">
        <v>2</v>
      </c>
      <c r="BM25" s="12">
        <v>2</v>
      </c>
      <c r="BN25" s="13">
        <v>0</v>
      </c>
      <c r="BO25" s="13">
        <v>0</v>
      </c>
      <c r="BP25" s="12">
        <v>2</v>
      </c>
      <c r="BQ25" s="13">
        <v>0</v>
      </c>
      <c r="BR25" s="13">
        <v>0</v>
      </c>
      <c r="BS25" s="13">
        <v>0</v>
      </c>
    </row>
    <row r="26" spans="1:71" ht="19.95" customHeight="1">
      <c r="A26" s="9" t="s">
        <v>88</v>
      </c>
      <c r="B26" s="10" t="s">
        <v>89</v>
      </c>
      <c r="C26" s="15">
        <v>29.29</v>
      </c>
      <c r="D26" s="24">
        <f t="shared" si="0"/>
        <v>29.2</v>
      </c>
      <c r="E26" s="24">
        <f t="shared" si="1"/>
        <v>19.2</v>
      </c>
      <c r="F26" s="24">
        <f t="shared" si="2"/>
        <v>10</v>
      </c>
      <c r="G26" s="12"/>
      <c r="H26" s="12"/>
      <c r="I26" s="12"/>
      <c r="J26" s="13" t="s">
        <v>76</v>
      </c>
      <c r="K26" s="12"/>
      <c r="L26" s="13" t="s">
        <v>77</v>
      </c>
      <c r="M26" s="12"/>
      <c r="N26" s="12"/>
      <c r="O26" s="13" t="s">
        <v>75</v>
      </c>
      <c r="P26" s="13" t="s">
        <v>77</v>
      </c>
      <c r="Q26" s="12"/>
      <c r="R26" s="12"/>
      <c r="S26" s="13" t="s">
        <v>74</v>
      </c>
      <c r="T26" s="12"/>
      <c r="U26" s="13" t="s">
        <v>74</v>
      </c>
      <c r="V26" s="13" t="s">
        <v>77</v>
      </c>
      <c r="W26" s="13" t="s">
        <v>74</v>
      </c>
      <c r="X26" s="13" t="s">
        <v>74</v>
      </c>
      <c r="Y26" s="12"/>
      <c r="Z26" s="13" t="s">
        <v>75</v>
      </c>
      <c r="AA26" s="13" t="s">
        <v>76</v>
      </c>
      <c r="AB26" s="13" t="s">
        <v>74</v>
      </c>
      <c r="AC26" s="12"/>
      <c r="AD26" s="13" t="s">
        <v>77</v>
      </c>
      <c r="AE26" s="13" t="s">
        <v>76</v>
      </c>
      <c r="AF26" s="12"/>
      <c r="AG26" s="12"/>
      <c r="AH26" s="13" t="s">
        <v>74</v>
      </c>
      <c r="AI26" s="13" t="s">
        <v>75</v>
      </c>
      <c r="AJ26" s="13" t="s">
        <v>76</v>
      </c>
      <c r="AK26" s="13" t="s">
        <v>77</v>
      </c>
      <c r="AL26" s="13" t="s">
        <v>75</v>
      </c>
      <c r="AM26" s="12"/>
      <c r="AN26" s="13" t="s">
        <v>74</v>
      </c>
      <c r="AO26" s="13" t="s">
        <v>74</v>
      </c>
      <c r="AP26" s="13" t="s">
        <v>74</v>
      </c>
      <c r="AQ26" s="13" t="s">
        <v>76</v>
      </c>
      <c r="AR26" s="13" t="s">
        <v>75</v>
      </c>
      <c r="AS26" s="13" t="s">
        <v>76</v>
      </c>
      <c r="AT26" s="13" t="s">
        <v>77</v>
      </c>
      <c r="AU26" s="12"/>
      <c r="AV26" s="12"/>
      <c r="AW26" s="13" t="s">
        <v>74</v>
      </c>
      <c r="AX26" s="13" t="s">
        <v>77</v>
      </c>
      <c r="AY26" s="13" t="s">
        <v>74</v>
      </c>
      <c r="AZ26" s="14">
        <v>1</v>
      </c>
      <c r="BA26" s="14">
        <v>2</v>
      </c>
      <c r="BB26" s="13">
        <v>0</v>
      </c>
      <c r="BC26" s="13">
        <v>0</v>
      </c>
      <c r="BD26" s="14">
        <v>1</v>
      </c>
      <c r="BE26" s="13">
        <v>0</v>
      </c>
      <c r="BF26" s="13">
        <v>0</v>
      </c>
      <c r="BG26" s="13">
        <v>0</v>
      </c>
      <c r="BH26" s="13">
        <v>0</v>
      </c>
      <c r="BI26" s="12">
        <v>3</v>
      </c>
      <c r="BJ26" s="12">
        <v>2</v>
      </c>
      <c r="BK26" s="14">
        <v>1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</v>
      </c>
      <c r="BR26" s="13">
        <v>0</v>
      </c>
      <c r="BS26" s="13">
        <v>0</v>
      </c>
    </row>
    <row r="27" spans="1:71" ht="19.95" customHeight="1">
      <c r="A27" s="9" t="s">
        <v>80</v>
      </c>
      <c r="B27" s="10" t="s">
        <v>81</v>
      </c>
      <c r="C27" s="15">
        <v>28.28</v>
      </c>
      <c r="D27" s="24">
        <f t="shared" si="0"/>
        <v>28.4</v>
      </c>
      <c r="E27" s="24">
        <f t="shared" si="1"/>
        <v>20.399999999999999</v>
      </c>
      <c r="F27" s="24">
        <f t="shared" si="2"/>
        <v>8</v>
      </c>
      <c r="G27" s="12"/>
      <c r="H27" s="13" t="s">
        <v>76</v>
      </c>
      <c r="I27" s="12"/>
      <c r="J27" s="13" t="s">
        <v>76</v>
      </c>
      <c r="K27" s="12"/>
      <c r="L27" s="13" t="s">
        <v>77</v>
      </c>
      <c r="M27" s="13" t="s">
        <v>74</v>
      </c>
      <c r="N27" s="13" t="s">
        <v>76</v>
      </c>
      <c r="O27" s="12"/>
      <c r="P27" s="12"/>
      <c r="Q27" s="13" t="s">
        <v>76</v>
      </c>
      <c r="R27" s="13" t="s">
        <v>77</v>
      </c>
      <c r="S27" s="13" t="s">
        <v>74</v>
      </c>
      <c r="T27" s="12"/>
      <c r="U27" s="13" t="s">
        <v>77</v>
      </c>
      <c r="V27" s="12"/>
      <c r="W27" s="13" t="s">
        <v>74</v>
      </c>
      <c r="X27" s="13" t="s">
        <v>76</v>
      </c>
      <c r="Y27" s="13" t="s">
        <v>75</v>
      </c>
      <c r="Z27" s="13" t="s">
        <v>74</v>
      </c>
      <c r="AA27" s="13" t="s">
        <v>76</v>
      </c>
      <c r="AB27" s="13" t="s">
        <v>74</v>
      </c>
      <c r="AC27" s="12"/>
      <c r="AD27" s="12"/>
      <c r="AE27" s="13" t="s">
        <v>75</v>
      </c>
      <c r="AF27" s="12"/>
      <c r="AG27" s="13" t="s">
        <v>75</v>
      </c>
      <c r="AH27" s="13" t="s">
        <v>76</v>
      </c>
      <c r="AI27" s="13" t="s">
        <v>75</v>
      </c>
      <c r="AJ27" s="12"/>
      <c r="AK27" s="13" t="s">
        <v>77</v>
      </c>
      <c r="AL27" s="13" t="s">
        <v>75</v>
      </c>
      <c r="AM27" s="12"/>
      <c r="AN27" s="12"/>
      <c r="AO27" s="13" t="s">
        <v>77</v>
      </c>
      <c r="AP27" s="12"/>
      <c r="AQ27" s="13" t="s">
        <v>76</v>
      </c>
      <c r="AR27" s="12"/>
      <c r="AS27" s="12"/>
      <c r="AT27" s="13"/>
      <c r="AU27" s="13" t="s">
        <v>76</v>
      </c>
      <c r="AV27" s="13" t="s">
        <v>77</v>
      </c>
      <c r="AW27" s="13" t="s">
        <v>74</v>
      </c>
      <c r="AX27" s="13" t="s">
        <v>75</v>
      </c>
      <c r="AY27" s="13" t="s">
        <v>76</v>
      </c>
      <c r="AZ27" s="14">
        <v>1</v>
      </c>
      <c r="BA27" s="14">
        <v>1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2">
        <v>3</v>
      </c>
      <c r="BJ27" s="13">
        <v>0</v>
      </c>
      <c r="BK27" s="14">
        <v>3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</row>
    <row r="28" spans="1:71" ht="19.95" customHeight="1">
      <c r="A28" s="9" t="s">
        <v>100</v>
      </c>
      <c r="B28" s="10" t="s">
        <v>101</v>
      </c>
      <c r="C28" s="15">
        <v>28.28</v>
      </c>
      <c r="D28" s="24">
        <f t="shared" si="0"/>
        <v>42.599999999999994</v>
      </c>
      <c r="E28" s="24">
        <f t="shared" si="1"/>
        <v>27.599999999999998</v>
      </c>
      <c r="F28" s="24">
        <f t="shared" si="2"/>
        <v>15</v>
      </c>
      <c r="G28" s="12"/>
      <c r="H28" s="13" t="s">
        <v>74</v>
      </c>
      <c r="I28" s="13" t="s">
        <v>77</v>
      </c>
      <c r="J28" s="13" t="s">
        <v>76</v>
      </c>
      <c r="K28" s="13" t="s">
        <v>74</v>
      </c>
      <c r="L28" s="13" t="s">
        <v>77</v>
      </c>
      <c r="M28" s="13" t="s">
        <v>75</v>
      </c>
      <c r="N28" s="13" t="s">
        <v>75</v>
      </c>
      <c r="O28" s="12"/>
      <c r="P28" s="12"/>
      <c r="Q28" s="12"/>
      <c r="R28" s="12"/>
      <c r="S28" s="13" t="s">
        <v>74</v>
      </c>
      <c r="T28" s="13" t="s">
        <v>74</v>
      </c>
      <c r="U28" s="13" t="s">
        <v>77</v>
      </c>
      <c r="V28" s="12"/>
      <c r="W28" s="12"/>
      <c r="X28" s="13" t="s">
        <v>75</v>
      </c>
      <c r="Y28" s="12"/>
      <c r="Z28" s="12"/>
      <c r="AA28" s="12"/>
      <c r="AB28" s="13" t="s">
        <v>77</v>
      </c>
      <c r="AC28" s="12"/>
      <c r="AD28" s="12"/>
      <c r="AE28" s="13" t="s">
        <v>75</v>
      </c>
      <c r="AF28" s="12"/>
      <c r="AG28" s="12"/>
      <c r="AH28" s="13" t="s">
        <v>76</v>
      </c>
      <c r="AI28" s="13" t="s">
        <v>74</v>
      </c>
      <c r="AJ28" s="12"/>
      <c r="AK28" s="13" t="s">
        <v>77</v>
      </c>
      <c r="AL28" s="13" t="s">
        <v>77</v>
      </c>
      <c r="AM28" s="12"/>
      <c r="AN28" s="13" t="s">
        <v>74</v>
      </c>
      <c r="AO28" s="12"/>
      <c r="AP28" s="12"/>
      <c r="AQ28" s="12"/>
      <c r="AR28" s="12"/>
      <c r="AS28" s="12"/>
      <c r="AT28" s="12"/>
      <c r="AU28" s="12"/>
      <c r="AV28" s="13" t="s">
        <v>77</v>
      </c>
      <c r="AW28" s="13" t="s">
        <v>74</v>
      </c>
      <c r="AX28" s="13" t="s">
        <v>75</v>
      </c>
      <c r="AY28" s="13" t="s">
        <v>76</v>
      </c>
      <c r="AZ28" s="14">
        <v>1</v>
      </c>
      <c r="BA28" s="13">
        <v>0</v>
      </c>
      <c r="BB28" s="13">
        <v>0</v>
      </c>
      <c r="BC28" s="13">
        <v>0</v>
      </c>
      <c r="BD28" s="13">
        <v>0</v>
      </c>
      <c r="BE28" s="14">
        <v>1</v>
      </c>
      <c r="BF28" s="13">
        <v>0</v>
      </c>
      <c r="BG28" s="14">
        <v>1</v>
      </c>
      <c r="BH28" s="14">
        <v>1</v>
      </c>
      <c r="BI28" s="13">
        <v>0</v>
      </c>
      <c r="BJ28" s="12">
        <v>2</v>
      </c>
      <c r="BK28" s="14">
        <v>2</v>
      </c>
      <c r="BL28" s="13">
        <v>0</v>
      </c>
      <c r="BM28" s="14">
        <v>1</v>
      </c>
      <c r="BN28" s="13">
        <v>0</v>
      </c>
      <c r="BO28" s="14">
        <v>2</v>
      </c>
      <c r="BP28" s="12">
        <v>2</v>
      </c>
      <c r="BQ28" s="13">
        <v>0</v>
      </c>
      <c r="BR28" s="13">
        <v>0</v>
      </c>
      <c r="BS28" s="12">
        <v>2</v>
      </c>
    </row>
    <row r="29" spans="1:71" ht="19.95" customHeight="1">
      <c r="A29" s="9" t="s">
        <v>114</v>
      </c>
      <c r="B29" s="10" t="s">
        <v>115</v>
      </c>
      <c r="C29" s="15">
        <v>27.27</v>
      </c>
      <c r="D29" s="24">
        <f t="shared" si="0"/>
        <v>39.799999999999997</v>
      </c>
      <c r="E29" s="24">
        <f t="shared" si="1"/>
        <v>22.8</v>
      </c>
      <c r="F29" s="24">
        <f t="shared" si="2"/>
        <v>17</v>
      </c>
      <c r="G29" s="12"/>
      <c r="H29" s="12"/>
      <c r="I29" s="12"/>
      <c r="J29" s="12"/>
      <c r="K29" s="13" t="s">
        <v>74</v>
      </c>
      <c r="L29" s="13" t="s">
        <v>76</v>
      </c>
      <c r="M29" s="13" t="s">
        <v>74</v>
      </c>
      <c r="N29" s="13" t="s">
        <v>76</v>
      </c>
      <c r="O29" s="12"/>
      <c r="P29" s="12"/>
      <c r="Q29" s="12"/>
      <c r="R29" s="13" t="s">
        <v>75</v>
      </c>
      <c r="S29" s="13" t="s">
        <v>75</v>
      </c>
      <c r="T29" s="12"/>
      <c r="U29" s="13" t="s">
        <v>77</v>
      </c>
      <c r="V29" s="12"/>
      <c r="W29" s="13" t="s">
        <v>74</v>
      </c>
      <c r="X29" s="13" t="s">
        <v>76</v>
      </c>
      <c r="Y29" s="13" t="s">
        <v>76</v>
      </c>
      <c r="Z29" s="13" t="s">
        <v>75</v>
      </c>
      <c r="AA29" s="12"/>
      <c r="AB29" s="12"/>
      <c r="AC29" s="12"/>
      <c r="AD29" s="13" t="s">
        <v>77</v>
      </c>
      <c r="AE29" s="13" t="s">
        <v>74</v>
      </c>
      <c r="AF29" s="12"/>
      <c r="AG29" s="13" t="s">
        <v>75</v>
      </c>
      <c r="AH29" s="13" t="s">
        <v>74</v>
      </c>
      <c r="AI29" s="12"/>
      <c r="AJ29" s="12"/>
      <c r="AK29" s="12"/>
      <c r="AL29" s="13" t="s">
        <v>77</v>
      </c>
      <c r="AM29" s="12"/>
      <c r="AN29" s="13" t="s">
        <v>76</v>
      </c>
      <c r="AO29" s="13" t="s">
        <v>77</v>
      </c>
      <c r="AP29" s="13" t="s">
        <v>75</v>
      </c>
      <c r="AQ29" s="13" t="s">
        <v>74</v>
      </c>
      <c r="AR29" s="13" t="s">
        <v>75</v>
      </c>
      <c r="AS29" s="13" t="s">
        <v>76</v>
      </c>
      <c r="AT29" s="13" t="s">
        <v>74</v>
      </c>
      <c r="AU29" s="12"/>
      <c r="AV29" s="13" t="s">
        <v>77</v>
      </c>
      <c r="AW29" s="13" t="s">
        <v>74</v>
      </c>
      <c r="AX29" s="12"/>
      <c r="AY29" s="13" t="s">
        <v>75</v>
      </c>
      <c r="AZ29" s="12">
        <v>2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4">
        <v>1</v>
      </c>
      <c r="BG29" s="14">
        <v>1</v>
      </c>
      <c r="BH29" s="14">
        <v>1</v>
      </c>
      <c r="BI29" s="12">
        <v>3</v>
      </c>
      <c r="BJ29" s="12">
        <v>2</v>
      </c>
      <c r="BK29" s="12">
        <v>4</v>
      </c>
      <c r="BL29" s="13">
        <v>0</v>
      </c>
      <c r="BM29" s="13">
        <v>0</v>
      </c>
      <c r="BN29" s="13">
        <v>0</v>
      </c>
      <c r="BO29" s="12">
        <v>3</v>
      </c>
      <c r="BP29" s="13">
        <v>0</v>
      </c>
      <c r="BQ29" s="13">
        <v>0</v>
      </c>
      <c r="BR29" s="13">
        <v>0</v>
      </c>
      <c r="BS29" s="13">
        <v>0</v>
      </c>
    </row>
    <row r="30" spans="1:71" ht="19.95" customHeight="1">
      <c r="A30" s="9" t="s">
        <v>116</v>
      </c>
      <c r="B30" s="10" t="s">
        <v>117</v>
      </c>
      <c r="C30" s="15">
        <v>25.25</v>
      </c>
      <c r="D30" s="24">
        <f t="shared" si="0"/>
        <v>31</v>
      </c>
      <c r="E30" s="24">
        <f t="shared" si="1"/>
        <v>18</v>
      </c>
      <c r="F30" s="24">
        <f t="shared" si="2"/>
        <v>13</v>
      </c>
      <c r="G30" s="12"/>
      <c r="H30" s="13" t="s">
        <v>77</v>
      </c>
      <c r="I30" s="13" t="s">
        <v>74</v>
      </c>
      <c r="J30" s="13" t="s">
        <v>76</v>
      </c>
      <c r="K30" s="13" t="s">
        <v>75</v>
      </c>
      <c r="L30" s="12"/>
      <c r="M30" s="13" t="s">
        <v>74</v>
      </c>
      <c r="N30" s="13" t="s">
        <v>75</v>
      </c>
      <c r="O30" s="13" t="s">
        <v>77</v>
      </c>
      <c r="P30" s="12"/>
      <c r="Q30" s="13" t="s">
        <v>74</v>
      </c>
      <c r="R30" s="12"/>
      <c r="S30" s="13" t="s">
        <v>75</v>
      </c>
      <c r="T30" s="12"/>
      <c r="U30" s="12"/>
      <c r="V30" s="12"/>
      <c r="W30" s="12"/>
      <c r="X30" s="13" t="s">
        <v>76</v>
      </c>
      <c r="Y30" s="13" t="s">
        <v>77</v>
      </c>
      <c r="Z30" s="13" t="s">
        <v>75</v>
      </c>
      <c r="AA30" s="13" t="s">
        <v>76</v>
      </c>
      <c r="AB30" s="13" t="s">
        <v>75</v>
      </c>
      <c r="AC30" s="12"/>
      <c r="AD30" s="13" t="s">
        <v>74</v>
      </c>
      <c r="AE30" s="12"/>
      <c r="AF30" s="12"/>
      <c r="AG30" s="13" t="s">
        <v>74</v>
      </c>
      <c r="AH30" s="13" t="s">
        <v>76</v>
      </c>
      <c r="AI30" s="12"/>
      <c r="AJ30" s="13" t="s">
        <v>75</v>
      </c>
      <c r="AK30" s="13" t="s">
        <v>77</v>
      </c>
      <c r="AL30" s="13" t="s">
        <v>75</v>
      </c>
      <c r="AM30" s="12"/>
      <c r="AN30" s="13" t="s">
        <v>74</v>
      </c>
      <c r="AO30" s="13" t="s">
        <v>74</v>
      </c>
      <c r="AP30" s="13" t="s">
        <v>76</v>
      </c>
      <c r="AQ30" s="13" t="s">
        <v>76</v>
      </c>
      <c r="AR30" s="13" t="s">
        <v>74</v>
      </c>
      <c r="AS30" s="12"/>
      <c r="AT30" s="13" t="s">
        <v>77</v>
      </c>
      <c r="AU30" s="12"/>
      <c r="AV30" s="13" t="s">
        <v>75</v>
      </c>
      <c r="AW30" s="13" t="s">
        <v>74</v>
      </c>
      <c r="AX30" s="13" t="s">
        <v>75</v>
      </c>
      <c r="AY30" s="13" t="s">
        <v>75</v>
      </c>
      <c r="AZ30" s="14">
        <v>1</v>
      </c>
      <c r="BA30" s="13">
        <v>0</v>
      </c>
      <c r="BB30" s="14">
        <v>1</v>
      </c>
      <c r="BC30" s="13">
        <v>0</v>
      </c>
      <c r="BD30" s="13">
        <v>0</v>
      </c>
      <c r="BE30" s="13">
        <v>0</v>
      </c>
      <c r="BF30" s="13">
        <v>0</v>
      </c>
      <c r="BG30" s="13">
        <v>0</v>
      </c>
      <c r="BH30" s="14">
        <v>1</v>
      </c>
      <c r="BI30" s="12">
        <v>3</v>
      </c>
      <c r="BJ30" s="12">
        <v>2</v>
      </c>
      <c r="BK30" s="14">
        <v>1</v>
      </c>
      <c r="BL30" s="13">
        <v>0</v>
      </c>
      <c r="BM30" s="14">
        <v>1</v>
      </c>
      <c r="BN30" s="13">
        <v>0</v>
      </c>
      <c r="BO30" s="13">
        <v>0</v>
      </c>
      <c r="BP30" s="12">
        <v>2</v>
      </c>
      <c r="BQ30" s="13">
        <v>0</v>
      </c>
      <c r="BR30" s="13">
        <v>0</v>
      </c>
      <c r="BS30" s="14">
        <v>1</v>
      </c>
    </row>
    <row r="31" spans="1:71" ht="19.95" customHeight="1">
      <c r="A31" s="9" t="s">
        <v>92</v>
      </c>
      <c r="B31" s="10" t="s">
        <v>93</v>
      </c>
      <c r="C31" s="15">
        <v>21.21</v>
      </c>
      <c r="D31" s="24">
        <f t="shared" si="0"/>
        <v>34.799999999999997</v>
      </c>
      <c r="E31" s="24">
        <f t="shared" si="1"/>
        <v>22.8</v>
      </c>
      <c r="F31" s="24">
        <f t="shared" si="2"/>
        <v>12</v>
      </c>
      <c r="G31" s="12"/>
      <c r="H31" s="13" t="s">
        <v>77</v>
      </c>
      <c r="I31" s="12"/>
      <c r="J31" s="13" t="s">
        <v>76</v>
      </c>
      <c r="K31" s="12"/>
      <c r="L31" s="13" t="s">
        <v>77</v>
      </c>
      <c r="M31" s="13" t="s">
        <v>74</v>
      </c>
      <c r="N31" s="12"/>
      <c r="O31" s="13" t="s">
        <v>77</v>
      </c>
      <c r="P31" s="13" t="s">
        <v>77</v>
      </c>
      <c r="Q31" s="13" t="s">
        <v>76</v>
      </c>
      <c r="R31" s="12"/>
      <c r="S31" s="13" t="s">
        <v>74</v>
      </c>
      <c r="T31" s="12"/>
      <c r="U31" s="12"/>
      <c r="V31" s="13" t="s">
        <v>75</v>
      </c>
      <c r="W31" s="12"/>
      <c r="X31" s="13" t="s">
        <v>76</v>
      </c>
      <c r="Y31" s="13" t="s">
        <v>77</v>
      </c>
      <c r="Z31" s="13" t="s">
        <v>77</v>
      </c>
      <c r="AA31" s="12"/>
      <c r="AB31" s="13" t="s">
        <v>75</v>
      </c>
      <c r="AC31" s="12"/>
      <c r="AD31" s="13" t="s">
        <v>77</v>
      </c>
      <c r="AE31" s="13" t="s">
        <v>75</v>
      </c>
      <c r="AF31" s="12"/>
      <c r="AG31" s="13" t="s">
        <v>76</v>
      </c>
      <c r="AH31" s="12"/>
      <c r="AI31" s="12"/>
      <c r="AJ31" s="12"/>
      <c r="AK31" s="12"/>
      <c r="AL31" s="13" t="s">
        <v>75</v>
      </c>
      <c r="AM31" s="13" t="s">
        <v>74</v>
      </c>
      <c r="AN31" s="13" t="s">
        <v>74</v>
      </c>
      <c r="AO31" s="12"/>
      <c r="AP31" s="13" t="s">
        <v>74</v>
      </c>
      <c r="AQ31" s="12"/>
      <c r="AR31" s="13" t="s">
        <v>75</v>
      </c>
      <c r="AS31" s="13" t="s">
        <v>76</v>
      </c>
      <c r="AT31" s="13" t="s">
        <v>77</v>
      </c>
      <c r="AU31" s="12"/>
      <c r="AV31" s="12"/>
      <c r="AW31" s="13" t="s">
        <v>76</v>
      </c>
      <c r="AX31" s="13" t="s">
        <v>77</v>
      </c>
      <c r="AY31" s="13" t="s">
        <v>76</v>
      </c>
      <c r="AZ31" s="14">
        <v>1</v>
      </c>
      <c r="BA31" s="13">
        <v>0</v>
      </c>
      <c r="BB31" s="13">
        <v>0</v>
      </c>
      <c r="BC31" s="13">
        <v>0</v>
      </c>
      <c r="BD31" s="14">
        <v>1</v>
      </c>
      <c r="BE31" s="13">
        <v>0</v>
      </c>
      <c r="BF31" s="13">
        <v>0</v>
      </c>
      <c r="BG31" s="13">
        <v>0</v>
      </c>
      <c r="BH31" s="13">
        <v>0</v>
      </c>
      <c r="BI31" s="14">
        <v>1</v>
      </c>
      <c r="BJ31" s="12">
        <v>2</v>
      </c>
      <c r="BK31" s="14">
        <v>1</v>
      </c>
      <c r="BL31" s="14">
        <v>1</v>
      </c>
      <c r="BM31" s="12">
        <v>2</v>
      </c>
      <c r="BN31" s="14">
        <v>1</v>
      </c>
      <c r="BO31" s="14">
        <v>1</v>
      </c>
      <c r="BP31" s="14">
        <v>1</v>
      </c>
      <c r="BQ31" s="13">
        <v>0</v>
      </c>
      <c r="BR31" s="13">
        <v>0</v>
      </c>
      <c r="BS31" s="13">
        <v>0</v>
      </c>
    </row>
    <row r="33" spans="2:6">
      <c r="B33" s="25">
        <v>5</v>
      </c>
      <c r="C33" s="26">
        <v>70</v>
      </c>
      <c r="D33" s="26">
        <f>COUNTIF(D$8:D$31, "&gt;=" &amp;C33)</f>
        <v>2</v>
      </c>
      <c r="E33" s="35">
        <f>D33</f>
        <v>2</v>
      </c>
      <c r="F33" s="40">
        <f>E33/24</f>
        <v>8.3333333333333329E-2</v>
      </c>
    </row>
    <row r="34" spans="2:6">
      <c r="B34" s="27">
        <v>4</v>
      </c>
      <c r="C34" s="28">
        <v>58</v>
      </c>
      <c r="D34" s="28">
        <f t="shared" ref="D34:D37" si="3">COUNTIF(D$8:D$31, "&gt;=" &amp;C34)</f>
        <v>6</v>
      </c>
      <c r="E34" s="36">
        <f>D34-E33</f>
        <v>4</v>
      </c>
      <c r="F34" s="41">
        <f>E34/24</f>
        <v>0.16666666666666666</v>
      </c>
    </row>
    <row r="35" spans="2:6">
      <c r="B35" s="29">
        <v>3</v>
      </c>
      <c r="C35" s="30">
        <v>46</v>
      </c>
      <c r="D35" s="30">
        <f t="shared" si="3"/>
        <v>11</v>
      </c>
      <c r="E35" s="37">
        <f>D35-SUM(E33:E34)</f>
        <v>5</v>
      </c>
      <c r="F35" s="42">
        <f>E35/24</f>
        <v>0.20833333333333334</v>
      </c>
    </row>
    <row r="36" spans="2:6">
      <c r="B36" s="31">
        <v>2</v>
      </c>
      <c r="C36" s="32">
        <v>38</v>
      </c>
      <c r="D36" s="32">
        <f t="shared" si="3"/>
        <v>17</v>
      </c>
      <c r="E36" s="38">
        <f>D36-SUM(E33:E35)</f>
        <v>6</v>
      </c>
      <c r="F36" s="43">
        <f>E36/24</f>
        <v>0.25</v>
      </c>
    </row>
    <row r="37" spans="2:6">
      <c r="B37" s="33">
        <v>1</v>
      </c>
      <c r="C37" s="34">
        <v>0</v>
      </c>
      <c r="D37" s="34">
        <f t="shared" si="3"/>
        <v>24</v>
      </c>
      <c r="E37" s="39">
        <f>D37-SUM(E33:E36)</f>
        <v>7</v>
      </c>
      <c r="F37" s="44">
        <f>E37/24</f>
        <v>0.29166666666666669</v>
      </c>
    </row>
  </sheetData>
  <sortState ref="A8:AE31">
    <sortCondition descending="1" ref="C8"/>
  </sortState>
  <mergeCells count="1">
    <mergeCell ref="B1:U1"/>
  </mergeCells>
  <pageMargins left="0" right="0" top="0" bottom="0" header="0.5" footer="0.5"/>
  <pageSetup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6"/>
  <sheetViews>
    <sheetView zoomScale="70" zoomScaleNormal="70"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E7" sqref="E7"/>
    </sheetView>
  </sheetViews>
  <sheetFormatPr defaultRowHeight="13.2"/>
  <cols>
    <col min="1" max="1" width="0.21875" customWidth="1"/>
    <col min="2" max="2" width="20.33203125" customWidth="1"/>
    <col min="3" max="3" width="5.88671875" customWidth="1"/>
    <col min="4" max="7" width="6.33203125" customWidth="1"/>
    <col min="8" max="73" width="6" customWidth="1"/>
  </cols>
  <sheetData>
    <row r="1" spans="1:73" ht="28.95" customHeight="1">
      <c r="A1" s="1"/>
      <c r="B1" s="73" t="s">
        <v>0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3" ht="19.95" customHeight="1">
      <c r="A2" s="71" t="s">
        <v>1</v>
      </c>
      <c r="B2" s="71"/>
      <c r="C2" s="71"/>
      <c r="D2" s="1"/>
      <c r="E2" s="1"/>
      <c r="F2" s="1"/>
      <c r="G2" s="1"/>
      <c r="H2" s="2" t="s">
        <v>2</v>
      </c>
      <c r="I2" s="2" t="s">
        <v>3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  <c r="R2" s="2" t="s">
        <v>12</v>
      </c>
      <c r="S2" s="2" t="s">
        <v>13</v>
      </c>
      <c r="T2" s="2" t="s">
        <v>14</v>
      </c>
      <c r="U2" s="2" t="s">
        <v>15</v>
      </c>
      <c r="V2" s="74" t="s">
        <v>16</v>
      </c>
      <c r="W2" s="74"/>
      <c r="X2" s="2" t="s">
        <v>17</v>
      </c>
      <c r="Y2" s="2" t="s">
        <v>18</v>
      </c>
      <c r="Z2" s="2" t="s">
        <v>19</v>
      </c>
      <c r="AA2" s="2" t="s">
        <v>20</v>
      </c>
      <c r="AB2" s="2" t="s">
        <v>21</v>
      </c>
      <c r="AC2" s="2" t="s">
        <v>22</v>
      </c>
      <c r="AD2" s="2" t="s">
        <v>23</v>
      </c>
      <c r="AE2" s="2" t="s">
        <v>24</v>
      </c>
      <c r="AF2" s="2" t="s">
        <v>25</v>
      </c>
      <c r="AG2" s="2" t="s">
        <v>26</v>
      </c>
      <c r="AH2" s="2" t="s">
        <v>27</v>
      </c>
      <c r="AI2" s="2" t="s">
        <v>28</v>
      </c>
      <c r="AJ2" s="2" t="s">
        <v>29</v>
      </c>
      <c r="AK2" s="2" t="s">
        <v>30</v>
      </c>
      <c r="AL2" s="2" t="s">
        <v>31</v>
      </c>
      <c r="AM2" s="2" t="s">
        <v>32</v>
      </c>
      <c r="AN2" s="2" t="s">
        <v>33</v>
      </c>
      <c r="AO2" s="2" t="s">
        <v>34</v>
      </c>
      <c r="AP2" s="2" t="s">
        <v>35</v>
      </c>
      <c r="AQ2" s="2" t="s">
        <v>36</v>
      </c>
      <c r="AR2" s="2" t="s">
        <v>37</v>
      </c>
      <c r="AS2" s="2" t="s">
        <v>38</v>
      </c>
      <c r="AT2" s="2" t="s">
        <v>39</v>
      </c>
      <c r="AU2" s="2" t="s">
        <v>40</v>
      </c>
      <c r="AV2" s="2" t="s">
        <v>41</v>
      </c>
      <c r="AW2" s="2" t="s">
        <v>42</v>
      </c>
      <c r="AX2" s="2" t="s">
        <v>43</v>
      </c>
      <c r="AY2" s="2" t="s">
        <v>44</v>
      </c>
      <c r="AZ2" s="2" t="s">
        <v>45</v>
      </c>
      <c r="BA2" s="2" t="s">
        <v>46</v>
      </c>
      <c r="BB2" s="2" t="s">
        <v>47</v>
      </c>
      <c r="BC2" s="2" t="s">
        <v>48</v>
      </c>
      <c r="BD2" s="2" t="s">
        <v>49</v>
      </c>
      <c r="BE2" s="2" t="s">
        <v>50</v>
      </c>
      <c r="BF2" s="2" t="s">
        <v>51</v>
      </c>
      <c r="BG2" s="2" t="s">
        <v>52</v>
      </c>
      <c r="BH2" s="2" t="s">
        <v>53</v>
      </c>
      <c r="BI2" s="2" t="s">
        <v>54</v>
      </c>
      <c r="BJ2" s="2" t="s">
        <v>55</v>
      </c>
      <c r="BK2" s="2" t="s">
        <v>56</v>
      </c>
      <c r="BL2" s="2" t="s">
        <v>57</v>
      </c>
      <c r="BM2" s="2" t="s">
        <v>58</v>
      </c>
      <c r="BN2" s="2" t="s">
        <v>59</v>
      </c>
      <c r="BO2" s="2" t="s">
        <v>60</v>
      </c>
      <c r="BP2" s="2" t="s">
        <v>61</v>
      </c>
      <c r="BQ2" s="2" t="s">
        <v>62</v>
      </c>
      <c r="BR2" s="2" t="s">
        <v>63</v>
      </c>
      <c r="BS2" s="2" t="s">
        <v>64</v>
      </c>
      <c r="BT2" s="2" t="s">
        <v>65</v>
      </c>
      <c r="BU2" s="2" t="s">
        <v>66</v>
      </c>
    </row>
    <row r="3" spans="1:73" ht="19.95" customHeight="1">
      <c r="A3" s="71" t="s">
        <v>67</v>
      </c>
      <c r="B3" s="71"/>
      <c r="C3" s="71"/>
      <c r="D3" s="3">
        <v>0.4372749999999998</v>
      </c>
      <c r="E3" s="3"/>
      <c r="F3" s="3"/>
      <c r="G3" s="3"/>
      <c r="H3" s="4">
        <v>0.95833333330000003</v>
      </c>
      <c r="I3" s="4">
        <v>0.66666666669999997</v>
      </c>
      <c r="J3" s="4">
        <v>0.83333333330000003</v>
      </c>
      <c r="K3" s="4">
        <v>0.58333333330000003</v>
      </c>
      <c r="L3" s="4">
        <v>0.375</v>
      </c>
      <c r="M3" s="4">
        <v>8.3333333300000006E-2</v>
      </c>
      <c r="N3" s="4">
        <v>0.41666666670000002</v>
      </c>
      <c r="O3" s="4">
        <v>0.58333333330000003</v>
      </c>
      <c r="P3" s="4">
        <v>0.375</v>
      </c>
      <c r="Q3" s="4">
        <v>0.625</v>
      </c>
      <c r="R3" s="4">
        <v>0.45833333329999998</v>
      </c>
      <c r="S3" s="4">
        <v>0.83333333330000003</v>
      </c>
      <c r="T3" s="4">
        <v>0.5</v>
      </c>
      <c r="U3" s="4">
        <v>0.83333333330000003</v>
      </c>
      <c r="V3" s="75">
        <v>0.75</v>
      </c>
      <c r="W3" s="75"/>
      <c r="X3" s="4">
        <v>0.70833333330000003</v>
      </c>
      <c r="Y3" s="4">
        <v>0.54166666669999997</v>
      </c>
      <c r="Z3" s="4">
        <v>0.41666666670000002</v>
      </c>
      <c r="AA3" s="4">
        <v>0.33333333329999998</v>
      </c>
      <c r="AB3" s="4">
        <v>0.25</v>
      </c>
      <c r="AC3" s="4">
        <v>0.5</v>
      </c>
      <c r="AD3" s="4">
        <v>0.20833333330000001</v>
      </c>
      <c r="AE3" s="4">
        <v>0.95833333330000003</v>
      </c>
      <c r="AF3" s="4">
        <v>0.29166666670000002</v>
      </c>
      <c r="AG3" s="4">
        <v>0.41666666670000002</v>
      </c>
      <c r="AH3" s="4">
        <v>1</v>
      </c>
      <c r="AI3" s="4">
        <v>0.125</v>
      </c>
      <c r="AJ3" s="4">
        <v>0.45833333329999998</v>
      </c>
      <c r="AK3" s="4">
        <v>0.54166666669999997</v>
      </c>
      <c r="AL3" s="4">
        <v>0.66666666669999997</v>
      </c>
      <c r="AM3" s="4">
        <v>0.75</v>
      </c>
      <c r="AN3" s="4">
        <v>0.375</v>
      </c>
      <c r="AO3" s="4">
        <v>0.91666666669999997</v>
      </c>
      <c r="AP3" s="4">
        <v>0.29166666670000002</v>
      </c>
      <c r="AQ3" s="4">
        <v>0.66666666669999997</v>
      </c>
      <c r="AR3" s="4">
        <v>0.20833333330000001</v>
      </c>
      <c r="AS3" s="4">
        <v>0.33333333329999998</v>
      </c>
      <c r="AT3" s="4">
        <v>0.45833333329999998</v>
      </c>
      <c r="AU3" s="4">
        <v>0.45833333329999998</v>
      </c>
      <c r="AV3" s="4">
        <v>0.29166666670000002</v>
      </c>
      <c r="AW3" s="4">
        <v>0.79166666669999997</v>
      </c>
      <c r="AX3" s="4">
        <v>0.25</v>
      </c>
      <c r="AY3" s="4">
        <v>8.3333333300000006E-2</v>
      </c>
      <c r="AZ3" s="4">
        <v>0.33333333329999998</v>
      </c>
      <c r="BA3" s="4">
        <v>0.20833333330000001</v>
      </c>
      <c r="BB3" s="4">
        <v>0.58333333330000003</v>
      </c>
      <c r="BC3" s="4">
        <v>0.40277777780000001</v>
      </c>
      <c r="BD3" s="4">
        <v>0.35416666670000002</v>
      </c>
      <c r="BE3" s="4">
        <v>0.1875</v>
      </c>
      <c r="BF3" s="4">
        <v>0.38888888890000001</v>
      </c>
      <c r="BG3" s="4">
        <v>0.375</v>
      </c>
      <c r="BH3" s="4">
        <v>0.125</v>
      </c>
      <c r="BI3" s="4">
        <v>0.23958333330000001</v>
      </c>
      <c r="BJ3" s="4">
        <v>0.31666666669999999</v>
      </c>
      <c r="BK3" s="4">
        <v>0.79166666669999997</v>
      </c>
      <c r="BL3" s="4">
        <v>0.79166666669999997</v>
      </c>
      <c r="BM3" s="4">
        <v>0.42708333329999998</v>
      </c>
      <c r="BN3" s="4">
        <v>0.47916666670000002</v>
      </c>
      <c r="BO3" s="4">
        <v>0.45833333329999998</v>
      </c>
      <c r="BP3" s="4">
        <v>0.27083333329999998</v>
      </c>
      <c r="BQ3" s="4">
        <v>0.41666666670000002</v>
      </c>
      <c r="BR3" s="4">
        <v>0.66666666669999997</v>
      </c>
      <c r="BS3" s="4">
        <v>0.20833333330000001</v>
      </c>
      <c r="BT3" s="4">
        <v>6.25E-2</v>
      </c>
      <c r="BU3" s="4">
        <v>0.375</v>
      </c>
    </row>
    <row r="4" spans="1:73" ht="19.95" customHeight="1">
      <c r="A4" s="71" t="s">
        <v>68</v>
      </c>
      <c r="B4" s="71"/>
      <c r="C4" s="71"/>
      <c r="D4" s="5" t="s">
        <v>21</v>
      </c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72"/>
      <c r="W4" s="72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 t="s">
        <v>69</v>
      </c>
      <c r="BC4" s="6" t="s">
        <v>69</v>
      </c>
      <c r="BD4" s="6" t="s">
        <v>69</v>
      </c>
      <c r="BE4" s="6" t="s">
        <v>69</v>
      </c>
      <c r="BF4" s="6" t="s">
        <v>69</v>
      </c>
      <c r="BG4" s="6" t="s">
        <v>69</v>
      </c>
      <c r="BH4" s="6" t="s">
        <v>69</v>
      </c>
      <c r="BI4" s="6" t="s">
        <v>69</v>
      </c>
      <c r="BJ4" s="6" t="s">
        <v>69</v>
      </c>
      <c r="BK4" s="6" t="s">
        <v>69</v>
      </c>
      <c r="BL4" s="6" t="s">
        <v>69</v>
      </c>
      <c r="BM4" s="6" t="s">
        <v>69</v>
      </c>
      <c r="BN4" s="6" t="s">
        <v>69</v>
      </c>
      <c r="BO4" s="6" t="s">
        <v>69</v>
      </c>
      <c r="BP4" s="6" t="s">
        <v>69</v>
      </c>
      <c r="BQ4" s="6" t="s">
        <v>69</v>
      </c>
      <c r="BR4" s="6" t="s">
        <v>69</v>
      </c>
      <c r="BS4" s="6" t="s">
        <v>69</v>
      </c>
      <c r="BT4" s="6" t="s">
        <v>69</v>
      </c>
      <c r="BU4" s="6" t="s">
        <v>69</v>
      </c>
    </row>
    <row r="5" spans="1:73" ht="19.95" customHeight="1">
      <c r="A5" s="71" t="s">
        <v>70</v>
      </c>
      <c r="B5" s="71"/>
      <c r="C5" s="71"/>
      <c r="D5" s="5" t="s">
        <v>71</v>
      </c>
      <c r="E5" s="5"/>
      <c r="F5" s="5"/>
      <c r="G5" s="5"/>
      <c r="H5" s="6" t="s">
        <v>69</v>
      </c>
      <c r="I5" s="6" t="s">
        <v>69</v>
      </c>
      <c r="J5" s="6" t="s">
        <v>69</v>
      </c>
      <c r="K5" s="6" t="s">
        <v>69</v>
      </c>
      <c r="L5" s="6" t="s">
        <v>69</v>
      </c>
      <c r="M5" s="6" t="s">
        <v>69</v>
      </c>
      <c r="N5" s="6" t="s">
        <v>69</v>
      </c>
      <c r="O5" s="6" t="s">
        <v>69</v>
      </c>
      <c r="P5" s="6" t="s">
        <v>69</v>
      </c>
      <c r="Q5" s="6" t="s">
        <v>69</v>
      </c>
      <c r="R5" s="6" t="s">
        <v>69</v>
      </c>
      <c r="S5" s="6" t="s">
        <v>69</v>
      </c>
      <c r="T5" s="6" t="s">
        <v>69</v>
      </c>
      <c r="U5" s="6" t="s">
        <v>69</v>
      </c>
      <c r="V5" s="72" t="s">
        <v>69</v>
      </c>
      <c r="W5" s="72"/>
      <c r="X5" s="6" t="s">
        <v>69</v>
      </c>
      <c r="Y5" s="6" t="s">
        <v>69</v>
      </c>
      <c r="Z5" s="6" t="s">
        <v>69</v>
      </c>
      <c r="AA5" s="6" t="s">
        <v>69</v>
      </c>
      <c r="AB5" s="6" t="s">
        <v>69</v>
      </c>
      <c r="AC5" s="6" t="s">
        <v>69</v>
      </c>
      <c r="AD5" s="6" t="s">
        <v>69</v>
      </c>
      <c r="AE5" s="6" t="s">
        <v>69</v>
      </c>
      <c r="AF5" s="6" t="s">
        <v>69</v>
      </c>
      <c r="AG5" s="6" t="s">
        <v>69</v>
      </c>
      <c r="AH5" s="6" t="s">
        <v>69</v>
      </c>
      <c r="AI5" s="6" t="s">
        <v>69</v>
      </c>
      <c r="AJ5" s="6" t="s">
        <v>69</v>
      </c>
      <c r="AK5" s="6" t="s">
        <v>69</v>
      </c>
      <c r="AL5" s="6" t="s">
        <v>69</v>
      </c>
      <c r="AM5" s="6" t="s">
        <v>69</v>
      </c>
      <c r="AN5" s="6" t="s">
        <v>69</v>
      </c>
      <c r="AO5" s="6" t="s">
        <v>69</v>
      </c>
      <c r="AP5" s="6" t="s">
        <v>69</v>
      </c>
      <c r="AQ5" s="6" t="s">
        <v>69</v>
      </c>
      <c r="AR5" s="6" t="s">
        <v>69</v>
      </c>
      <c r="AS5" s="6" t="s">
        <v>69</v>
      </c>
      <c r="AT5" s="6" t="s">
        <v>69</v>
      </c>
      <c r="AU5" s="6" t="s">
        <v>69</v>
      </c>
      <c r="AV5" s="6" t="s">
        <v>69</v>
      </c>
      <c r="AW5" s="6" t="s">
        <v>69</v>
      </c>
      <c r="AX5" s="6" t="s">
        <v>69</v>
      </c>
      <c r="AY5" s="6" t="s">
        <v>69</v>
      </c>
      <c r="AZ5" s="6" t="s">
        <v>69</v>
      </c>
      <c r="BA5" s="6" t="s">
        <v>69</v>
      </c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</row>
    <row r="6" spans="1:73" ht="19.95" customHeight="1">
      <c r="A6" s="76" t="s">
        <v>72</v>
      </c>
      <c r="B6" s="76"/>
      <c r="C6" s="76"/>
      <c r="D6" s="7" t="s">
        <v>73</v>
      </c>
      <c r="E6" s="7" t="s">
        <v>127</v>
      </c>
      <c r="F6" s="7" t="s">
        <v>126</v>
      </c>
      <c r="G6" s="7" t="s">
        <v>128</v>
      </c>
      <c r="H6" s="8" t="s">
        <v>74</v>
      </c>
      <c r="I6" s="8" t="s">
        <v>75</v>
      </c>
      <c r="J6" s="8" t="s">
        <v>75</v>
      </c>
      <c r="K6" s="8" t="s">
        <v>75</v>
      </c>
      <c r="L6" s="8" t="s">
        <v>76</v>
      </c>
      <c r="M6" s="8" t="s">
        <v>75</v>
      </c>
      <c r="N6" s="8" t="s">
        <v>76</v>
      </c>
      <c r="O6" s="8" t="s">
        <v>74</v>
      </c>
      <c r="P6" s="8" t="s">
        <v>74</v>
      </c>
      <c r="Q6" s="8" t="s">
        <v>75</v>
      </c>
      <c r="R6" s="8" t="s">
        <v>77</v>
      </c>
      <c r="S6" s="8" t="s">
        <v>76</v>
      </c>
      <c r="T6" s="8" t="s">
        <v>77</v>
      </c>
      <c r="U6" s="8" t="s">
        <v>75</v>
      </c>
      <c r="V6" s="77" t="s">
        <v>75</v>
      </c>
      <c r="W6" s="77"/>
      <c r="X6" s="8" t="s">
        <v>74</v>
      </c>
      <c r="Y6" s="8" t="s">
        <v>76</v>
      </c>
      <c r="Z6" s="8" t="s">
        <v>77</v>
      </c>
      <c r="AA6" s="8" t="s">
        <v>74</v>
      </c>
      <c r="AB6" s="8" t="s">
        <v>76</v>
      </c>
      <c r="AC6" s="8" t="s">
        <v>74</v>
      </c>
      <c r="AD6" s="8" t="s">
        <v>76</v>
      </c>
      <c r="AE6" s="8" t="s">
        <v>75</v>
      </c>
      <c r="AF6" s="8" t="s">
        <v>76</v>
      </c>
      <c r="AG6" s="8" t="s">
        <v>77</v>
      </c>
      <c r="AH6" s="8" t="s">
        <v>77</v>
      </c>
      <c r="AI6" s="8" t="s">
        <v>77</v>
      </c>
      <c r="AJ6" s="8" t="s">
        <v>75</v>
      </c>
      <c r="AK6" s="8" t="s">
        <v>76</v>
      </c>
      <c r="AL6" s="8" t="s">
        <v>74</v>
      </c>
      <c r="AM6" s="8" t="s">
        <v>74</v>
      </c>
      <c r="AN6" s="8" t="s">
        <v>76</v>
      </c>
      <c r="AO6" s="8" t="s">
        <v>77</v>
      </c>
      <c r="AP6" s="8" t="s">
        <v>75</v>
      </c>
      <c r="AQ6" s="8" t="s">
        <v>75</v>
      </c>
      <c r="AR6" s="8" t="s">
        <v>77</v>
      </c>
      <c r="AS6" s="8" t="s">
        <v>75</v>
      </c>
      <c r="AT6" s="8" t="s">
        <v>77</v>
      </c>
      <c r="AU6" s="8" t="s">
        <v>75</v>
      </c>
      <c r="AV6" s="8" t="s">
        <v>75</v>
      </c>
      <c r="AW6" s="8" t="s">
        <v>77</v>
      </c>
      <c r="AX6" s="8" t="s">
        <v>74</v>
      </c>
      <c r="AY6" s="8" t="s">
        <v>75</v>
      </c>
      <c r="AZ6" s="8" t="s">
        <v>76</v>
      </c>
      <c r="BA6" s="8" t="s">
        <v>77</v>
      </c>
      <c r="BB6" s="8">
        <v>2</v>
      </c>
      <c r="BC6" s="8">
        <v>3</v>
      </c>
      <c r="BD6" s="8">
        <v>2</v>
      </c>
      <c r="BE6" s="8">
        <v>2</v>
      </c>
      <c r="BF6" s="8">
        <v>3</v>
      </c>
      <c r="BG6" s="8">
        <v>2</v>
      </c>
      <c r="BH6" s="8">
        <v>4</v>
      </c>
      <c r="BI6" s="8">
        <v>4</v>
      </c>
      <c r="BJ6" s="8">
        <v>5</v>
      </c>
      <c r="BK6" s="8">
        <v>3</v>
      </c>
      <c r="BL6" s="8">
        <v>2</v>
      </c>
      <c r="BM6" s="8">
        <v>4</v>
      </c>
      <c r="BN6" s="8">
        <v>2</v>
      </c>
      <c r="BO6" s="8">
        <v>2</v>
      </c>
      <c r="BP6" s="8">
        <v>2</v>
      </c>
      <c r="BQ6" s="8">
        <v>3</v>
      </c>
      <c r="BR6" s="8">
        <v>2</v>
      </c>
      <c r="BS6" s="8">
        <v>3</v>
      </c>
      <c r="BT6" s="8">
        <v>2</v>
      </c>
      <c r="BU6" s="8">
        <v>2</v>
      </c>
    </row>
    <row r="7" spans="1:73" ht="19.95" customHeight="1">
      <c r="A7" s="78" t="s">
        <v>78</v>
      </c>
      <c r="B7" s="78"/>
      <c r="C7" s="10" t="s">
        <v>79</v>
      </c>
      <c r="D7" s="11">
        <v>63.64</v>
      </c>
      <c r="E7" s="24">
        <f>SUM(F7:G7)</f>
        <v>70.199999999999989</v>
      </c>
      <c r="F7" s="24">
        <f>1.2*COUNTBLANK(H7:BA7)</f>
        <v>37.199999999999996</v>
      </c>
      <c r="G7" s="24">
        <f>SUM(BB7:BU7)</f>
        <v>33</v>
      </c>
      <c r="H7" s="12"/>
      <c r="I7" s="12"/>
      <c r="J7" s="12"/>
      <c r="K7" s="12"/>
      <c r="L7" s="13" t="s">
        <v>75</v>
      </c>
      <c r="M7" s="12"/>
      <c r="N7" s="13" t="s">
        <v>74</v>
      </c>
      <c r="O7" s="12"/>
      <c r="P7" s="13" t="s">
        <v>75</v>
      </c>
      <c r="Q7" s="12"/>
      <c r="R7" s="12"/>
      <c r="S7" s="12"/>
      <c r="T7" s="12"/>
      <c r="U7" s="12"/>
      <c r="V7" s="79"/>
      <c r="W7" s="79"/>
      <c r="X7" s="12"/>
      <c r="Y7" s="12"/>
      <c r="Z7" s="12"/>
      <c r="AA7" s="13" t="s">
        <v>77</v>
      </c>
      <c r="AB7" s="12"/>
      <c r="AC7" s="12"/>
      <c r="AD7" s="13" t="s">
        <v>74</v>
      </c>
      <c r="AE7" s="12"/>
      <c r="AF7" s="13" t="s">
        <v>75</v>
      </c>
      <c r="AG7" s="12"/>
      <c r="AH7" s="12"/>
      <c r="AI7" s="13" t="s">
        <v>75</v>
      </c>
      <c r="AJ7" s="12"/>
      <c r="AK7" s="12"/>
      <c r="AL7" s="12"/>
      <c r="AM7" s="12"/>
      <c r="AN7" s="12"/>
      <c r="AO7" s="12"/>
      <c r="AP7" s="13" t="s">
        <v>69</v>
      </c>
      <c r="AQ7" s="12"/>
      <c r="AR7" s="13" t="s">
        <v>74</v>
      </c>
      <c r="AS7" s="13" t="s">
        <v>76</v>
      </c>
      <c r="AT7" s="13" t="s">
        <v>75</v>
      </c>
      <c r="AU7" s="13" t="s">
        <v>77</v>
      </c>
      <c r="AV7" s="12"/>
      <c r="AW7" s="12"/>
      <c r="AX7" s="13" t="s">
        <v>77</v>
      </c>
      <c r="AY7" s="13" t="s">
        <v>74</v>
      </c>
      <c r="AZ7" s="12"/>
      <c r="BA7" s="13" t="s">
        <v>75</v>
      </c>
      <c r="BB7" s="12">
        <v>2</v>
      </c>
      <c r="BC7" s="12">
        <v>3</v>
      </c>
      <c r="BD7" s="12">
        <v>2</v>
      </c>
      <c r="BE7" s="13">
        <v>0</v>
      </c>
      <c r="BF7" s="12">
        <v>3</v>
      </c>
      <c r="BG7" s="12">
        <v>2</v>
      </c>
      <c r="BH7" s="14">
        <v>1</v>
      </c>
      <c r="BI7" s="14">
        <v>1</v>
      </c>
      <c r="BJ7" s="14">
        <v>3</v>
      </c>
      <c r="BK7" s="13">
        <v>0</v>
      </c>
      <c r="BL7" s="12">
        <v>2</v>
      </c>
      <c r="BM7" s="14">
        <v>3</v>
      </c>
      <c r="BN7" s="12">
        <v>2</v>
      </c>
      <c r="BO7" s="13">
        <v>0</v>
      </c>
      <c r="BP7" s="12">
        <v>2</v>
      </c>
      <c r="BQ7" s="12">
        <v>3</v>
      </c>
      <c r="BR7" s="12">
        <v>2</v>
      </c>
      <c r="BS7" s="14">
        <v>2</v>
      </c>
      <c r="BT7" s="13">
        <v>0</v>
      </c>
      <c r="BU7" s="13">
        <v>0</v>
      </c>
    </row>
    <row r="8" spans="1:73" ht="19.95" customHeight="1">
      <c r="A8" s="78" t="s">
        <v>80</v>
      </c>
      <c r="B8" s="78"/>
      <c r="C8" s="10" t="s">
        <v>81</v>
      </c>
      <c r="D8" s="15">
        <v>28.28</v>
      </c>
      <c r="E8" s="24">
        <f t="shared" ref="E8:E30" si="0">SUM(F8:G8)</f>
        <v>33</v>
      </c>
      <c r="F8" s="24">
        <f t="shared" ref="F8:F30" si="1">1.2*COUNTBLANK(H8:BA8)</f>
        <v>24</v>
      </c>
      <c r="G8" s="24">
        <f t="shared" ref="G8:G30" si="2">SUM(BB8:BU8)</f>
        <v>9</v>
      </c>
      <c r="H8" s="12"/>
      <c r="I8" s="13" t="s">
        <v>76</v>
      </c>
      <c r="J8" s="12"/>
      <c r="K8" s="13" t="s">
        <v>76</v>
      </c>
      <c r="L8" s="12"/>
      <c r="M8" s="13" t="s">
        <v>77</v>
      </c>
      <c r="N8" s="13" t="s">
        <v>74</v>
      </c>
      <c r="O8" s="13" t="s">
        <v>76</v>
      </c>
      <c r="P8" s="12"/>
      <c r="Q8" s="12"/>
      <c r="R8" s="13" t="s">
        <v>76</v>
      </c>
      <c r="S8" s="13" t="s">
        <v>77</v>
      </c>
      <c r="T8" s="13" t="s">
        <v>74</v>
      </c>
      <c r="U8" s="12"/>
      <c r="V8" s="80" t="s">
        <v>77</v>
      </c>
      <c r="W8" s="80"/>
      <c r="X8" s="12"/>
      <c r="Y8" s="13" t="s">
        <v>74</v>
      </c>
      <c r="Z8" s="13" t="s">
        <v>76</v>
      </c>
      <c r="AA8" s="13" t="s">
        <v>75</v>
      </c>
      <c r="AB8" s="13" t="s">
        <v>74</v>
      </c>
      <c r="AC8" s="13" t="s">
        <v>76</v>
      </c>
      <c r="AD8" s="13" t="s">
        <v>74</v>
      </c>
      <c r="AE8" s="12"/>
      <c r="AF8" s="12"/>
      <c r="AG8" s="13" t="s">
        <v>75</v>
      </c>
      <c r="AH8" s="12"/>
      <c r="AI8" s="13" t="s">
        <v>75</v>
      </c>
      <c r="AJ8" s="12"/>
      <c r="AK8" s="13" t="s">
        <v>77</v>
      </c>
      <c r="AL8" s="13" t="s">
        <v>75</v>
      </c>
      <c r="AM8" s="12"/>
      <c r="AN8" s="13" t="s">
        <v>74</v>
      </c>
      <c r="AO8" s="12"/>
      <c r="AP8" s="12"/>
      <c r="AQ8" s="12"/>
      <c r="AR8" s="13" t="s">
        <v>74</v>
      </c>
      <c r="AS8" s="13" t="s">
        <v>77</v>
      </c>
      <c r="AT8" s="13" t="s">
        <v>74</v>
      </c>
      <c r="AU8" s="12"/>
      <c r="AV8" s="13" t="s">
        <v>74</v>
      </c>
      <c r="AW8" s="12"/>
      <c r="AX8" s="12"/>
      <c r="AY8" s="12"/>
      <c r="AZ8" s="13" t="s">
        <v>75</v>
      </c>
      <c r="BA8" s="13" t="s">
        <v>75</v>
      </c>
      <c r="BB8" s="14">
        <v>1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4">
        <v>1</v>
      </c>
      <c r="BJ8" s="14">
        <v>1</v>
      </c>
      <c r="BK8" s="12">
        <v>3</v>
      </c>
      <c r="BL8" s="12">
        <v>2</v>
      </c>
      <c r="BM8" s="13">
        <v>0</v>
      </c>
      <c r="BN8" s="13">
        <v>0</v>
      </c>
      <c r="BO8" s="13">
        <v>0</v>
      </c>
      <c r="BP8" s="13">
        <v>0</v>
      </c>
      <c r="BQ8" s="14">
        <v>1</v>
      </c>
      <c r="BR8" s="13">
        <v>0</v>
      </c>
      <c r="BS8" s="13">
        <v>0</v>
      </c>
      <c r="BT8" s="13">
        <v>0</v>
      </c>
      <c r="BU8" s="13">
        <v>0</v>
      </c>
    </row>
    <row r="9" spans="1:73" ht="19.95" customHeight="1">
      <c r="A9" s="78" t="s">
        <v>82</v>
      </c>
      <c r="B9" s="78"/>
      <c r="C9" s="10" t="s">
        <v>83</v>
      </c>
      <c r="D9" s="16">
        <v>45.45</v>
      </c>
      <c r="E9" s="24">
        <f t="shared" si="0"/>
        <v>50.8</v>
      </c>
      <c r="F9" s="24">
        <f t="shared" si="1"/>
        <v>28.799999999999997</v>
      </c>
      <c r="G9" s="24">
        <f t="shared" si="2"/>
        <v>22</v>
      </c>
      <c r="H9" s="12"/>
      <c r="I9" s="12"/>
      <c r="J9" s="12"/>
      <c r="K9" s="12"/>
      <c r="L9" s="13" t="s">
        <v>75</v>
      </c>
      <c r="M9" s="13" t="s">
        <v>77</v>
      </c>
      <c r="N9" s="13" t="s">
        <v>74</v>
      </c>
      <c r="O9" s="12"/>
      <c r="P9" s="13" t="s">
        <v>76</v>
      </c>
      <c r="Q9" s="12"/>
      <c r="R9" s="13" t="s">
        <v>74</v>
      </c>
      <c r="S9" s="12"/>
      <c r="T9" s="13" t="s">
        <v>74</v>
      </c>
      <c r="U9" s="12"/>
      <c r="V9" s="79"/>
      <c r="W9" s="79"/>
      <c r="X9" s="13" t="s">
        <v>77</v>
      </c>
      <c r="Y9" s="12"/>
      <c r="Z9" s="12"/>
      <c r="AA9" s="12"/>
      <c r="AB9" s="13" t="s">
        <v>75</v>
      </c>
      <c r="AC9" s="12"/>
      <c r="AD9" s="13" t="s">
        <v>74</v>
      </c>
      <c r="AE9" s="12"/>
      <c r="AF9" s="12"/>
      <c r="AG9" s="13" t="s">
        <v>75</v>
      </c>
      <c r="AH9" s="12"/>
      <c r="AI9" s="13" t="s">
        <v>74</v>
      </c>
      <c r="AJ9" s="13" t="s">
        <v>76</v>
      </c>
      <c r="AK9" s="12"/>
      <c r="AL9" s="13" t="s">
        <v>76</v>
      </c>
      <c r="AM9" s="12"/>
      <c r="AN9" s="13" t="s">
        <v>75</v>
      </c>
      <c r="AO9" s="12"/>
      <c r="AP9" s="13" t="s">
        <v>74</v>
      </c>
      <c r="AQ9" s="12"/>
      <c r="AR9" s="13" t="s">
        <v>75</v>
      </c>
      <c r="AS9" s="12"/>
      <c r="AT9" s="12"/>
      <c r="AU9" s="13" t="s">
        <v>74</v>
      </c>
      <c r="AV9" s="13" t="s">
        <v>76</v>
      </c>
      <c r="AW9" s="12"/>
      <c r="AX9" s="13" t="s">
        <v>77</v>
      </c>
      <c r="AY9" s="13" t="s">
        <v>74</v>
      </c>
      <c r="AZ9" s="13" t="s">
        <v>75</v>
      </c>
      <c r="BA9" s="13" t="s">
        <v>76</v>
      </c>
      <c r="BB9" s="14">
        <v>1</v>
      </c>
      <c r="BC9" s="12">
        <v>3</v>
      </c>
      <c r="BD9" s="13">
        <v>0</v>
      </c>
      <c r="BE9" s="13">
        <v>0</v>
      </c>
      <c r="BF9" s="14">
        <v>1</v>
      </c>
      <c r="BG9" s="14">
        <v>1</v>
      </c>
      <c r="BH9" s="14">
        <v>2</v>
      </c>
      <c r="BI9" s="14">
        <v>2</v>
      </c>
      <c r="BJ9" s="14">
        <v>2</v>
      </c>
      <c r="BK9" s="14">
        <v>2</v>
      </c>
      <c r="BL9" s="12">
        <v>2</v>
      </c>
      <c r="BM9" s="14">
        <v>1</v>
      </c>
      <c r="BN9" s="13">
        <v>0</v>
      </c>
      <c r="BO9" s="14">
        <v>1</v>
      </c>
      <c r="BP9" s="13">
        <v>0</v>
      </c>
      <c r="BQ9" s="12">
        <v>3</v>
      </c>
      <c r="BR9" s="13">
        <v>0</v>
      </c>
      <c r="BS9" s="14">
        <v>1</v>
      </c>
      <c r="BT9" s="13">
        <v>0</v>
      </c>
      <c r="BU9" s="13">
        <v>0</v>
      </c>
    </row>
    <row r="10" spans="1:73" ht="19.95" customHeight="1">
      <c r="A10" s="78" t="s">
        <v>84</v>
      </c>
      <c r="B10" s="78"/>
      <c r="C10" s="10" t="s">
        <v>85</v>
      </c>
      <c r="D10" s="17">
        <v>69.7</v>
      </c>
      <c r="E10" s="24">
        <f t="shared" si="0"/>
        <v>75.400000000000006</v>
      </c>
      <c r="F10" s="24">
        <f t="shared" si="1"/>
        <v>32.4</v>
      </c>
      <c r="G10" s="24">
        <f t="shared" si="2"/>
        <v>43</v>
      </c>
      <c r="H10" s="12"/>
      <c r="I10" s="12"/>
      <c r="J10" s="12"/>
      <c r="K10" s="12"/>
      <c r="L10" s="12"/>
      <c r="M10" s="13" t="s">
        <v>74</v>
      </c>
      <c r="N10" s="12"/>
      <c r="O10" s="12"/>
      <c r="P10" s="13" t="s">
        <v>76</v>
      </c>
      <c r="Q10" s="12"/>
      <c r="R10" s="12"/>
      <c r="S10" s="12"/>
      <c r="T10" s="12"/>
      <c r="U10" s="12"/>
      <c r="V10" s="79"/>
      <c r="W10" s="79"/>
      <c r="X10" s="13" t="s">
        <v>77</v>
      </c>
      <c r="Y10" s="12"/>
      <c r="Z10" s="13" t="s">
        <v>74</v>
      </c>
      <c r="AA10" s="13" t="s">
        <v>75</v>
      </c>
      <c r="AB10" s="13" t="s">
        <v>75</v>
      </c>
      <c r="AC10" s="12"/>
      <c r="AD10" s="13" t="s">
        <v>75</v>
      </c>
      <c r="AE10" s="12"/>
      <c r="AF10" s="13" t="s">
        <v>75</v>
      </c>
      <c r="AG10" s="13" t="s">
        <v>76</v>
      </c>
      <c r="AH10" s="12"/>
      <c r="AI10" s="13" t="s">
        <v>75</v>
      </c>
      <c r="AJ10" s="13" t="s">
        <v>74</v>
      </c>
      <c r="AK10" s="12"/>
      <c r="AL10" s="13" t="s">
        <v>76</v>
      </c>
      <c r="AM10" s="12"/>
      <c r="AN10" s="12"/>
      <c r="AO10" s="12"/>
      <c r="AP10" s="13" t="s">
        <v>74</v>
      </c>
      <c r="AQ10" s="13" t="s">
        <v>76</v>
      </c>
      <c r="AR10" s="13" t="s">
        <v>74</v>
      </c>
      <c r="AS10" s="12"/>
      <c r="AT10" s="12"/>
      <c r="AU10" s="12"/>
      <c r="AV10" s="12"/>
      <c r="AW10" s="12"/>
      <c r="AX10" s="13" t="s">
        <v>77</v>
      </c>
      <c r="AY10" s="13" t="s">
        <v>76</v>
      </c>
      <c r="AZ10" s="13" t="s">
        <v>74</v>
      </c>
      <c r="BA10" s="13" t="s">
        <v>76</v>
      </c>
      <c r="BB10" s="14">
        <v>1</v>
      </c>
      <c r="BC10" s="12">
        <v>3</v>
      </c>
      <c r="BD10" s="12">
        <v>2</v>
      </c>
      <c r="BE10" s="12">
        <v>2</v>
      </c>
      <c r="BF10" s="12">
        <v>3</v>
      </c>
      <c r="BG10" s="12">
        <v>2</v>
      </c>
      <c r="BH10" s="14">
        <v>1</v>
      </c>
      <c r="BI10" s="12">
        <v>4</v>
      </c>
      <c r="BJ10" s="12">
        <v>5</v>
      </c>
      <c r="BK10" s="12">
        <v>3</v>
      </c>
      <c r="BL10" s="12">
        <v>2</v>
      </c>
      <c r="BM10" s="12">
        <v>4</v>
      </c>
      <c r="BN10" s="12">
        <v>2</v>
      </c>
      <c r="BO10" s="12">
        <v>2</v>
      </c>
      <c r="BP10" s="13">
        <v>0</v>
      </c>
      <c r="BQ10" s="12">
        <v>3</v>
      </c>
      <c r="BR10" s="12">
        <v>2</v>
      </c>
      <c r="BS10" s="13">
        <v>0</v>
      </c>
      <c r="BT10" s="13">
        <v>0</v>
      </c>
      <c r="BU10" s="12">
        <v>2</v>
      </c>
    </row>
    <row r="11" spans="1:73" ht="19.95" customHeight="1">
      <c r="A11" s="78" t="s">
        <v>86</v>
      </c>
      <c r="B11" s="78"/>
      <c r="C11" s="10" t="s">
        <v>87</v>
      </c>
      <c r="D11" s="16">
        <v>47.47</v>
      </c>
      <c r="E11" s="24">
        <f t="shared" si="0"/>
        <v>52.2</v>
      </c>
      <c r="F11" s="24">
        <f t="shared" si="1"/>
        <v>25.2</v>
      </c>
      <c r="G11" s="24">
        <f t="shared" si="2"/>
        <v>27</v>
      </c>
      <c r="H11" s="12"/>
      <c r="I11" s="12"/>
      <c r="J11" s="12"/>
      <c r="K11" s="12"/>
      <c r="L11" s="12"/>
      <c r="M11" s="13" t="s">
        <v>77</v>
      </c>
      <c r="N11" s="13" t="s">
        <v>75</v>
      </c>
      <c r="O11" s="12"/>
      <c r="P11" s="13" t="s">
        <v>75</v>
      </c>
      <c r="Q11" s="13" t="s">
        <v>77</v>
      </c>
      <c r="R11" s="13" t="s">
        <v>74</v>
      </c>
      <c r="S11" s="12"/>
      <c r="T11" s="12"/>
      <c r="U11" s="13" t="s">
        <v>76</v>
      </c>
      <c r="V11" s="79"/>
      <c r="W11" s="79"/>
      <c r="X11" s="13" t="s">
        <v>77</v>
      </c>
      <c r="Y11" s="13" t="s">
        <v>74</v>
      </c>
      <c r="Z11" s="13" t="s">
        <v>74</v>
      </c>
      <c r="AA11" s="13" t="s">
        <v>76</v>
      </c>
      <c r="AB11" s="12"/>
      <c r="AC11" s="13" t="s">
        <v>77</v>
      </c>
      <c r="AD11" s="13" t="s">
        <v>74</v>
      </c>
      <c r="AE11" s="12"/>
      <c r="AF11" s="13" t="s">
        <v>75</v>
      </c>
      <c r="AG11" s="12"/>
      <c r="AH11" s="12"/>
      <c r="AI11" s="13" t="s">
        <v>75</v>
      </c>
      <c r="AJ11" s="13" t="s">
        <v>77</v>
      </c>
      <c r="AK11" s="12"/>
      <c r="AL11" s="12"/>
      <c r="AM11" s="12"/>
      <c r="AN11" s="13" t="s">
        <v>75</v>
      </c>
      <c r="AO11" s="12"/>
      <c r="AP11" s="13" t="s">
        <v>74</v>
      </c>
      <c r="AQ11" s="12"/>
      <c r="AR11" s="13" t="s">
        <v>75</v>
      </c>
      <c r="AS11" s="13" t="s">
        <v>74</v>
      </c>
      <c r="AT11" s="13" t="s">
        <v>74</v>
      </c>
      <c r="AU11" s="12"/>
      <c r="AV11" s="13" t="s">
        <v>76</v>
      </c>
      <c r="AW11" s="12"/>
      <c r="AX11" s="13" t="s">
        <v>77</v>
      </c>
      <c r="AY11" s="13" t="s">
        <v>74</v>
      </c>
      <c r="AZ11" s="13" t="s">
        <v>75</v>
      </c>
      <c r="BA11" s="13" t="s">
        <v>76</v>
      </c>
      <c r="BB11" s="12">
        <v>2</v>
      </c>
      <c r="BC11" s="14">
        <v>2</v>
      </c>
      <c r="BD11" s="14">
        <v>1</v>
      </c>
      <c r="BE11" s="13">
        <v>0</v>
      </c>
      <c r="BF11" s="14">
        <v>1</v>
      </c>
      <c r="BG11" s="12">
        <v>2</v>
      </c>
      <c r="BH11" s="13">
        <v>0</v>
      </c>
      <c r="BI11" s="14">
        <v>2</v>
      </c>
      <c r="BJ11" s="14">
        <v>2</v>
      </c>
      <c r="BK11" s="12">
        <v>3</v>
      </c>
      <c r="BL11" s="12">
        <v>2</v>
      </c>
      <c r="BM11" s="13">
        <v>0</v>
      </c>
      <c r="BN11" s="12">
        <v>2</v>
      </c>
      <c r="BO11" s="13">
        <v>0</v>
      </c>
      <c r="BP11" s="14">
        <v>1</v>
      </c>
      <c r="BQ11" s="13">
        <v>0</v>
      </c>
      <c r="BR11" s="12">
        <v>2</v>
      </c>
      <c r="BS11" s="12">
        <v>3</v>
      </c>
      <c r="BT11" s="13">
        <v>0</v>
      </c>
      <c r="BU11" s="12">
        <v>2</v>
      </c>
    </row>
    <row r="12" spans="1:73" ht="19.95" customHeight="1">
      <c r="A12" s="78" t="s">
        <v>88</v>
      </c>
      <c r="B12" s="78"/>
      <c r="C12" s="10" t="s">
        <v>89</v>
      </c>
      <c r="D12" s="15">
        <v>29.29</v>
      </c>
      <c r="E12" s="24">
        <f t="shared" si="0"/>
        <v>33.599999999999994</v>
      </c>
      <c r="F12" s="24">
        <f t="shared" si="1"/>
        <v>21.599999999999998</v>
      </c>
      <c r="G12" s="24">
        <f t="shared" si="2"/>
        <v>12</v>
      </c>
      <c r="H12" s="12"/>
      <c r="I12" s="12"/>
      <c r="J12" s="12"/>
      <c r="K12" s="13" t="s">
        <v>76</v>
      </c>
      <c r="L12" s="12"/>
      <c r="M12" s="13" t="s">
        <v>77</v>
      </c>
      <c r="N12" s="12"/>
      <c r="O12" s="12"/>
      <c r="P12" s="13" t="s">
        <v>75</v>
      </c>
      <c r="Q12" s="13" t="s">
        <v>77</v>
      </c>
      <c r="R12" s="12"/>
      <c r="S12" s="12"/>
      <c r="T12" s="13" t="s">
        <v>74</v>
      </c>
      <c r="U12" s="12"/>
      <c r="V12" s="80" t="s">
        <v>74</v>
      </c>
      <c r="W12" s="80"/>
      <c r="X12" s="13" t="s">
        <v>77</v>
      </c>
      <c r="Y12" s="13" t="s">
        <v>74</v>
      </c>
      <c r="Z12" s="13" t="s">
        <v>74</v>
      </c>
      <c r="AA12" s="12"/>
      <c r="AB12" s="13" t="s">
        <v>75</v>
      </c>
      <c r="AC12" s="13" t="s">
        <v>76</v>
      </c>
      <c r="AD12" s="13" t="s">
        <v>74</v>
      </c>
      <c r="AE12" s="12"/>
      <c r="AF12" s="13" t="s">
        <v>77</v>
      </c>
      <c r="AG12" s="13" t="s">
        <v>76</v>
      </c>
      <c r="AH12" s="12"/>
      <c r="AI12" s="13" t="s">
        <v>76</v>
      </c>
      <c r="AJ12" s="13" t="s">
        <v>76</v>
      </c>
      <c r="AK12" s="13" t="s">
        <v>77</v>
      </c>
      <c r="AL12" s="12"/>
      <c r="AM12" s="13" t="s">
        <v>77</v>
      </c>
      <c r="AN12" s="13" t="s">
        <v>77</v>
      </c>
      <c r="AO12" s="13" t="s">
        <v>75</v>
      </c>
      <c r="AP12" s="13" t="s">
        <v>74</v>
      </c>
      <c r="AQ12" s="12"/>
      <c r="AR12" s="13" t="s">
        <v>76</v>
      </c>
      <c r="AS12" s="13" t="s">
        <v>74</v>
      </c>
      <c r="AT12" s="13" t="s">
        <v>74</v>
      </c>
      <c r="AU12" s="13" t="s">
        <v>77</v>
      </c>
      <c r="AV12" s="13" t="s">
        <v>76</v>
      </c>
      <c r="AW12" s="12"/>
      <c r="AX12" s="13" t="s">
        <v>76</v>
      </c>
      <c r="AY12" s="13" t="s">
        <v>76</v>
      </c>
      <c r="AZ12" s="12"/>
      <c r="BA12" s="12"/>
      <c r="BB12" s="14">
        <v>1</v>
      </c>
      <c r="BC12" s="13">
        <v>0</v>
      </c>
      <c r="BD12" s="14">
        <v>1</v>
      </c>
      <c r="BE12" s="13">
        <v>0</v>
      </c>
      <c r="BF12" s="14">
        <v>1</v>
      </c>
      <c r="BG12" s="13">
        <v>0</v>
      </c>
      <c r="BH12" s="13">
        <v>0</v>
      </c>
      <c r="BI12" s="13">
        <v>0</v>
      </c>
      <c r="BJ12" s="14">
        <v>1</v>
      </c>
      <c r="BK12" s="12">
        <v>3</v>
      </c>
      <c r="BL12" s="12">
        <v>2</v>
      </c>
      <c r="BM12" s="13">
        <v>0</v>
      </c>
      <c r="BN12" s="14">
        <v>1</v>
      </c>
      <c r="BO12" s="13">
        <v>0</v>
      </c>
      <c r="BP12" s="13">
        <v>0</v>
      </c>
      <c r="BQ12" s="13">
        <v>0</v>
      </c>
      <c r="BR12" s="12">
        <v>2</v>
      </c>
      <c r="BS12" s="13">
        <v>0</v>
      </c>
      <c r="BT12" s="13">
        <v>0</v>
      </c>
      <c r="BU12" s="13">
        <v>0</v>
      </c>
    </row>
    <row r="13" spans="1:73" ht="19.95" customHeight="1">
      <c r="A13" s="78" t="s">
        <v>90</v>
      </c>
      <c r="B13" s="78"/>
      <c r="C13" s="10" t="s">
        <v>91</v>
      </c>
      <c r="D13" s="11">
        <v>64.650000000000006</v>
      </c>
      <c r="E13" s="24">
        <f t="shared" si="0"/>
        <v>71</v>
      </c>
      <c r="F13" s="24">
        <f t="shared" si="1"/>
        <v>36</v>
      </c>
      <c r="G13" s="24">
        <f t="shared" si="2"/>
        <v>35</v>
      </c>
      <c r="H13" s="12"/>
      <c r="I13" s="12"/>
      <c r="J13" s="12"/>
      <c r="K13" s="13" t="s">
        <v>76</v>
      </c>
      <c r="L13" s="12"/>
      <c r="M13" s="13" t="s">
        <v>77</v>
      </c>
      <c r="N13" s="12"/>
      <c r="O13" s="12"/>
      <c r="P13" s="13" t="s">
        <v>75</v>
      </c>
      <c r="Q13" s="12"/>
      <c r="R13" s="13" t="s">
        <v>74</v>
      </c>
      <c r="S13" s="12"/>
      <c r="T13" s="13" t="s">
        <v>75</v>
      </c>
      <c r="U13" s="12"/>
      <c r="V13" s="79"/>
      <c r="W13" s="79"/>
      <c r="X13" s="12"/>
      <c r="Y13" s="12"/>
      <c r="Z13" s="12"/>
      <c r="AA13" s="13" t="s">
        <v>77</v>
      </c>
      <c r="AB13" s="13" t="s">
        <v>75</v>
      </c>
      <c r="AC13" s="12"/>
      <c r="AD13" s="13" t="s">
        <v>74</v>
      </c>
      <c r="AE13" s="12"/>
      <c r="AF13" s="13" t="s">
        <v>75</v>
      </c>
      <c r="AG13" s="12"/>
      <c r="AH13" s="12"/>
      <c r="AI13" s="13" t="s">
        <v>75</v>
      </c>
      <c r="AJ13" s="12"/>
      <c r="AK13" s="12"/>
      <c r="AL13" s="12"/>
      <c r="AM13" s="12"/>
      <c r="AN13" s="12"/>
      <c r="AO13" s="12"/>
      <c r="AP13" s="13" t="s">
        <v>74</v>
      </c>
      <c r="AQ13" s="12"/>
      <c r="AR13" s="13" t="s">
        <v>74</v>
      </c>
      <c r="AS13" s="13" t="s">
        <v>74</v>
      </c>
      <c r="AT13" s="12"/>
      <c r="AU13" s="13" t="s">
        <v>77</v>
      </c>
      <c r="AV13" s="12"/>
      <c r="AW13" s="12"/>
      <c r="AX13" s="13" t="s">
        <v>76</v>
      </c>
      <c r="AY13" s="13" t="s">
        <v>74</v>
      </c>
      <c r="AZ13" s="12"/>
      <c r="BA13" s="12"/>
      <c r="BB13" s="14">
        <v>1</v>
      </c>
      <c r="BC13" s="14">
        <v>2</v>
      </c>
      <c r="BD13" s="13">
        <v>0</v>
      </c>
      <c r="BE13" s="12">
        <v>2</v>
      </c>
      <c r="BF13" s="12">
        <v>3</v>
      </c>
      <c r="BG13" s="14">
        <v>1</v>
      </c>
      <c r="BH13" s="12">
        <v>4</v>
      </c>
      <c r="BI13" s="14">
        <v>1</v>
      </c>
      <c r="BJ13" s="14">
        <v>1</v>
      </c>
      <c r="BK13" s="12">
        <v>3</v>
      </c>
      <c r="BL13" s="12">
        <v>2</v>
      </c>
      <c r="BM13" s="14">
        <v>3</v>
      </c>
      <c r="BN13" s="12">
        <v>2</v>
      </c>
      <c r="BO13" s="12">
        <v>2</v>
      </c>
      <c r="BP13" s="13">
        <v>0</v>
      </c>
      <c r="BQ13" s="12">
        <v>3</v>
      </c>
      <c r="BR13" s="14">
        <v>1</v>
      </c>
      <c r="BS13" s="14">
        <v>2</v>
      </c>
      <c r="BT13" s="13">
        <v>0</v>
      </c>
      <c r="BU13" s="12">
        <v>2</v>
      </c>
    </row>
    <row r="14" spans="1:73" ht="19.95" customHeight="1">
      <c r="A14" s="78" t="s">
        <v>92</v>
      </c>
      <c r="B14" s="78"/>
      <c r="C14" s="10" t="s">
        <v>93</v>
      </c>
      <c r="D14" s="15">
        <v>21.21</v>
      </c>
      <c r="E14" s="24">
        <f t="shared" si="0"/>
        <v>25.2</v>
      </c>
      <c r="F14" s="24">
        <f t="shared" si="1"/>
        <v>19.2</v>
      </c>
      <c r="G14" s="24">
        <f t="shared" si="2"/>
        <v>6</v>
      </c>
      <c r="H14" s="12"/>
      <c r="I14" s="13" t="s">
        <v>77</v>
      </c>
      <c r="J14" s="12"/>
      <c r="K14" s="13" t="s">
        <v>76</v>
      </c>
      <c r="L14" s="12"/>
      <c r="M14" s="13" t="s">
        <v>77</v>
      </c>
      <c r="N14" s="13" t="s">
        <v>74</v>
      </c>
      <c r="O14" s="12"/>
      <c r="P14" s="13" t="s">
        <v>77</v>
      </c>
      <c r="Q14" s="13" t="s">
        <v>77</v>
      </c>
      <c r="R14" s="13" t="s">
        <v>76</v>
      </c>
      <c r="S14" s="12"/>
      <c r="T14" s="13" t="s">
        <v>74</v>
      </c>
      <c r="U14" s="12"/>
      <c r="V14" s="79"/>
      <c r="W14" s="79"/>
      <c r="X14" s="13" t="s">
        <v>75</v>
      </c>
      <c r="Y14" s="12"/>
      <c r="Z14" s="13" t="s">
        <v>76</v>
      </c>
      <c r="AA14" s="13" t="s">
        <v>77</v>
      </c>
      <c r="AB14" s="13" t="s">
        <v>77</v>
      </c>
      <c r="AC14" s="12"/>
      <c r="AD14" s="13" t="s">
        <v>75</v>
      </c>
      <c r="AE14" s="12"/>
      <c r="AF14" s="13" t="s">
        <v>77</v>
      </c>
      <c r="AG14" s="13" t="s">
        <v>75</v>
      </c>
      <c r="AH14" s="12"/>
      <c r="AI14" s="13" t="s">
        <v>74</v>
      </c>
      <c r="AJ14" s="13" t="s">
        <v>74</v>
      </c>
      <c r="AK14" s="13" t="s">
        <v>75</v>
      </c>
      <c r="AL14" s="12"/>
      <c r="AM14" s="13" t="s">
        <v>77</v>
      </c>
      <c r="AN14" s="13" t="s">
        <v>74</v>
      </c>
      <c r="AO14" s="12"/>
      <c r="AP14" s="12"/>
      <c r="AQ14" s="13" t="s">
        <v>76</v>
      </c>
      <c r="AR14" s="13" t="s">
        <v>75</v>
      </c>
      <c r="AS14" s="13" t="s">
        <v>76</v>
      </c>
      <c r="AT14" s="13" t="s">
        <v>74</v>
      </c>
      <c r="AU14" s="12"/>
      <c r="AV14" s="13" t="s">
        <v>74</v>
      </c>
      <c r="AW14" s="13" t="s">
        <v>74</v>
      </c>
      <c r="AX14" s="13" t="s">
        <v>77</v>
      </c>
      <c r="AY14" s="13" t="s">
        <v>76</v>
      </c>
      <c r="AZ14" s="13" t="s">
        <v>75</v>
      </c>
      <c r="BA14" s="13" t="s">
        <v>76</v>
      </c>
      <c r="BB14" s="14">
        <v>1</v>
      </c>
      <c r="BC14" s="13">
        <v>0</v>
      </c>
      <c r="BD14" s="13">
        <v>0</v>
      </c>
      <c r="BE14" s="13">
        <v>0</v>
      </c>
      <c r="BF14" s="13">
        <v>0</v>
      </c>
      <c r="BG14" s="12">
        <v>2</v>
      </c>
      <c r="BH14" s="13">
        <v>0</v>
      </c>
      <c r="BI14" s="14">
        <v>1</v>
      </c>
      <c r="BJ14" s="13">
        <v>0</v>
      </c>
      <c r="BK14" s="13">
        <v>0</v>
      </c>
      <c r="BL14" s="12">
        <v>2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</row>
    <row r="15" spans="1:73" ht="19.95" customHeight="1">
      <c r="A15" s="78" t="s">
        <v>94</v>
      </c>
      <c r="B15" s="78"/>
      <c r="C15" s="10" t="s">
        <v>95</v>
      </c>
      <c r="D15" s="17">
        <v>66.67</v>
      </c>
      <c r="E15" s="24">
        <f t="shared" si="0"/>
        <v>73</v>
      </c>
      <c r="F15" s="24">
        <f t="shared" si="1"/>
        <v>36</v>
      </c>
      <c r="G15" s="24">
        <f t="shared" si="2"/>
        <v>37</v>
      </c>
      <c r="H15" s="12"/>
      <c r="I15" s="12"/>
      <c r="J15" s="12"/>
      <c r="K15" s="13" t="s">
        <v>76</v>
      </c>
      <c r="L15" s="13" t="s">
        <v>75</v>
      </c>
      <c r="M15" s="13" t="s">
        <v>76</v>
      </c>
      <c r="N15" s="12"/>
      <c r="O15" s="13" t="s">
        <v>75</v>
      </c>
      <c r="P15" s="13" t="s">
        <v>77</v>
      </c>
      <c r="Q15" s="12"/>
      <c r="R15" s="12"/>
      <c r="S15" s="12"/>
      <c r="T15" s="12"/>
      <c r="U15" s="12"/>
      <c r="V15" s="80" t="s">
        <v>74</v>
      </c>
      <c r="W15" s="80"/>
      <c r="X15" s="12"/>
      <c r="Y15" s="13" t="s">
        <v>74</v>
      </c>
      <c r="Z15" s="13" t="s">
        <v>74</v>
      </c>
      <c r="AA15" s="13" t="s">
        <v>77</v>
      </c>
      <c r="AB15" s="12"/>
      <c r="AC15" s="13" t="s">
        <v>76</v>
      </c>
      <c r="AD15" s="12"/>
      <c r="AE15" s="12"/>
      <c r="AF15" s="12"/>
      <c r="AG15" s="12"/>
      <c r="AH15" s="12"/>
      <c r="AI15" s="13" t="s">
        <v>75</v>
      </c>
      <c r="AJ15" s="12"/>
      <c r="AK15" s="12"/>
      <c r="AL15" s="12"/>
      <c r="AM15" s="12"/>
      <c r="AN15" s="12"/>
      <c r="AO15" s="12"/>
      <c r="AP15" s="12"/>
      <c r="AQ15" s="12"/>
      <c r="AR15" s="13" t="s">
        <v>76</v>
      </c>
      <c r="AS15" s="13" t="s">
        <v>74</v>
      </c>
      <c r="AT15" s="12"/>
      <c r="AU15" s="12"/>
      <c r="AV15" s="12"/>
      <c r="AW15" s="12"/>
      <c r="AX15" s="13" t="s">
        <v>77</v>
      </c>
      <c r="AY15" s="13" t="s">
        <v>74</v>
      </c>
      <c r="AZ15" s="12"/>
      <c r="BA15" s="13" t="s">
        <v>76</v>
      </c>
      <c r="BB15" s="14">
        <v>1</v>
      </c>
      <c r="BC15" s="14">
        <v>2</v>
      </c>
      <c r="BD15" s="14">
        <v>1</v>
      </c>
      <c r="BE15" s="12">
        <v>2</v>
      </c>
      <c r="BF15" s="12">
        <v>3</v>
      </c>
      <c r="BG15" s="13">
        <v>0</v>
      </c>
      <c r="BH15" s="14">
        <v>1</v>
      </c>
      <c r="BI15" s="14">
        <v>1</v>
      </c>
      <c r="BJ15" s="14">
        <v>3</v>
      </c>
      <c r="BK15" s="12">
        <v>3</v>
      </c>
      <c r="BL15" s="12">
        <v>2</v>
      </c>
      <c r="BM15" s="12">
        <v>4</v>
      </c>
      <c r="BN15" s="14">
        <v>1</v>
      </c>
      <c r="BO15" s="12">
        <v>2</v>
      </c>
      <c r="BP15" s="12">
        <v>2</v>
      </c>
      <c r="BQ15" s="12">
        <v>3</v>
      </c>
      <c r="BR15" s="12">
        <v>2</v>
      </c>
      <c r="BS15" s="14">
        <v>2</v>
      </c>
      <c r="BT15" s="13">
        <v>0</v>
      </c>
      <c r="BU15" s="12">
        <v>2</v>
      </c>
    </row>
    <row r="16" spans="1:73" ht="19.95" customHeight="1">
      <c r="A16" s="78" t="s">
        <v>96</v>
      </c>
      <c r="B16" s="78"/>
      <c r="C16" s="10" t="s">
        <v>97</v>
      </c>
      <c r="D16" s="16">
        <v>48.48</v>
      </c>
      <c r="E16" s="24">
        <f t="shared" si="0"/>
        <v>54.2</v>
      </c>
      <c r="F16" s="24">
        <f t="shared" si="1"/>
        <v>31.2</v>
      </c>
      <c r="G16" s="24">
        <f t="shared" si="2"/>
        <v>23</v>
      </c>
      <c r="H16" s="12"/>
      <c r="I16" s="12"/>
      <c r="J16" s="12"/>
      <c r="K16" s="13" t="s">
        <v>76</v>
      </c>
      <c r="L16" s="13" t="s">
        <v>75</v>
      </c>
      <c r="M16" s="13" t="s">
        <v>77</v>
      </c>
      <c r="N16" s="13" t="s">
        <v>74</v>
      </c>
      <c r="O16" s="12"/>
      <c r="P16" s="13" t="s">
        <v>76</v>
      </c>
      <c r="Q16" s="12"/>
      <c r="R16" s="13" t="s">
        <v>74</v>
      </c>
      <c r="S16" s="12"/>
      <c r="T16" s="12"/>
      <c r="U16" s="12"/>
      <c r="V16" s="79"/>
      <c r="W16" s="79"/>
      <c r="X16" s="13" t="s">
        <v>77</v>
      </c>
      <c r="Y16" s="12"/>
      <c r="Z16" s="12"/>
      <c r="AA16" s="13" t="s">
        <v>77</v>
      </c>
      <c r="AB16" s="13" t="s">
        <v>75</v>
      </c>
      <c r="AC16" s="12"/>
      <c r="AD16" s="12"/>
      <c r="AE16" s="12"/>
      <c r="AF16" s="13" t="s">
        <v>77</v>
      </c>
      <c r="AG16" s="13" t="s">
        <v>75</v>
      </c>
      <c r="AH16" s="12"/>
      <c r="AI16" s="13" t="s">
        <v>74</v>
      </c>
      <c r="AJ16" s="12"/>
      <c r="AK16" s="13" t="s">
        <v>75</v>
      </c>
      <c r="AL16" s="13" t="s">
        <v>75</v>
      </c>
      <c r="AM16" s="12"/>
      <c r="AN16" s="12"/>
      <c r="AO16" s="12"/>
      <c r="AP16" s="13" t="s">
        <v>77</v>
      </c>
      <c r="AQ16" s="12"/>
      <c r="AR16" s="12"/>
      <c r="AS16" s="13" t="s">
        <v>77</v>
      </c>
      <c r="AT16" s="12"/>
      <c r="AU16" s="12"/>
      <c r="AV16" s="13" t="s">
        <v>76</v>
      </c>
      <c r="AW16" s="12"/>
      <c r="AX16" s="12"/>
      <c r="AY16" s="13" t="s">
        <v>74</v>
      </c>
      <c r="AZ16" s="13" t="s">
        <v>75</v>
      </c>
      <c r="BA16" s="13" t="s">
        <v>76</v>
      </c>
      <c r="BB16" s="14">
        <v>1</v>
      </c>
      <c r="BC16" s="14">
        <v>1</v>
      </c>
      <c r="BD16" s="12">
        <v>2</v>
      </c>
      <c r="BE16" s="13">
        <v>0</v>
      </c>
      <c r="BF16" s="14">
        <v>1</v>
      </c>
      <c r="BG16" s="12">
        <v>2</v>
      </c>
      <c r="BH16" s="13">
        <v>0</v>
      </c>
      <c r="BI16" s="14">
        <v>1</v>
      </c>
      <c r="BJ16" s="14">
        <v>2</v>
      </c>
      <c r="BK16" s="12">
        <v>3</v>
      </c>
      <c r="BL16" s="12">
        <v>2</v>
      </c>
      <c r="BM16" s="14">
        <v>2</v>
      </c>
      <c r="BN16" s="14">
        <v>1</v>
      </c>
      <c r="BO16" s="12">
        <v>2</v>
      </c>
      <c r="BP16" s="13">
        <v>0</v>
      </c>
      <c r="BQ16" s="13">
        <v>0</v>
      </c>
      <c r="BR16" s="12">
        <v>2</v>
      </c>
      <c r="BS16" s="13">
        <v>0</v>
      </c>
      <c r="BT16" s="14">
        <v>1</v>
      </c>
      <c r="BU16" s="13">
        <v>0</v>
      </c>
    </row>
    <row r="17" spans="1:73" ht="19.95" customHeight="1">
      <c r="A17" s="78" t="s">
        <v>98</v>
      </c>
      <c r="B17" s="78"/>
      <c r="C17" s="10" t="s">
        <v>99</v>
      </c>
      <c r="D17" s="17">
        <v>73.739999999999995</v>
      </c>
      <c r="E17" s="24">
        <f t="shared" si="0"/>
        <v>80</v>
      </c>
      <c r="F17" s="24">
        <f t="shared" si="1"/>
        <v>36</v>
      </c>
      <c r="G17" s="24">
        <f t="shared" si="2"/>
        <v>44</v>
      </c>
      <c r="H17" s="12"/>
      <c r="I17" s="12"/>
      <c r="J17" s="12"/>
      <c r="K17" s="12"/>
      <c r="L17" s="12"/>
      <c r="M17" s="13" t="s">
        <v>77</v>
      </c>
      <c r="N17" s="12"/>
      <c r="O17" s="13" t="s">
        <v>76</v>
      </c>
      <c r="P17" s="12"/>
      <c r="Q17" s="13" t="s">
        <v>77</v>
      </c>
      <c r="R17" s="12"/>
      <c r="S17" s="13" t="s">
        <v>77</v>
      </c>
      <c r="T17" s="12"/>
      <c r="U17" s="12"/>
      <c r="V17" s="79"/>
      <c r="W17" s="79"/>
      <c r="X17" s="12"/>
      <c r="Y17" s="12"/>
      <c r="Z17" s="13" t="s">
        <v>75</v>
      </c>
      <c r="AA17" s="13" t="s">
        <v>76</v>
      </c>
      <c r="AB17" s="13" t="s">
        <v>75</v>
      </c>
      <c r="AC17" s="12"/>
      <c r="AD17" s="13" t="s">
        <v>75</v>
      </c>
      <c r="AE17" s="12"/>
      <c r="AF17" s="13" t="s">
        <v>75</v>
      </c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 t="s">
        <v>76</v>
      </c>
      <c r="AT17" s="13" t="s">
        <v>74</v>
      </c>
      <c r="AU17" s="12"/>
      <c r="AV17" s="13" t="s">
        <v>76</v>
      </c>
      <c r="AW17" s="12"/>
      <c r="AX17" s="13" t="s">
        <v>76</v>
      </c>
      <c r="AY17" s="13" t="s">
        <v>76</v>
      </c>
      <c r="AZ17" s="13" t="s">
        <v>77</v>
      </c>
      <c r="BA17" s="13" t="s">
        <v>76</v>
      </c>
      <c r="BB17" s="12">
        <v>2</v>
      </c>
      <c r="BC17" s="14">
        <v>2</v>
      </c>
      <c r="BD17" s="12">
        <v>2</v>
      </c>
      <c r="BE17" s="12">
        <v>2</v>
      </c>
      <c r="BF17" s="12">
        <v>3</v>
      </c>
      <c r="BG17" s="14">
        <v>1</v>
      </c>
      <c r="BH17" s="14">
        <v>1</v>
      </c>
      <c r="BI17" s="12">
        <v>4</v>
      </c>
      <c r="BJ17" s="12">
        <v>5</v>
      </c>
      <c r="BK17" s="12">
        <v>3</v>
      </c>
      <c r="BL17" s="12">
        <v>2</v>
      </c>
      <c r="BM17" s="12">
        <v>4</v>
      </c>
      <c r="BN17" s="12">
        <v>2</v>
      </c>
      <c r="BO17" s="14">
        <v>1</v>
      </c>
      <c r="BP17" s="12">
        <v>2</v>
      </c>
      <c r="BQ17" s="12">
        <v>3</v>
      </c>
      <c r="BR17" s="12">
        <v>2</v>
      </c>
      <c r="BS17" s="13">
        <v>0</v>
      </c>
      <c r="BT17" s="14">
        <v>1</v>
      </c>
      <c r="BU17" s="12">
        <v>2</v>
      </c>
    </row>
    <row r="18" spans="1:73" ht="19.95" customHeight="1">
      <c r="A18" s="78" t="s">
        <v>100</v>
      </c>
      <c r="B18" s="78"/>
      <c r="C18" s="10" t="s">
        <v>101</v>
      </c>
      <c r="D18" s="15">
        <v>28.28</v>
      </c>
      <c r="E18" s="24">
        <f t="shared" si="0"/>
        <v>33.599999999999994</v>
      </c>
      <c r="F18" s="24">
        <f t="shared" si="1"/>
        <v>27.599999999999998</v>
      </c>
      <c r="G18" s="24">
        <f t="shared" si="2"/>
        <v>6</v>
      </c>
      <c r="H18" s="12"/>
      <c r="I18" s="13" t="s">
        <v>74</v>
      </c>
      <c r="J18" s="13" t="s">
        <v>77</v>
      </c>
      <c r="K18" s="13" t="s">
        <v>76</v>
      </c>
      <c r="L18" s="13" t="s">
        <v>74</v>
      </c>
      <c r="M18" s="13" t="s">
        <v>77</v>
      </c>
      <c r="N18" s="13" t="s">
        <v>75</v>
      </c>
      <c r="O18" s="13" t="s">
        <v>75</v>
      </c>
      <c r="P18" s="12"/>
      <c r="Q18" s="12"/>
      <c r="R18" s="12"/>
      <c r="S18" s="12"/>
      <c r="T18" s="13" t="s">
        <v>74</v>
      </c>
      <c r="U18" s="13" t="s">
        <v>74</v>
      </c>
      <c r="V18" s="80" t="s">
        <v>77</v>
      </c>
      <c r="W18" s="80"/>
      <c r="X18" s="12"/>
      <c r="Y18" s="12"/>
      <c r="Z18" s="13" t="s">
        <v>75</v>
      </c>
      <c r="AA18" s="12"/>
      <c r="AB18" s="12"/>
      <c r="AC18" s="12"/>
      <c r="AD18" s="13" t="s">
        <v>77</v>
      </c>
      <c r="AE18" s="12"/>
      <c r="AF18" s="12"/>
      <c r="AG18" s="13" t="s">
        <v>75</v>
      </c>
      <c r="AH18" s="12"/>
      <c r="AI18" s="13" t="s">
        <v>74</v>
      </c>
      <c r="AJ18" s="12"/>
      <c r="AK18" s="13" t="s">
        <v>75</v>
      </c>
      <c r="AL18" s="12"/>
      <c r="AM18" s="12"/>
      <c r="AN18" s="12"/>
      <c r="AO18" s="12"/>
      <c r="AP18" s="13" t="s">
        <v>74</v>
      </c>
      <c r="AQ18" s="13" t="s">
        <v>76</v>
      </c>
      <c r="AR18" s="13" t="s">
        <v>74</v>
      </c>
      <c r="AS18" s="12"/>
      <c r="AT18" s="13" t="s">
        <v>75</v>
      </c>
      <c r="AU18" s="13" t="s">
        <v>76</v>
      </c>
      <c r="AV18" s="13" t="s">
        <v>77</v>
      </c>
      <c r="AW18" s="12"/>
      <c r="AX18" s="12"/>
      <c r="AY18" s="13" t="s">
        <v>77</v>
      </c>
      <c r="AZ18" s="12"/>
      <c r="BA18" s="13" t="s">
        <v>76</v>
      </c>
      <c r="BB18" s="14">
        <v>1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2">
        <v>3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2">
        <v>2</v>
      </c>
      <c r="BS18" s="13">
        <v>0</v>
      </c>
      <c r="BT18" s="13">
        <v>0</v>
      </c>
      <c r="BU18" s="13">
        <v>0</v>
      </c>
    </row>
    <row r="19" spans="1:73" ht="19.95" customHeight="1">
      <c r="A19" s="78" t="s">
        <v>102</v>
      </c>
      <c r="B19" s="78"/>
      <c r="C19" s="10" t="s">
        <v>103</v>
      </c>
      <c r="D19" s="15">
        <v>33.33</v>
      </c>
      <c r="E19" s="24">
        <f t="shared" si="0"/>
        <v>39.4</v>
      </c>
      <c r="F19" s="24">
        <f t="shared" si="1"/>
        <v>32.4</v>
      </c>
      <c r="G19" s="24">
        <f t="shared" si="2"/>
        <v>7</v>
      </c>
      <c r="H19" s="12"/>
      <c r="I19" s="12"/>
      <c r="J19" s="13" t="s">
        <v>77</v>
      </c>
      <c r="K19" s="12"/>
      <c r="L19" s="13" t="s">
        <v>75</v>
      </c>
      <c r="M19" s="13" t="s">
        <v>76</v>
      </c>
      <c r="N19" s="12"/>
      <c r="O19" s="13" t="s">
        <v>76</v>
      </c>
      <c r="P19" s="13" t="s">
        <v>77</v>
      </c>
      <c r="Q19" s="12"/>
      <c r="R19" s="13" t="s">
        <v>75</v>
      </c>
      <c r="S19" s="12"/>
      <c r="T19" s="12"/>
      <c r="U19" s="12"/>
      <c r="V19" s="79"/>
      <c r="W19" s="79"/>
      <c r="X19" s="12"/>
      <c r="Y19" s="12"/>
      <c r="Z19" s="13" t="s">
        <v>74</v>
      </c>
      <c r="AA19" s="13" t="s">
        <v>75</v>
      </c>
      <c r="AB19" s="13" t="s">
        <v>77</v>
      </c>
      <c r="AC19" s="13" t="s">
        <v>76</v>
      </c>
      <c r="AD19" s="13" t="s">
        <v>75</v>
      </c>
      <c r="AE19" s="12"/>
      <c r="AF19" s="12"/>
      <c r="AG19" s="12"/>
      <c r="AH19" s="12"/>
      <c r="AI19" s="13" t="s">
        <v>74</v>
      </c>
      <c r="AJ19" s="12"/>
      <c r="AK19" s="12"/>
      <c r="AL19" s="12"/>
      <c r="AM19" s="12"/>
      <c r="AN19" s="12"/>
      <c r="AO19" s="12"/>
      <c r="AP19" s="12"/>
      <c r="AQ19" s="12"/>
      <c r="AR19" s="13" t="s">
        <v>76</v>
      </c>
      <c r="AS19" s="13" t="s">
        <v>74</v>
      </c>
      <c r="AT19" s="13" t="s">
        <v>76</v>
      </c>
      <c r="AU19" s="13" t="s">
        <v>76</v>
      </c>
      <c r="AV19" s="12"/>
      <c r="AW19" s="13" t="s">
        <v>74</v>
      </c>
      <c r="AX19" s="13" t="s">
        <v>77</v>
      </c>
      <c r="AY19" s="13" t="s">
        <v>76</v>
      </c>
      <c r="AZ19" s="12"/>
      <c r="BA19" s="12"/>
      <c r="BB19" s="14">
        <v>1</v>
      </c>
      <c r="BC19" s="13">
        <v>0</v>
      </c>
      <c r="BD19" s="13">
        <v>0</v>
      </c>
      <c r="BE19" s="13">
        <v>0</v>
      </c>
      <c r="BF19" s="12">
        <v>3</v>
      </c>
      <c r="BG19" s="13">
        <v>0</v>
      </c>
      <c r="BH19" s="14">
        <v>1</v>
      </c>
      <c r="BI19" s="13">
        <v>0</v>
      </c>
      <c r="BJ19" s="14">
        <v>1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4">
        <v>1</v>
      </c>
      <c r="BR19" s="13">
        <v>0</v>
      </c>
      <c r="BS19" s="13">
        <v>0</v>
      </c>
      <c r="BT19" s="13">
        <v>0</v>
      </c>
      <c r="BU19" s="13">
        <v>0</v>
      </c>
    </row>
    <row r="20" spans="1:73" ht="19.95" customHeight="1">
      <c r="A20" s="78" t="s">
        <v>104</v>
      </c>
      <c r="B20" s="78"/>
      <c r="C20" s="10" t="s">
        <v>105</v>
      </c>
      <c r="D20" s="15">
        <v>40.4</v>
      </c>
      <c r="E20" s="24">
        <f t="shared" si="0"/>
        <v>44.4</v>
      </c>
      <c r="F20" s="24">
        <f t="shared" si="1"/>
        <v>20.399999999999999</v>
      </c>
      <c r="G20" s="24">
        <f t="shared" si="2"/>
        <v>24</v>
      </c>
      <c r="H20" s="13" t="s">
        <v>77</v>
      </c>
      <c r="I20" s="13" t="s">
        <v>76</v>
      </c>
      <c r="J20" s="12"/>
      <c r="K20" s="12"/>
      <c r="L20" s="13" t="s">
        <v>75</v>
      </c>
      <c r="M20" s="13" t="s">
        <v>77</v>
      </c>
      <c r="N20" s="12"/>
      <c r="O20" s="13" t="s">
        <v>75</v>
      </c>
      <c r="P20" s="13" t="s">
        <v>77</v>
      </c>
      <c r="Q20" s="13" t="s">
        <v>77</v>
      </c>
      <c r="R20" s="12"/>
      <c r="S20" s="13" t="s">
        <v>74</v>
      </c>
      <c r="T20" s="13" t="s">
        <v>74</v>
      </c>
      <c r="U20" s="12"/>
      <c r="V20" s="79"/>
      <c r="W20" s="79"/>
      <c r="X20" s="12"/>
      <c r="Y20" s="13" t="s">
        <v>75</v>
      </c>
      <c r="Z20" s="13" t="s">
        <v>74</v>
      </c>
      <c r="AA20" s="13" t="s">
        <v>77</v>
      </c>
      <c r="AB20" s="13" t="s">
        <v>75</v>
      </c>
      <c r="AC20" s="13" t="s">
        <v>76</v>
      </c>
      <c r="AD20" s="12"/>
      <c r="AE20" s="13" t="s">
        <v>74</v>
      </c>
      <c r="AF20" s="13" t="s">
        <v>75</v>
      </c>
      <c r="AG20" s="12"/>
      <c r="AH20" s="12"/>
      <c r="AI20" s="13" t="s">
        <v>76</v>
      </c>
      <c r="AJ20" s="13" t="s">
        <v>76</v>
      </c>
      <c r="AK20" s="13" t="s">
        <v>77</v>
      </c>
      <c r="AL20" s="13" t="s">
        <v>75</v>
      </c>
      <c r="AM20" s="12"/>
      <c r="AN20" s="13" t="s">
        <v>77</v>
      </c>
      <c r="AO20" s="12"/>
      <c r="AP20" s="13" t="s">
        <v>77</v>
      </c>
      <c r="AQ20" s="12"/>
      <c r="AR20" s="13" t="s">
        <v>74</v>
      </c>
      <c r="AS20" s="12"/>
      <c r="AT20" s="12"/>
      <c r="AU20" s="13" t="s">
        <v>76</v>
      </c>
      <c r="AV20" s="13" t="s">
        <v>74</v>
      </c>
      <c r="AW20" s="12"/>
      <c r="AX20" s="13" t="s">
        <v>76</v>
      </c>
      <c r="AY20" s="13" t="s">
        <v>74</v>
      </c>
      <c r="AZ20" s="13" t="s">
        <v>75</v>
      </c>
      <c r="BA20" s="13" t="s">
        <v>75</v>
      </c>
      <c r="BB20" s="14">
        <v>1</v>
      </c>
      <c r="BC20" s="12">
        <v>3</v>
      </c>
      <c r="BD20" s="13">
        <v>0</v>
      </c>
      <c r="BE20" s="14">
        <v>1</v>
      </c>
      <c r="BF20" s="14">
        <v>1</v>
      </c>
      <c r="BG20" s="14">
        <v>1</v>
      </c>
      <c r="BH20" s="13">
        <v>0</v>
      </c>
      <c r="BI20" s="14">
        <v>1</v>
      </c>
      <c r="BJ20" s="14">
        <v>1</v>
      </c>
      <c r="BK20" s="12">
        <v>3</v>
      </c>
      <c r="BL20" s="13">
        <v>0</v>
      </c>
      <c r="BM20" s="14">
        <v>1</v>
      </c>
      <c r="BN20" s="12">
        <v>2</v>
      </c>
      <c r="BO20" s="12">
        <v>2</v>
      </c>
      <c r="BP20" s="12">
        <v>2</v>
      </c>
      <c r="BQ20" s="14">
        <v>1</v>
      </c>
      <c r="BR20" s="12">
        <v>2</v>
      </c>
      <c r="BS20" s="13">
        <v>0</v>
      </c>
      <c r="BT20" s="13">
        <v>0</v>
      </c>
      <c r="BU20" s="12">
        <v>2</v>
      </c>
    </row>
    <row r="21" spans="1:73" ht="19.95" customHeight="1">
      <c r="A21" s="78" t="s">
        <v>106</v>
      </c>
      <c r="B21" s="78"/>
      <c r="C21" s="10" t="s">
        <v>107</v>
      </c>
      <c r="D21" s="17">
        <v>65.66</v>
      </c>
      <c r="E21" s="24">
        <f t="shared" si="0"/>
        <v>72.400000000000006</v>
      </c>
      <c r="F21" s="24">
        <f t="shared" si="1"/>
        <v>38.4</v>
      </c>
      <c r="G21" s="24">
        <f t="shared" si="2"/>
        <v>34</v>
      </c>
      <c r="H21" s="12"/>
      <c r="I21" s="12"/>
      <c r="J21" s="12"/>
      <c r="K21" s="12"/>
      <c r="L21" s="13" t="s">
        <v>75</v>
      </c>
      <c r="M21" s="13" t="s">
        <v>77</v>
      </c>
      <c r="N21" s="12"/>
      <c r="O21" s="12"/>
      <c r="P21" s="12"/>
      <c r="Q21" s="12"/>
      <c r="R21" s="12"/>
      <c r="S21" s="12"/>
      <c r="T21" s="12"/>
      <c r="U21" s="12"/>
      <c r="V21" s="79"/>
      <c r="W21" s="79"/>
      <c r="X21" s="12"/>
      <c r="Y21" s="12"/>
      <c r="Z21" s="12"/>
      <c r="AA21" s="13" t="s">
        <v>76</v>
      </c>
      <c r="AB21" s="13" t="s">
        <v>77</v>
      </c>
      <c r="AC21" s="12"/>
      <c r="AD21" s="13" t="s">
        <v>77</v>
      </c>
      <c r="AE21" s="12"/>
      <c r="AF21" s="12"/>
      <c r="AG21" s="13" t="s">
        <v>75</v>
      </c>
      <c r="AH21" s="12"/>
      <c r="AI21" s="13" t="s">
        <v>75</v>
      </c>
      <c r="AJ21" s="12"/>
      <c r="AK21" s="12"/>
      <c r="AL21" s="12"/>
      <c r="AM21" s="12"/>
      <c r="AN21" s="12"/>
      <c r="AO21" s="12"/>
      <c r="AP21" s="13" t="s">
        <v>77</v>
      </c>
      <c r="AQ21" s="12"/>
      <c r="AR21" s="13" t="s">
        <v>74</v>
      </c>
      <c r="AS21" s="12"/>
      <c r="AT21" s="12"/>
      <c r="AU21" s="13" t="s">
        <v>77</v>
      </c>
      <c r="AV21" s="13" t="s">
        <v>77</v>
      </c>
      <c r="AW21" s="12"/>
      <c r="AX21" s="13" t="s">
        <v>77</v>
      </c>
      <c r="AY21" s="13" t="s">
        <v>76</v>
      </c>
      <c r="AZ21" s="13" t="s">
        <v>74</v>
      </c>
      <c r="BA21" s="12"/>
      <c r="BB21" s="14">
        <v>1</v>
      </c>
      <c r="BC21" s="14">
        <v>1</v>
      </c>
      <c r="BD21" s="13">
        <v>0</v>
      </c>
      <c r="BE21" s="13">
        <v>0</v>
      </c>
      <c r="BF21" s="12">
        <v>3</v>
      </c>
      <c r="BG21" s="12">
        <v>2</v>
      </c>
      <c r="BH21" s="13">
        <v>0</v>
      </c>
      <c r="BI21" s="14">
        <v>1</v>
      </c>
      <c r="BJ21" s="12">
        <v>5</v>
      </c>
      <c r="BK21" s="12">
        <v>3</v>
      </c>
      <c r="BL21" s="12">
        <v>2</v>
      </c>
      <c r="BM21" s="14">
        <v>2</v>
      </c>
      <c r="BN21" s="12">
        <v>2</v>
      </c>
      <c r="BO21" s="14">
        <v>1</v>
      </c>
      <c r="BP21" s="14">
        <v>1</v>
      </c>
      <c r="BQ21" s="12">
        <v>3</v>
      </c>
      <c r="BR21" s="12">
        <v>2</v>
      </c>
      <c r="BS21" s="14">
        <v>2</v>
      </c>
      <c r="BT21" s="14">
        <v>1</v>
      </c>
      <c r="BU21" s="12">
        <v>2</v>
      </c>
    </row>
    <row r="22" spans="1:73" ht="19.95" customHeight="1">
      <c r="A22" s="78" t="s">
        <v>108</v>
      </c>
      <c r="B22" s="78"/>
      <c r="C22" s="10" t="s">
        <v>109</v>
      </c>
      <c r="D22" s="15">
        <v>32.32</v>
      </c>
      <c r="E22" s="24">
        <f t="shared" si="0"/>
        <v>37.599999999999994</v>
      </c>
      <c r="F22" s="24">
        <f t="shared" si="1"/>
        <v>27.599999999999998</v>
      </c>
      <c r="G22" s="24">
        <f t="shared" si="2"/>
        <v>10</v>
      </c>
      <c r="H22" s="12"/>
      <c r="I22" s="13" t="s">
        <v>77</v>
      </c>
      <c r="J22" s="12"/>
      <c r="K22" s="13" t="s">
        <v>77</v>
      </c>
      <c r="L22" s="13" t="s">
        <v>75</v>
      </c>
      <c r="M22" s="13" t="s">
        <v>76</v>
      </c>
      <c r="N22" s="13" t="s">
        <v>74</v>
      </c>
      <c r="O22" s="12"/>
      <c r="P22" s="13" t="s">
        <v>77</v>
      </c>
      <c r="Q22" s="13" t="s">
        <v>77</v>
      </c>
      <c r="R22" s="13" t="s">
        <v>75</v>
      </c>
      <c r="S22" s="12"/>
      <c r="T22" s="12"/>
      <c r="U22" s="12"/>
      <c r="V22" s="79"/>
      <c r="W22" s="79"/>
      <c r="X22" s="12"/>
      <c r="Y22" s="12"/>
      <c r="Z22" s="12"/>
      <c r="AA22" s="12"/>
      <c r="AB22" s="13" t="s">
        <v>77</v>
      </c>
      <c r="AC22" s="13" t="s">
        <v>76</v>
      </c>
      <c r="AD22" s="13" t="s">
        <v>77</v>
      </c>
      <c r="AE22" s="12"/>
      <c r="AF22" s="12"/>
      <c r="AG22" s="13" t="s">
        <v>75</v>
      </c>
      <c r="AH22" s="12"/>
      <c r="AI22" s="13" t="s">
        <v>75</v>
      </c>
      <c r="AJ22" s="12"/>
      <c r="AK22" s="12"/>
      <c r="AL22" s="12"/>
      <c r="AM22" s="12"/>
      <c r="AN22" s="13" t="s">
        <v>75</v>
      </c>
      <c r="AO22" s="12"/>
      <c r="AP22" s="12"/>
      <c r="AQ22" s="13" t="s">
        <v>74</v>
      </c>
      <c r="AR22" s="13" t="s">
        <v>74</v>
      </c>
      <c r="AS22" s="13" t="s">
        <v>77</v>
      </c>
      <c r="AT22" s="12"/>
      <c r="AU22" s="12"/>
      <c r="AV22" s="13" t="s">
        <v>74</v>
      </c>
      <c r="AW22" s="13" t="s">
        <v>74</v>
      </c>
      <c r="AX22" s="13" t="s">
        <v>77</v>
      </c>
      <c r="AY22" s="13" t="s">
        <v>76</v>
      </c>
      <c r="AZ22" s="13" t="s">
        <v>74</v>
      </c>
      <c r="BA22" s="13" t="s">
        <v>76</v>
      </c>
      <c r="BB22" s="14">
        <v>1</v>
      </c>
      <c r="BC22" s="13">
        <v>0</v>
      </c>
      <c r="BD22" s="14">
        <v>1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2">
        <v>3</v>
      </c>
      <c r="BL22" s="13">
        <v>0</v>
      </c>
      <c r="BM22" s="14">
        <v>1</v>
      </c>
      <c r="BN22" s="14">
        <v>1</v>
      </c>
      <c r="BO22" s="14">
        <v>1</v>
      </c>
      <c r="BP22" s="13">
        <v>0</v>
      </c>
      <c r="BQ22" s="13">
        <v>0</v>
      </c>
      <c r="BR22" s="12">
        <v>2</v>
      </c>
      <c r="BS22" s="13">
        <v>0</v>
      </c>
      <c r="BT22" s="13">
        <v>0</v>
      </c>
      <c r="BU22" s="13">
        <v>0</v>
      </c>
    </row>
    <row r="23" spans="1:73" ht="19.95" customHeight="1">
      <c r="A23" s="78" t="s">
        <v>110</v>
      </c>
      <c r="B23" s="78"/>
      <c r="C23" s="10" t="s">
        <v>111</v>
      </c>
      <c r="D23" s="16">
        <v>53.54</v>
      </c>
      <c r="E23" s="24">
        <f t="shared" si="0"/>
        <v>59</v>
      </c>
      <c r="F23" s="24">
        <f t="shared" si="1"/>
        <v>30</v>
      </c>
      <c r="G23" s="24">
        <f t="shared" si="2"/>
        <v>29</v>
      </c>
      <c r="H23" s="12"/>
      <c r="I23" s="12"/>
      <c r="J23" s="12"/>
      <c r="K23" s="12"/>
      <c r="L23" s="12"/>
      <c r="M23" s="13" t="s">
        <v>77</v>
      </c>
      <c r="N23" s="13" t="s">
        <v>75</v>
      </c>
      <c r="O23" s="12"/>
      <c r="P23" s="13" t="s">
        <v>77</v>
      </c>
      <c r="Q23" s="12"/>
      <c r="R23" s="12"/>
      <c r="S23" s="12"/>
      <c r="T23" s="13" t="s">
        <v>74</v>
      </c>
      <c r="U23" s="12"/>
      <c r="V23" s="79"/>
      <c r="W23" s="79"/>
      <c r="X23" s="12"/>
      <c r="Y23" s="13" t="s">
        <v>74</v>
      </c>
      <c r="Z23" s="13" t="s">
        <v>76</v>
      </c>
      <c r="AA23" s="12"/>
      <c r="AB23" s="13" t="s">
        <v>77</v>
      </c>
      <c r="AC23" s="13" t="s">
        <v>76</v>
      </c>
      <c r="AD23" s="13" t="s">
        <v>75</v>
      </c>
      <c r="AE23" s="12"/>
      <c r="AF23" s="13" t="s">
        <v>75</v>
      </c>
      <c r="AG23" s="12"/>
      <c r="AH23" s="12"/>
      <c r="AI23" s="13" t="s">
        <v>74</v>
      </c>
      <c r="AJ23" s="13" t="s">
        <v>76</v>
      </c>
      <c r="AK23" s="13" t="s">
        <v>75</v>
      </c>
      <c r="AL23" s="13" t="s">
        <v>76</v>
      </c>
      <c r="AM23" s="12"/>
      <c r="AN23" s="13" t="s">
        <v>75</v>
      </c>
      <c r="AO23" s="12"/>
      <c r="AP23" s="13" t="s">
        <v>76</v>
      </c>
      <c r="AQ23" s="12"/>
      <c r="AR23" s="13" t="s">
        <v>74</v>
      </c>
      <c r="AS23" s="13" t="s">
        <v>76</v>
      </c>
      <c r="AT23" s="12"/>
      <c r="AU23" s="13" t="s">
        <v>76</v>
      </c>
      <c r="AV23" s="12"/>
      <c r="AW23" s="12"/>
      <c r="AX23" s="13" t="s">
        <v>75</v>
      </c>
      <c r="AY23" s="13" t="s">
        <v>74</v>
      </c>
      <c r="AZ23" s="12"/>
      <c r="BA23" s="12"/>
      <c r="BB23" s="14">
        <v>1</v>
      </c>
      <c r="BC23" s="14">
        <v>2</v>
      </c>
      <c r="BD23" s="12">
        <v>2</v>
      </c>
      <c r="BE23" s="13">
        <v>0</v>
      </c>
      <c r="BF23" s="13">
        <v>0</v>
      </c>
      <c r="BG23" s="14">
        <v>1</v>
      </c>
      <c r="BH23" s="13">
        <v>0</v>
      </c>
      <c r="BI23" s="13">
        <v>0</v>
      </c>
      <c r="BJ23" s="14">
        <v>2</v>
      </c>
      <c r="BK23" s="12">
        <v>3</v>
      </c>
      <c r="BL23" s="12">
        <v>2</v>
      </c>
      <c r="BM23" s="12">
        <v>4</v>
      </c>
      <c r="BN23" s="12">
        <v>2</v>
      </c>
      <c r="BO23" s="12">
        <v>2</v>
      </c>
      <c r="BP23" s="12">
        <v>2</v>
      </c>
      <c r="BQ23" s="13">
        <v>0</v>
      </c>
      <c r="BR23" s="12">
        <v>2</v>
      </c>
      <c r="BS23" s="12">
        <v>3</v>
      </c>
      <c r="BT23" s="13">
        <v>0</v>
      </c>
      <c r="BU23" s="14">
        <v>1</v>
      </c>
    </row>
    <row r="24" spans="1:73" ht="19.95" customHeight="1">
      <c r="A24" s="78" t="s">
        <v>112</v>
      </c>
      <c r="B24" s="78"/>
      <c r="C24" s="10" t="s">
        <v>113</v>
      </c>
      <c r="D24" s="15">
        <v>42.42</v>
      </c>
      <c r="E24" s="24">
        <f t="shared" si="0"/>
        <v>48</v>
      </c>
      <c r="F24" s="24">
        <f t="shared" si="1"/>
        <v>30</v>
      </c>
      <c r="G24" s="24">
        <f t="shared" si="2"/>
        <v>18</v>
      </c>
      <c r="H24" s="12"/>
      <c r="I24" s="13" t="s">
        <v>74</v>
      </c>
      <c r="J24" s="12"/>
      <c r="K24" s="12"/>
      <c r="L24" s="13" t="s">
        <v>77</v>
      </c>
      <c r="M24" s="13" t="s">
        <v>76</v>
      </c>
      <c r="N24" s="12"/>
      <c r="O24" s="12"/>
      <c r="P24" s="12"/>
      <c r="Q24" s="12"/>
      <c r="R24" s="13" t="s">
        <v>75</v>
      </c>
      <c r="S24" s="12"/>
      <c r="T24" s="13" t="s">
        <v>74</v>
      </c>
      <c r="U24" s="13" t="s">
        <v>76</v>
      </c>
      <c r="V24" s="79"/>
      <c r="W24" s="79"/>
      <c r="X24" s="12"/>
      <c r="Y24" s="13" t="s">
        <v>75</v>
      </c>
      <c r="Z24" s="12"/>
      <c r="AA24" s="12"/>
      <c r="AB24" s="12"/>
      <c r="AC24" s="12"/>
      <c r="AD24" s="13" t="s">
        <v>74</v>
      </c>
      <c r="AE24" s="12"/>
      <c r="AF24" s="13" t="s">
        <v>75</v>
      </c>
      <c r="AG24" s="13" t="s">
        <v>75</v>
      </c>
      <c r="AH24" s="12"/>
      <c r="AI24" s="13" t="s">
        <v>74</v>
      </c>
      <c r="AJ24" s="13" t="s">
        <v>76</v>
      </c>
      <c r="AK24" s="13" t="s">
        <v>77</v>
      </c>
      <c r="AL24" s="12"/>
      <c r="AM24" s="12"/>
      <c r="AN24" s="13" t="s">
        <v>74</v>
      </c>
      <c r="AO24" s="12"/>
      <c r="AP24" s="13" t="s">
        <v>74</v>
      </c>
      <c r="AQ24" s="12"/>
      <c r="AR24" s="12"/>
      <c r="AS24" s="12"/>
      <c r="AT24" s="13" t="s">
        <v>75</v>
      </c>
      <c r="AU24" s="13" t="s">
        <v>76</v>
      </c>
      <c r="AV24" s="13" t="s">
        <v>77</v>
      </c>
      <c r="AW24" s="13" t="s">
        <v>74</v>
      </c>
      <c r="AX24" s="12"/>
      <c r="AY24" s="12"/>
      <c r="AZ24" s="13" t="s">
        <v>75</v>
      </c>
      <c r="BA24" s="13" t="s">
        <v>75</v>
      </c>
      <c r="BB24" s="14">
        <v>1</v>
      </c>
      <c r="BC24" s="14">
        <v>2</v>
      </c>
      <c r="BD24" s="12">
        <v>2</v>
      </c>
      <c r="BE24" s="13">
        <v>0</v>
      </c>
      <c r="BF24" s="13">
        <v>0</v>
      </c>
      <c r="BG24" s="13">
        <v>0</v>
      </c>
      <c r="BH24" s="13">
        <v>0</v>
      </c>
      <c r="BI24" s="14">
        <v>1</v>
      </c>
      <c r="BJ24" s="14">
        <v>1</v>
      </c>
      <c r="BK24" s="12">
        <v>3</v>
      </c>
      <c r="BL24" s="12">
        <v>2</v>
      </c>
      <c r="BM24" s="13">
        <v>0</v>
      </c>
      <c r="BN24" s="12">
        <v>2</v>
      </c>
      <c r="BO24" s="12">
        <v>2</v>
      </c>
      <c r="BP24" s="13">
        <v>0</v>
      </c>
      <c r="BQ24" s="13">
        <v>0</v>
      </c>
      <c r="BR24" s="12">
        <v>2</v>
      </c>
      <c r="BS24" s="13">
        <v>0</v>
      </c>
      <c r="BT24" s="13">
        <v>0</v>
      </c>
      <c r="BU24" s="13">
        <v>0</v>
      </c>
    </row>
    <row r="25" spans="1:73" ht="19.95" customHeight="1">
      <c r="A25" s="78" t="s">
        <v>114</v>
      </c>
      <c r="B25" s="78"/>
      <c r="C25" s="10" t="s">
        <v>115</v>
      </c>
      <c r="D25" s="15">
        <v>27.27</v>
      </c>
      <c r="E25" s="24">
        <f t="shared" si="0"/>
        <v>31.599999999999998</v>
      </c>
      <c r="F25" s="24">
        <f t="shared" si="1"/>
        <v>21.599999999999998</v>
      </c>
      <c r="G25" s="24">
        <f t="shared" si="2"/>
        <v>10</v>
      </c>
      <c r="H25" s="12"/>
      <c r="I25" s="12"/>
      <c r="J25" s="12"/>
      <c r="K25" s="12"/>
      <c r="L25" s="13" t="s">
        <v>74</v>
      </c>
      <c r="M25" s="13" t="s">
        <v>76</v>
      </c>
      <c r="N25" s="13" t="s">
        <v>74</v>
      </c>
      <c r="O25" s="13" t="s">
        <v>76</v>
      </c>
      <c r="P25" s="12"/>
      <c r="Q25" s="12"/>
      <c r="R25" s="12"/>
      <c r="S25" s="13" t="s">
        <v>75</v>
      </c>
      <c r="T25" s="13" t="s">
        <v>75</v>
      </c>
      <c r="U25" s="12"/>
      <c r="V25" s="80" t="s">
        <v>77</v>
      </c>
      <c r="W25" s="80"/>
      <c r="X25" s="12"/>
      <c r="Y25" s="13" t="s">
        <v>74</v>
      </c>
      <c r="Z25" s="13" t="s">
        <v>76</v>
      </c>
      <c r="AA25" s="13" t="s">
        <v>76</v>
      </c>
      <c r="AB25" s="13" t="s">
        <v>75</v>
      </c>
      <c r="AC25" s="12"/>
      <c r="AD25" s="12"/>
      <c r="AE25" s="12"/>
      <c r="AF25" s="13" t="s">
        <v>77</v>
      </c>
      <c r="AG25" s="13" t="s">
        <v>74</v>
      </c>
      <c r="AH25" s="12"/>
      <c r="AI25" s="12"/>
      <c r="AJ25" s="13" t="s">
        <v>74</v>
      </c>
      <c r="AK25" s="13" t="s">
        <v>75</v>
      </c>
      <c r="AL25" s="13" t="s">
        <v>76</v>
      </c>
      <c r="AM25" s="13" t="s">
        <v>77</v>
      </c>
      <c r="AN25" s="13" t="s">
        <v>75</v>
      </c>
      <c r="AO25" s="12"/>
      <c r="AP25" s="13" t="s">
        <v>74</v>
      </c>
      <c r="AQ25" s="13" t="s">
        <v>74</v>
      </c>
      <c r="AR25" s="13" t="s">
        <v>74</v>
      </c>
      <c r="AS25" s="13" t="s">
        <v>76</v>
      </c>
      <c r="AT25" s="13" t="s">
        <v>75</v>
      </c>
      <c r="AU25" s="13" t="s">
        <v>76</v>
      </c>
      <c r="AV25" s="13" t="s">
        <v>77</v>
      </c>
      <c r="AW25" s="12"/>
      <c r="AX25" s="12"/>
      <c r="AY25" s="13" t="s">
        <v>74</v>
      </c>
      <c r="AZ25" s="13" t="s">
        <v>77</v>
      </c>
      <c r="BA25" s="13" t="s">
        <v>74</v>
      </c>
      <c r="BB25" s="14">
        <v>1</v>
      </c>
      <c r="BC25" s="14">
        <v>2</v>
      </c>
      <c r="BD25" s="13">
        <v>0</v>
      </c>
      <c r="BE25" s="13">
        <v>0</v>
      </c>
      <c r="BF25" s="14">
        <v>1</v>
      </c>
      <c r="BG25" s="13">
        <v>0</v>
      </c>
      <c r="BH25" s="13">
        <v>0</v>
      </c>
      <c r="BI25" s="13">
        <v>0</v>
      </c>
      <c r="BJ25" s="13">
        <v>0</v>
      </c>
      <c r="BK25" s="12">
        <v>3</v>
      </c>
      <c r="BL25" s="12">
        <v>2</v>
      </c>
      <c r="BM25" s="14">
        <v>1</v>
      </c>
      <c r="BN25" s="13">
        <v>0</v>
      </c>
      <c r="BO25" s="13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</row>
    <row r="26" spans="1:73" ht="19.95" customHeight="1">
      <c r="A26" s="78" t="s">
        <v>116</v>
      </c>
      <c r="B26" s="78"/>
      <c r="C26" s="10" t="s">
        <v>117</v>
      </c>
      <c r="D26" s="15">
        <v>25.25</v>
      </c>
      <c r="E26" s="24">
        <f t="shared" si="0"/>
        <v>30.8</v>
      </c>
      <c r="F26" s="24">
        <f t="shared" si="1"/>
        <v>22.8</v>
      </c>
      <c r="G26" s="24">
        <f t="shared" si="2"/>
        <v>8</v>
      </c>
      <c r="H26" s="12"/>
      <c r="I26" s="13" t="s">
        <v>77</v>
      </c>
      <c r="J26" s="13" t="s">
        <v>74</v>
      </c>
      <c r="K26" s="13" t="s">
        <v>76</v>
      </c>
      <c r="L26" s="13" t="s">
        <v>75</v>
      </c>
      <c r="M26" s="12"/>
      <c r="N26" s="13" t="s">
        <v>74</v>
      </c>
      <c r="O26" s="13" t="s">
        <v>75</v>
      </c>
      <c r="P26" s="13" t="s">
        <v>77</v>
      </c>
      <c r="Q26" s="12"/>
      <c r="R26" s="13" t="s">
        <v>74</v>
      </c>
      <c r="S26" s="12"/>
      <c r="T26" s="13" t="s">
        <v>75</v>
      </c>
      <c r="U26" s="12"/>
      <c r="V26" s="79"/>
      <c r="W26" s="79"/>
      <c r="X26" s="12"/>
      <c r="Y26" s="12"/>
      <c r="Z26" s="13" t="s">
        <v>76</v>
      </c>
      <c r="AA26" s="13" t="s">
        <v>77</v>
      </c>
      <c r="AB26" s="13" t="s">
        <v>75</v>
      </c>
      <c r="AC26" s="13" t="s">
        <v>76</v>
      </c>
      <c r="AD26" s="13" t="s">
        <v>75</v>
      </c>
      <c r="AE26" s="12"/>
      <c r="AF26" s="13" t="s">
        <v>74</v>
      </c>
      <c r="AG26" s="12"/>
      <c r="AH26" s="12"/>
      <c r="AI26" s="13" t="s">
        <v>75</v>
      </c>
      <c r="AJ26" s="13" t="s">
        <v>76</v>
      </c>
      <c r="AK26" s="13" t="s">
        <v>75</v>
      </c>
      <c r="AL26" s="12"/>
      <c r="AM26" s="13" t="s">
        <v>77</v>
      </c>
      <c r="AN26" s="13" t="s">
        <v>75</v>
      </c>
      <c r="AO26" s="12"/>
      <c r="AP26" s="12"/>
      <c r="AQ26" s="13" t="s">
        <v>77</v>
      </c>
      <c r="AR26" s="12"/>
      <c r="AS26" s="13" t="s">
        <v>76</v>
      </c>
      <c r="AT26" s="12"/>
      <c r="AU26" s="12"/>
      <c r="AV26" s="13"/>
      <c r="AW26" s="13" t="s">
        <v>76</v>
      </c>
      <c r="AX26" s="13" t="s">
        <v>77</v>
      </c>
      <c r="AY26" s="13" t="s">
        <v>74</v>
      </c>
      <c r="AZ26" s="13" t="s">
        <v>75</v>
      </c>
      <c r="BA26" s="13" t="s">
        <v>76</v>
      </c>
      <c r="BB26" s="14">
        <v>1</v>
      </c>
      <c r="BC26" s="14">
        <v>1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2">
        <v>3</v>
      </c>
      <c r="BL26" s="13">
        <v>0</v>
      </c>
      <c r="BM26" s="14">
        <v>3</v>
      </c>
      <c r="BN26" s="13">
        <v>0</v>
      </c>
      <c r="BO26" s="13">
        <v>0</v>
      </c>
      <c r="BP26" s="13">
        <v>0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</row>
    <row r="27" spans="1:73" ht="19.95" customHeight="1">
      <c r="A27" s="78" t="s">
        <v>118</v>
      </c>
      <c r="B27" s="78"/>
      <c r="C27" s="10" t="s">
        <v>119</v>
      </c>
      <c r="D27" s="15">
        <v>40.4</v>
      </c>
      <c r="E27" s="24">
        <f t="shared" si="0"/>
        <v>46.2</v>
      </c>
      <c r="F27" s="24">
        <f t="shared" si="1"/>
        <v>31.2</v>
      </c>
      <c r="G27" s="24">
        <f t="shared" si="2"/>
        <v>15</v>
      </c>
      <c r="H27" s="12"/>
      <c r="I27" s="13" t="s">
        <v>74</v>
      </c>
      <c r="J27" s="12"/>
      <c r="K27" s="12"/>
      <c r="L27" s="12"/>
      <c r="M27" s="13" t="s">
        <v>76</v>
      </c>
      <c r="N27" s="13" t="s">
        <v>74</v>
      </c>
      <c r="O27" s="12"/>
      <c r="P27" s="12"/>
      <c r="Q27" s="13" t="s">
        <v>77</v>
      </c>
      <c r="R27" s="13" t="s">
        <v>75</v>
      </c>
      <c r="S27" s="12"/>
      <c r="T27" s="12"/>
      <c r="U27" s="13" t="s">
        <v>76</v>
      </c>
      <c r="V27" s="79"/>
      <c r="W27" s="79"/>
      <c r="X27" s="12"/>
      <c r="Y27" s="13" t="s">
        <v>75</v>
      </c>
      <c r="Z27" s="12"/>
      <c r="AA27" s="12"/>
      <c r="AB27" s="12"/>
      <c r="AC27" s="13" t="s">
        <v>76</v>
      </c>
      <c r="AD27" s="13" t="s">
        <v>74</v>
      </c>
      <c r="AE27" s="12"/>
      <c r="AF27" s="13" t="s">
        <v>75</v>
      </c>
      <c r="AG27" s="13" t="s">
        <v>75</v>
      </c>
      <c r="AH27" s="12"/>
      <c r="AI27" s="12"/>
      <c r="AJ27" s="13" t="s">
        <v>76</v>
      </c>
      <c r="AK27" s="13" t="s">
        <v>74</v>
      </c>
      <c r="AL27" s="12"/>
      <c r="AM27" s="13" t="s">
        <v>77</v>
      </c>
      <c r="AN27" s="13" t="s">
        <v>77</v>
      </c>
      <c r="AO27" s="12"/>
      <c r="AP27" s="13" t="s">
        <v>74</v>
      </c>
      <c r="AQ27" s="12"/>
      <c r="AR27" s="12"/>
      <c r="AS27" s="12"/>
      <c r="AT27" s="12"/>
      <c r="AU27" s="12"/>
      <c r="AV27" s="12"/>
      <c r="AW27" s="12"/>
      <c r="AX27" s="13" t="s">
        <v>77</v>
      </c>
      <c r="AY27" s="13" t="s">
        <v>74</v>
      </c>
      <c r="AZ27" s="13" t="s">
        <v>75</v>
      </c>
      <c r="BA27" s="13" t="s">
        <v>76</v>
      </c>
      <c r="BB27" s="14">
        <v>1</v>
      </c>
      <c r="BC27" s="13">
        <v>0</v>
      </c>
      <c r="BD27" s="13">
        <v>0</v>
      </c>
      <c r="BE27" s="13">
        <v>0</v>
      </c>
      <c r="BF27" s="13">
        <v>0</v>
      </c>
      <c r="BG27" s="14">
        <v>1</v>
      </c>
      <c r="BH27" s="13">
        <v>0</v>
      </c>
      <c r="BI27" s="14">
        <v>1</v>
      </c>
      <c r="BJ27" s="14">
        <v>1</v>
      </c>
      <c r="BK27" s="13">
        <v>0</v>
      </c>
      <c r="BL27" s="12">
        <v>2</v>
      </c>
      <c r="BM27" s="14">
        <v>2</v>
      </c>
      <c r="BN27" s="13">
        <v>0</v>
      </c>
      <c r="BO27" s="14">
        <v>1</v>
      </c>
      <c r="BP27" s="13">
        <v>0</v>
      </c>
      <c r="BQ27" s="14">
        <v>2</v>
      </c>
      <c r="BR27" s="12">
        <v>2</v>
      </c>
      <c r="BS27" s="13">
        <v>0</v>
      </c>
      <c r="BT27" s="13">
        <v>0</v>
      </c>
      <c r="BU27" s="12">
        <v>2</v>
      </c>
    </row>
    <row r="28" spans="1:73" ht="19.95" customHeight="1">
      <c r="A28" s="78" t="s">
        <v>120</v>
      </c>
      <c r="B28" s="78"/>
      <c r="C28" s="10" t="s">
        <v>121</v>
      </c>
      <c r="D28" s="15">
        <v>36.36</v>
      </c>
      <c r="E28" s="24">
        <f t="shared" si="0"/>
        <v>41</v>
      </c>
      <c r="F28" s="24">
        <f t="shared" si="1"/>
        <v>24</v>
      </c>
      <c r="G28" s="24">
        <f t="shared" si="2"/>
        <v>17</v>
      </c>
      <c r="H28" s="12"/>
      <c r="I28" s="12"/>
      <c r="J28" s="12"/>
      <c r="K28" s="13" t="s">
        <v>76</v>
      </c>
      <c r="L28" s="13" t="s">
        <v>77</v>
      </c>
      <c r="M28" s="13" t="s">
        <v>76</v>
      </c>
      <c r="N28" s="13" t="s">
        <v>77</v>
      </c>
      <c r="O28" s="12"/>
      <c r="P28" s="13" t="s">
        <v>77</v>
      </c>
      <c r="Q28" s="13" t="s">
        <v>77</v>
      </c>
      <c r="R28" s="13" t="s">
        <v>75</v>
      </c>
      <c r="S28" s="12"/>
      <c r="T28" s="13" t="s">
        <v>75</v>
      </c>
      <c r="U28" s="12"/>
      <c r="V28" s="79"/>
      <c r="W28" s="79"/>
      <c r="X28" s="12"/>
      <c r="Y28" s="13" t="s">
        <v>77</v>
      </c>
      <c r="Z28" s="12"/>
      <c r="AA28" s="12"/>
      <c r="AB28" s="13" t="s">
        <v>77</v>
      </c>
      <c r="AC28" s="13" t="s">
        <v>76</v>
      </c>
      <c r="AD28" s="13" t="s">
        <v>74</v>
      </c>
      <c r="AE28" s="12"/>
      <c r="AF28" s="13" t="s">
        <v>77</v>
      </c>
      <c r="AG28" s="12"/>
      <c r="AH28" s="12"/>
      <c r="AI28" s="13" t="s">
        <v>75</v>
      </c>
      <c r="AJ28" s="13" t="s">
        <v>74</v>
      </c>
      <c r="AK28" s="12"/>
      <c r="AL28" s="12"/>
      <c r="AM28" s="12"/>
      <c r="AN28" s="13" t="s">
        <v>77</v>
      </c>
      <c r="AO28" s="12"/>
      <c r="AP28" s="13" t="s">
        <v>76</v>
      </c>
      <c r="AQ28" s="13" t="s">
        <v>77</v>
      </c>
      <c r="AR28" s="13" t="s">
        <v>75</v>
      </c>
      <c r="AS28" s="13" t="s">
        <v>74</v>
      </c>
      <c r="AT28" s="13" t="s">
        <v>75</v>
      </c>
      <c r="AU28" s="13" t="s">
        <v>76</v>
      </c>
      <c r="AV28" s="13" t="s">
        <v>74</v>
      </c>
      <c r="AW28" s="12"/>
      <c r="AX28" s="13" t="s">
        <v>77</v>
      </c>
      <c r="AY28" s="13" t="s">
        <v>74</v>
      </c>
      <c r="AZ28" s="12"/>
      <c r="BA28" s="13" t="s">
        <v>75</v>
      </c>
      <c r="BB28" s="12">
        <v>2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4">
        <v>1</v>
      </c>
      <c r="BI28" s="14">
        <v>1</v>
      </c>
      <c r="BJ28" s="14">
        <v>1</v>
      </c>
      <c r="BK28" s="12">
        <v>3</v>
      </c>
      <c r="BL28" s="12">
        <v>2</v>
      </c>
      <c r="BM28" s="12">
        <v>4</v>
      </c>
      <c r="BN28" s="13">
        <v>0</v>
      </c>
      <c r="BO28" s="13">
        <v>0</v>
      </c>
      <c r="BP28" s="13">
        <v>0</v>
      </c>
      <c r="BQ28" s="12">
        <v>3</v>
      </c>
      <c r="BR28" s="13">
        <v>0</v>
      </c>
      <c r="BS28" s="13">
        <v>0</v>
      </c>
      <c r="BT28" s="13">
        <v>0</v>
      </c>
      <c r="BU28" s="13">
        <v>0</v>
      </c>
    </row>
    <row r="29" spans="1:73" ht="19.95" customHeight="1">
      <c r="A29" s="78" t="s">
        <v>122</v>
      </c>
      <c r="B29" s="78"/>
      <c r="C29" s="10" t="s">
        <v>123</v>
      </c>
      <c r="D29" s="15">
        <v>32.32</v>
      </c>
      <c r="E29" s="24">
        <f t="shared" si="0"/>
        <v>37</v>
      </c>
      <c r="F29" s="24">
        <f t="shared" si="1"/>
        <v>24</v>
      </c>
      <c r="G29" s="24">
        <f t="shared" si="2"/>
        <v>13</v>
      </c>
      <c r="H29" s="12"/>
      <c r="I29" s="12"/>
      <c r="J29" s="13" t="s">
        <v>74</v>
      </c>
      <c r="K29" s="12"/>
      <c r="L29" s="13" t="s">
        <v>74</v>
      </c>
      <c r="M29" s="13" t="s">
        <v>77</v>
      </c>
      <c r="N29" s="13" t="s">
        <v>74</v>
      </c>
      <c r="O29" s="13" t="s">
        <v>75</v>
      </c>
      <c r="P29" s="12"/>
      <c r="Q29" s="12"/>
      <c r="R29" s="12"/>
      <c r="S29" s="12"/>
      <c r="T29" s="12"/>
      <c r="U29" s="12"/>
      <c r="V29" s="80" t="s">
        <v>77</v>
      </c>
      <c r="W29" s="80"/>
      <c r="X29" s="12"/>
      <c r="Y29" s="13" t="s">
        <v>74</v>
      </c>
      <c r="Z29" s="12"/>
      <c r="AA29" s="13" t="s">
        <v>77</v>
      </c>
      <c r="AB29" s="13" t="s">
        <v>77</v>
      </c>
      <c r="AC29" s="12"/>
      <c r="AD29" s="12"/>
      <c r="AE29" s="12"/>
      <c r="AF29" s="13" t="s">
        <v>77</v>
      </c>
      <c r="AG29" s="13" t="s">
        <v>75</v>
      </c>
      <c r="AH29" s="12"/>
      <c r="AI29" s="13" t="s">
        <v>74</v>
      </c>
      <c r="AJ29" s="13" t="s">
        <v>76</v>
      </c>
      <c r="AK29" s="12"/>
      <c r="AL29" s="13" t="s">
        <v>75</v>
      </c>
      <c r="AM29" s="13" t="s">
        <v>77</v>
      </c>
      <c r="AN29" s="13" t="s">
        <v>75</v>
      </c>
      <c r="AO29" s="12"/>
      <c r="AP29" s="13" t="s">
        <v>74</v>
      </c>
      <c r="AQ29" s="13" t="s">
        <v>74</v>
      </c>
      <c r="AR29" s="13" t="s">
        <v>76</v>
      </c>
      <c r="AS29" s="13" t="s">
        <v>76</v>
      </c>
      <c r="AT29" s="13" t="s">
        <v>74</v>
      </c>
      <c r="AU29" s="12"/>
      <c r="AV29" s="13" t="s">
        <v>77</v>
      </c>
      <c r="AW29" s="12"/>
      <c r="AX29" s="13" t="s">
        <v>75</v>
      </c>
      <c r="AY29" s="13" t="s">
        <v>74</v>
      </c>
      <c r="AZ29" s="13" t="s">
        <v>75</v>
      </c>
      <c r="BA29" s="13" t="s">
        <v>75</v>
      </c>
      <c r="BB29" s="14">
        <v>1</v>
      </c>
      <c r="BC29" s="13">
        <v>0</v>
      </c>
      <c r="BD29" s="14">
        <v>1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4">
        <v>1</v>
      </c>
      <c r="BK29" s="12">
        <v>3</v>
      </c>
      <c r="BL29" s="12">
        <v>2</v>
      </c>
      <c r="BM29" s="14">
        <v>1</v>
      </c>
      <c r="BN29" s="13">
        <v>0</v>
      </c>
      <c r="BO29" s="14">
        <v>1</v>
      </c>
      <c r="BP29" s="13">
        <v>0</v>
      </c>
      <c r="BQ29" s="13">
        <v>0</v>
      </c>
      <c r="BR29" s="12">
        <v>2</v>
      </c>
      <c r="BS29" s="13">
        <v>0</v>
      </c>
      <c r="BT29" s="13">
        <v>0</v>
      </c>
      <c r="BU29" s="14">
        <v>1</v>
      </c>
    </row>
    <row r="30" spans="1:73" ht="19.95" customHeight="1">
      <c r="A30" s="78" t="s">
        <v>124</v>
      </c>
      <c r="B30" s="78"/>
      <c r="C30" s="10" t="s">
        <v>125</v>
      </c>
      <c r="D30" s="15">
        <v>33.33</v>
      </c>
      <c r="E30" s="24">
        <f t="shared" si="0"/>
        <v>38.4</v>
      </c>
      <c r="F30" s="24">
        <f t="shared" si="1"/>
        <v>26.4</v>
      </c>
      <c r="G30" s="24">
        <f t="shared" si="2"/>
        <v>12</v>
      </c>
      <c r="H30" s="12"/>
      <c r="I30" s="12"/>
      <c r="J30" s="12"/>
      <c r="K30" s="12"/>
      <c r="L30" s="13" t="s">
        <v>75</v>
      </c>
      <c r="M30" s="13" t="s">
        <v>74</v>
      </c>
      <c r="N30" s="12"/>
      <c r="O30" s="13" t="s">
        <v>77</v>
      </c>
      <c r="P30" s="12"/>
      <c r="Q30" s="13" t="s">
        <v>77</v>
      </c>
      <c r="R30" s="13" t="s">
        <v>75</v>
      </c>
      <c r="S30" s="12"/>
      <c r="T30" s="12"/>
      <c r="U30" s="12"/>
      <c r="V30" s="79"/>
      <c r="W30" s="79"/>
      <c r="X30" s="13" t="s">
        <v>75</v>
      </c>
      <c r="Y30" s="12"/>
      <c r="Z30" s="13" t="s">
        <v>76</v>
      </c>
      <c r="AA30" s="13" t="s">
        <v>75</v>
      </c>
      <c r="AB30" s="13" t="s">
        <v>75</v>
      </c>
      <c r="AC30" s="13" t="s">
        <v>76</v>
      </c>
      <c r="AD30" s="13" t="s">
        <v>77</v>
      </c>
      <c r="AE30" s="12"/>
      <c r="AF30" s="13" t="s">
        <v>75</v>
      </c>
      <c r="AG30" s="13" t="s">
        <v>75</v>
      </c>
      <c r="AH30" s="12"/>
      <c r="AI30" s="13" t="s">
        <v>76</v>
      </c>
      <c r="AJ30" s="12"/>
      <c r="AK30" s="12"/>
      <c r="AL30" s="12"/>
      <c r="AM30" s="12"/>
      <c r="AN30" s="13" t="s">
        <v>75</v>
      </c>
      <c r="AO30" s="13" t="s">
        <v>74</v>
      </c>
      <c r="AP30" s="13" t="s">
        <v>74</v>
      </c>
      <c r="AQ30" s="12"/>
      <c r="AR30" s="13" t="s">
        <v>74</v>
      </c>
      <c r="AS30" s="12"/>
      <c r="AT30" s="13" t="s">
        <v>75</v>
      </c>
      <c r="AU30" s="13" t="s">
        <v>76</v>
      </c>
      <c r="AV30" s="13" t="s">
        <v>77</v>
      </c>
      <c r="AW30" s="12"/>
      <c r="AX30" s="12"/>
      <c r="AY30" s="13" t="s">
        <v>76</v>
      </c>
      <c r="AZ30" s="13" t="s">
        <v>77</v>
      </c>
      <c r="BA30" s="13" t="s">
        <v>76</v>
      </c>
      <c r="BB30" s="14">
        <v>1</v>
      </c>
      <c r="BC30" s="13">
        <v>0</v>
      </c>
      <c r="BD30" s="13">
        <v>0</v>
      </c>
      <c r="BE30" s="13">
        <v>0</v>
      </c>
      <c r="BF30" s="14">
        <v>1</v>
      </c>
      <c r="BG30" s="13">
        <v>0</v>
      </c>
      <c r="BH30" s="13">
        <v>0</v>
      </c>
      <c r="BI30" s="13">
        <v>0</v>
      </c>
      <c r="BJ30" s="13">
        <v>0</v>
      </c>
      <c r="BK30" s="14">
        <v>1</v>
      </c>
      <c r="BL30" s="12">
        <v>2</v>
      </c>
      <c r="BM30" s="14">
        <v>1</v>
      </c>
      <c r="BN30" s="14">
        <v>1</v>
      </c>
      <c r="BO30" s="12">
        <v>2</v>
      </c>
      <c r="BP30" s="14">
        <v>1</v>
      </c>
      <c r="BQ30" s="14">
        <v>1</v>
      </c>
      <c r="BR30" s="14">
        <v>1</v>
      </c>
      <c r="BS30" s="13">
        <v>0</v>
      </c>
      <c r="BT30" s="13">
        <v>0</v>
      </c>
      <c r="BU30" s="13">
        <v>0</v>
      </c>
    </row>
    <row r="32" spans="1:73">
      <c r="C32" s="25">
        <v>5</v>
      </c>
      <c r="D32" s="26">
        <v>70</v>
      </c>
      <c r="E32" s="26">
        <f>COUNTIF(E$7:E$30, "&gt;=" &amp;D32)</f>
        <v>6</v>
      </c>
      <c r="F32" s="35">
        <f>E32</f>
        <v>6</v>
      </c>
      <c r="G32" s="40">
        <f>F32/24</f>
        <v>0.25</v>
      </c>
    </row>
    <row r="33" spans="3:7">
      <c r="C33" s="27">
        <v>4</v>
      </c>
      <c r="D33" s="28">
        <v>58</v>
      </c>
      <c r="E33" s="28">
        <f t="shared" ref="E33:E36" si="3">COUNTIF(E$7:E$30, "&gt;=" &amp;D33)</f>
        <v>7</v>
      </c>
      <c r="F33" s="36">
        <f>E33-F32</f>
        <v>1</v>
      </c>
      <c r="G33" s="41">
        <f>F33/24</f>
        <v>4.1666666666666664E-2</v>
      </c>
    </row>
    <row r="34" spans="3:7">
      <c r="C34" s="29">
        <v>3</v>
      </c>
      <c r="D34" s="30">
        <v>46</v>
      </c>
      <c r="E34" s="30">
        <f t="shared" si="3"/>
        <v>12</v>
      </c>
      <c r="F34" s="37">
        <f>E34-SUM(F32:F33)</f>
        <v>5</v>
      </c>
      <c r="G34" s="42">
        <f>F34/24</f>
        <v>0.20833333333333334</v>
      </c>
    </row>
    <row r="35" spans="3:7">
      <c r="C35" s="31">
        <v>2</v>
      </c>
      <c r="D35" s="32">
        <v>38</v>
      </c>
      <c r="E35" s="32">
        <f t="shared" si="3"/>
        <v>16</v>
      </c>
      <c r="F35" s="38">
        <f>E35-SUM(F32:F34)</f>
        <v>4</v>
      </c>
      <c r="G35" s="43">
        <f>F35/24</f>
        <v>0.16666666666666666</v>
      </c>
    </row>
    <row r="36" spans="3:7">
      <c r="C36" s="33">
        <v>1</v>
      </c>
      <c r="D36" s="34">
        <v>0</v>
      </c>
      <c r="E36" s="34">
        <f t="shared" si="3"/>
        <v>24</v>
      </c>
      <c r="F36" s="39">
        <f>E36-SUM(F32:F35)</f>
        <v>8</v>
      </c>
      <c r="G36" s="44">
        <f>F36/24</f>
        <v>0.33333333333333331</v>
      </c>
    </row>
  </sheetData>
  <mergeCells count="59">
    <mergeCell ref="A29:B29"/>
    <mergeCell ref="V29:W29"/>
    <mergeCell ref="A30:B30"/>
    <mergeCell ref="V30:W30"/>
    <mergeCell ref="A26:B26"/>
    <mergeCell ref="V26:W26"/>
    <mergeCell ref="A27:B27"/>
    <mergeCell ref="V27:W27"/>
    <mergeCell ref="A28:B28"/>
    <mergeCell ref="V28:W28"/>
    <mergeCell ref="A23:B23"/>
    <mergeCell ref="V23:W23"/>
    <mergeCell ref="A24:B24"/>
    <mergeCell ref="V24:W24"/>
    <mergeCell ref="A25:B25"/>
    <mergeCell ref="V25:W25"/>
    <mergeCell ref="A20:B20"/>
    <mergeCell ref="V20:W20"/>
    <mergeCell ref="A21:B21"/>
    <mergeCell ref="V21:W21"/>
    <mergeCell ref="A22:B22"/>
    <mergeCell ref="V22:W22"/>
    <mergeCell ref="A17:B17"/>
    <mergeCell ref="V17:W17"/>
    <mergeCell ref="A18:B18"/>
    <mergeCell ref="V18:W18"/>
    <mergeCell ref="A19:B19"/>
    <mergeCell ref="V19:W19"/>
    <mergeCell ref="A14:B14"/>
    <mergeCell ref="V14:W14"/>
    <mergeCell ref="A15:B15"/>
    <mergeCell ref="V15:W15"/>
    <mergeCell ref="A16:B16"/>
    <mergeCell ref="V16:W16"/>
    <mergeCell ref="A11:B11"/>
    <mergeCell ref="V11:W11"/>
    <mergeCell ref="A12:B12"/>
    <mergeCell ref="V12:W12"/>
    <mergeCell ref="A13:B13"/>
    <mergeCell ref="V13:W13"/>
    <mergeCell ref="A8:B8"/>
    <mergeCell ref="V8:W8"/>
    <mergeCell ref="A9:B9"/>
    <mergeCell ref="V9:W9"/>
    <mergeCell ref="A10:B10"/>
    <mergeCell ref="V10:W10"/>
    <mergeCell ref="A5:C5"/>
    <mergeCell ref="V5:W5"/>
    <mergeCell ref="A6:C6"/>
    <mergeCell ref="V6:W6"/>
    <mergeCell ref="A7:B7"/>
    <mergeCell ref="V7:W7"/>
    <mergeCell ref="A4:C4"/>
    <mergeCell ref="V4:W4"/>
    <mergeCell ref="B1:V1"/>
    <mergeCell ref="A2:C2"/>
    <mergeCell ref="V2:W2"/>
    <mergeCell ref="A3:C3"/>
    <mergeCell ref="V3:W3"/>
  </mergeCells>
  <pageMargins left="0" right="0" top="0" bottom="0" header="0.5" footer="0.5"/>
  <pageSetup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zoomScale="60" zoomScaleNormal="60" workbookViewId="0">
      <selection activeCell="O15" sqref="O15"/>
    </sheetView>
  </sheetViews>
  <sheetFormatPr defaultRowHeight="13.2"/>
  <cols>
    <col min="1" max="1" width="0.21875" customWidth="1"/>
    <col min="2" max="2" width="20.33203125" customWidth="1"/>
    <col min="3" max="3" width="5.88671875" customWidth="1"/>
    <col min="4" max="7" width="6.33203125" customWidth="1"/>
    <col min="8" max="25" width="6" customWidth="1"/>
  </cols>
  <sheetData>
    <row r="1" spans="1:26" ht="28.95" customHeight="1">
      <c r="A1" s="1"/>
      <c r="B1" s="73" t="s">
        <v>0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19.95" customHeight="1">
      <c r="A2" s="71" t="s">
        <v>1</v>
      </c>
      <c r="B2" s="71"/>
      <c r="C2" s="71"/>
      <c r="D2" s="1"/>
      <c r="E2" s="1"/>
      <c r="F2" s="1"/>
      <c r="G2" s="1"/>
      <c r="H2" s="53" t="s">
        <v>2</v>
      </c>
      <c r="I2" s="53" t="s">
        <v>3</v>
      </c>
      <c r="J2" s="53" t="s">
        <v>4</v>
      </c>
      <c r="K2" s="53" t="s">
        <v>11</v>
      </c>
      <c r="L2" s="53" t="s">
        <v>13</v>
      </c>
      <c r="M2" s="53" t="s">
        <v>15</v>
      </c>
      <c r="N2" s="53" t="s">
        <v>16</v>
      </c>
      <c r="O2" s="53" t="s">
        <v>17</v>
      </c>
      <c r="P2" s="53" t="s">
        <v>24</v>
      </c>
      <c r="Q2" s="53" t="s">
        <v>27</v>
      </c>
      <c r="R2" s="53" t="s">
        <v>31</v>
      </c>
      <c r="S2" s="53" t="s">
        <v>32</v>
      </c>
      <c r="T2" s="53" t="s">
        <v>34</v>
      </c>
      <c r="U2" s="53" t="s">
        <v>36</v>
      </c>
      <c r="V2" s="53" t="s">
        <v>42</v>
      </c>
      <c r="W2" s="53" t="s">
        <v>56</v>
      </c>
      <c r="X2" s="53" t="s">
        <v>57</v>
      </c>
      <c r="Y2" s="53" t="s">
        <v>63</v>
      </c>
    </row>
    <row r="3" spans="1:26" ht="19.95" customHeight="1">
      <c r="A3" s="71" t="s">
        <v>67</v>
      </c>
      <c r="B3" s="71"/>
      <c r="C3" s="71"/>
      <c r="D3" s="3">
        <v>0.4372749999999998</v>
      </c>
      <c r="E3" s="3"/>
      <c r="F3" s="3"/>
      <c r="G3" s="3"/>
      <c r="H3" s="54">
        <v>0.95833333330000003</v>
      </c>
      <c r="I3" s="54">
        <v>0.66666666669999997</v>
      </c>
      <c r="J3" s="54">
        <v>0.83333333330000003</v>
      </c>
      <c r="K3" s="54">
        <v>0.625</v>
      </c>
      <c r="L3" s="54">
        <v>0.83333333330000003</v>
      </c>
      <c r="M3" s="54">
        <v>0.83333333330000003</v>
      </c>
      <c r="N3" s="54">
        <v>0.75</v>
      </c>
      <c r="O3" s="54">
        <v>0.70833333330000003</v>
      </c>
      <c r="P3" s="54">
        <v>0.95833333330000003</v>
      </c>
      <c r="Q3" s="54">
        <v>1</v>
      </c>
      <c r="R3" s="54">
        <v>0.66666666669999997</v>
      </c>
      <c r="S3" s="54">
        <v>0.75</v>
      </c>
      <c r="T3" s="54">
        <v>0.91666666669999997</v>
      </c>
      <c r="U3" s="54">
        <v>0.66666666669999997</v>
      </c>
      <c r="V3" s="54">
        <v>0.79166666669999997</v>
      </c>
      <c r="W3" s="54">
        <v>0.79166666669999997</v>
      </c>
      <c r="X3" s="54">
        <v>0.79166666669999997</v>
      </c>
      <c r="Y3" s="54">
        <v>0.66666666669999997</v>
      </c>
    </row>
    <row r="4" spans="1:26" ht="19.95" customHeight="1">
      <c r="A4" s="71" t="s">
        <v>68</v>
      </c>
      <c r="B4" s="71"/>
      <c r="C4" s="71"/>
      <c r="D4" s="5" t="s">
        <v>21</v>
      </c>
      <c r="E4" s="5"/>
      <c r="F4" s="5"/>
      <c r="G4" s="5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 t="s">
        <v>69</v>
      </c>
      <c r="X4" s="51" t="s">
        <v>69</v>
      </c>
      <c r="Y4" s="51" t="s">
        <v>69</v>
      </c>
    </row>
    <row r="5" spans="1:26" ht="19.95" customHeight="1">
      <c r="A5" s="71" t="s">
        <v>70</v>
      </c>
      <c r="B5" s="71"/>
      <c r="C5" s="71"/>
      <c r="D5" s="5" t="s">
        <v>71</v>
      </c>
      <c r="E5" s="5"/>
      <c r="F5" s="5"/>
      <c r="G5" s="5"/>
      <c r="H5" s="51" t="s">
        <v>69</v>
      </c>
      <c r="I5" s="51" t="s">
        <v>69</v>
      </c>
      <c r="J5" s="51" t="s">
        <v>69</v>
      </c>
      <c r="K5" s="51" t="s">
        <v>69</v>
      </c>
      <c r="L5" s="51" t="s">
        <v>69</v>
      </c>
      <c r="M5" s="51" t="s">
        <v>69</v>
      </c>
      <c r="N5" s="51" t="s">
        <v>69</v>
      </c>
      <c r="O5" s="51" t="s">
        <v>69</v>
      </c>
      <c r="P5" s="51" t="s">
        <v>69</v>
      </c>
      <c r="Q5" s="51" t="s">
        <v>69</v>
      </c>
      <c r="R5" s="51" t="s">
        <v>69</v>
      </c>
      <c r="S5" s="51" t="s">
        <v>69</v>
      </c>
      <c r="T5" s="51" t="s">
        <v>69</v>
      </c>
      <c r="U5" s="51" t="s">
        <v>69</v>
      </c>
      <c r="V5" s="51" t="s">
        <v>69</v>
      </c>
      <c r="W5" s="51"/>
      <c r="X5" s="51"/>
      <c r="Y5" s="51"/>
    </row>
    <row r="6" spans="1:26" ht="19.95" customHeight="1" thickBot="1">
      <c r="A6" s="76" t="s">
        <v>72</v>
      </c>
      <c r="B6" s="76"/>
      <c r="C6" s="76"/>
      <c r="D6" s="7" t="s">
        <v>73</v>
      </c>
      <c r="E6" s="7" t="s">
        <v>127</v>
      </c>
      <c r="F6" s="7" t="s">
        <v>126</v>
      </c>
      <c r="G6" s="7" t="s">
        <v>128</v>
      </c>
      <c r="H6" s="52" t="s">
        <v>74</v>
      </c>
      <c r="I6" s="52" t="s">
        <v>75</v>
      </c>
      <c r="J6" s="52" t="s">
        <v>75</v>
      </c>
      <c r="K6" s="52" t="s">
        <v>75</v>
      </c>
      <c r="L6" s="52" t="s">
        <v>76</v>
      </c>
      <c r="M6" s="52" t="s">
        <v>75</v>
      </c>
      <c r="N6" s="52" t="s">
        <v>75</v>
      </c>
      <c r="O6" s="52" t="s">
        <v>74</v>
      </c>
      <c r="P6" s="52" t="s">
        <v>75</v>
      </c>
      <c r="Q6" s="52" t="s">
        <v>77</v>
      </c>
      <c r="R6" s="52" t="s">
        <v>74</v>
      </c>
      <c r="S6" s="52" t="s">
        <v>74</v>
      </c>
      <c r="T6" s="52" t="s">
        <v>77</v>
      </c>
      <c r="U6" s="52" t="s">
        <v>75</v>
      </c>
      <c r="V6" s="52" t="s">
        <v>77</v>
      </c>
      <c r="W6" s="52">
        <v>3</v>
      </c>
      <c r="X6" s="52">
        <v>2</v>
      </c>
      <c r="Y6" s="52">
        <v>2</v>
      </c>
      <c r="Z6">
        <f>1.2*15+SUM(W6:Y6)</f>
        <v>25</v>
      </c>
    </row>
    <row r="7" spans="1:26" ht="19.95" customHeight="1" thickTop="1">
      <c r="A7" s="78" t="s">
        <v>78</v>
      </c>
      <c r="B7" s="78"/>
      <c r="C7" s="10" t="s">
        <v>79</v>
      </c>
      <c r="D7" s="11">
        <v>63.64</v>
      </c>
      <c r="E7" s="24">
        <f>SUM(F7:G7)</f>
        <v>22</v>
      </c>
      <c r="F7" s="24">
        <f t="shared" ref="F7:F30" si="0">1.2*COUNTBLANK(H7:V7)</f>
        <v>18</v>
      </c>
      <c r="G7" s="24">
        <f t="shared" ref="G7:G30" si="1">SUM(W7:Y7)</f>
        <v>4</v>
      </c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49">
        <v>0</v>
      </c>
      <c r="X7" s="50">
        <v>2</v>
      </c>
      <c r="Y7" s="50">
        <v>2</v>
      </c>
    </row>
    <row r="8" spans="1:26" ht="19.95" customHeight="1">
      <c r="A8" s="81" t="s">
        <v>80</v>
      </c>
      <c r="B8" s="81"/>
      <c r="C8" s="10" t="s">
        <v>81</v>
      </c>
      <c r="D8" s="15">
        <v>28.28</v>
      </c>
      <c r="E8" s="24">
        <f t="shared" ref="E8:E30" si="2">SUM(F8:G8)</f>
        <v>18.2</v>
      </c>
      <c r="F8" s="24">
        <f t="shared" si="0"/>
        <v>13.2</v>
      </c>
      <c r="G8" s="24">
        <f t="shared" si="1"/>
        <v>5</v>
      </c>
      <c r="H8" s="50"/>
      <c r="I8" s="49" t="s">
        <v>76</v>
      </c>
      <c r="J8" s="50"/>
      <c r="K8" s="50"/>
      <c r="L8" s="49" t="s">
        <v>77</v>
      </c>
      <c r="M8" s="50"/>
      <c r="N8" s="49" t="s">
        <v>77</v>
      </c>
      <c r="O8" s="50"/>
      <c r="P8" s="50"/>
      <c r="Q8" s="50"/>
      <c r="R8" s="49" t="s">
        <v>75</v>
      </c>
      <c r="S8" s="50"/>
      <c r="T8" s="50"/>
      <c r="U8" s="50"/>
      <c r="V8" s="50"/>
      <c r="W8" s="50">
        <v>3</v>
      </c>
      <c r="X8" s="50">
        <v>2</v>
      </c>
      <c r="Y8" s="49">
        <v>0</v>
      </c>
    </row>
    <row r="9" spans="1:26" ht="19.95" customHeight="1">
      <c r="A9" s="78" t="s">
        <v>82</v>
      </c>
      <c r="B9" s="78"/>
      <c r="C9" s="10" t="s">
        <v>83</v>
      </c>
      <c r="D9" s="16">
        <v>45.45</v>
      </c>
      <c r="E9" s="24">
        <f t="shared" si="2"/>
        <v>19.600000000000001</v>
      </c>
      <c r="F9" s="24">
        <f t="shared" si="0"/>
        <v>15.6</v>
      </c>
      <c r="G9" s="24">
        <f t="shared" si="1"/>
        <v>4</v>
      </c>
      <c r="H9" s="50"/>
      <c r="I9" s="50"/>
      <c r="J9" s="50"/>
      <c r="K9" s="50"/>
      <c r="L9" s="50"/>
      <c r="M9" s="50"/>
      <c r="N9" s="50"/>
      <c r="O9" s="49" t="s">
        <v>77</v>
      </c>
      <c r="P9" s="50"/>
      <c r="Q9" s="50"/>
      <c r="R9" s="49" t="s">
        <v>76</v>
      </c>
      <c r="S9" s="50"/>
      <c r="T9" s="50"/>
      <c r="U9" s="50"/>
      <c r="V9" s="50"/>
      <c r="W9" s="14">
        <v>2</v>
      </c>
      <c r="X9" s="50">
        <v>2</v>
      </c>
      <c r="Y9" s="49">
        <v>0</v>
      </c>
    </row>
    <row r="10" spans="1:26" ht="19.95" customHeight="1">
      <c r="A10" s="78" t="s">
        <v>84</v>
      </c>
      <c r="B10" s="78"/>
      <c r="C10" s="10" t="s">
        <v>85</v>
      </c>
      <c r="D10" s="17">
        <v>69.7</v>
      </c>
      <c r="E10" s="24">
        <f t="shared" si="2"/>
        <v>21.4</v>
      </c>
      <c r="F10" s="24">
        <f t="shared" si="0"/>
        <v>14.399999999999999</v>
      </c>
      <c r="G10" s="24">
        <f t="shared" si="1"/>
        <v>7</v>
      </c>
      <c r="H10" s="50"/>
      <c r="I10" s="50"/>
      <c r="J10" s="50"/>
      <c r="K10" s="50"/>
      <c r="L10" s="50"/>
      <c r="M10" s="50"/>
      <c r="N10" s="50"/>
      <c r="O10" s="49" t="s">
        <v>77</v>
      </c>
      <c r="P10" s="50"/>
      <c r="Q10" s="50"/>
      <c r="R10" s="49" t="s">
        <v>76</v>
      </c>
      <c r="S10" s="50"/>
      <c r="T10" s="50"/>
      <c r="U10" s="49" t="s">
        <v>76</v>
      </c>
      <c r="V10" s="50"/>
      <c r="W10" s="50">
        <v>3</v>
      </c>
      <c r="X10" s="50">
        <v>2</v>
      </c>
      <c r="Y10" s="50">
        <v>2</v>
      </c>
    </row>
    <row r="11" spans="1:26" ht="19.95" customHeight="1">
      <c r="A11" s="78" t="s">
        <v>86</v>
      </c>
      <c r="B11" s="78"/>
      <c r="C11" s="10" t="s">
        <v>87</v>
      </c>
      <c r="D11" s="16">
        <v>47.47</v>
      </c>
      <c r="E11" s="24">
        <f t="shared" si="2"/>
        <v>21.4</v>
      </c>
      <c r="F11" s="24">
        <f t="shared" si="0"/>
        <v>14.399999999999999</v>
      </c>
      <c r="G11" s="24">
        <f t="shared" si="1"/>
        <v>7</v>
      </c>
      <c r="H11" s="50"/>
      <c r="I11" s="50"/>
      <c r="J11" s="50"/>
      <c r="K11" s="49" t="s">
        <v>77</v>
      </c>
      <c r="L11" s="50"/>
      <c r="M11" s="49" t="s">
        <v>76</v>
      </c>
      <c r="N11" s="50"/>
      <c r="O11" s="49" t="s">
        <v>77</v>
      </c>
      <c r="P11" s="50"/>
      <c r="Q11" s="50"/>
      <c r="R11" s="50"/>
      <c r="S11" s="50"/>
      <c r="T11" s="50"/>
      <c r="U11" s="50"/>
      <c r="V11" s="50"/>
      <c r="W11" s="50">
        <v>3</v>
      </c>
      <c r="X11" s="50">
        <v>2</v>
      </c>
      <c r="Y11" s="50">
        <v>2</v>
      </c>
    </row>
    <row r="12" spans="1:26" ht="19.95" customHeight="1">
      <c r="A12" s="81" t="s">
        <v>88</v>
      </c>
      <c r="B12" s="81"/>
      <c r="C12" s="10" t="s">
        <v>89</v>
      </c>
      <c r="D12" s="15">
        <v>29.29</v>
      </c>
      <c r="E12" s="24">
        <f t="shared" si="2"/>
        <v>19</v>
      </c>
      <c r="F12" s="24">
        <f t="shared" si="0"/>
        <v>12</v>
      </c>
      <c r="G12" s="24">
        <f t="shared" si="1"/>
        <v>7</v>
      </c>
      <c r="H12" s="50"/>
      <c r="I12" s="50"/>
      <c r="J12" s="50"/>
      <c r="K12" s="49" t="s">
        <v>77</v>
      </c>
      <c r="L12" s="50"/>
      <c r="M12" s="50"/>
      <c r="N12" s="49" t="s">
        <v>74</v>
      </c>
      <c r="O12" s="49" t="s">
        <v>77</v>
      </c>
      <c r="P12" s="50"/>
      <c r="Q12" s="50"/>
      <c r="R12" s="50"/>
      <c r="S12" s="49" t="s">
        <v>77</v>
      </c>
      <c r="T12" s="49" t="s">
        <v>75</v>
      </c>
      <c r="U12" s="50"/>
      <c r="V12" s="50"/>
      <c r="W12" s="50">
        <v>3</v>
      </c>
      <c r="X12" s="50">
        <v>2</v>
      </c>
      <c r="Y12" s="50">
        <v>2</v>
      </c>
    </row>
    <row r="13" spans="1:26" ht="19.95" customHeight="1">
      <c r="A13" s="78" t="s">
        <v>90</v>
      </c>
      <c r="B13" s="78"/>
      <c r="C13" s="10" t="s">
        <v>91</v>
      </c>
      <c r="D13" s="11">
        <v>64.650000000000006</v>
      </c>
      <c r="E13" s="24">
        <f t="shared" si="2"/>
        <v>24</v>
      </c>
      <c r="F13" s="24">
        <f t="shared" si="0"/>
        <v>18</v>
      </c>
      <c r="G13" s="24">
        <f t="shared" si="1"/>
        <v>6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>
        <v>3</v>
      </c>
      <c r="X13" s="50">
        <v>2</v>
      </c>
      <c r="Y13" s="14">
        <v>1</v>
      </c>
    </row>
    <row r="14" spans="1:26" ht="19.95" customHeight="1">
      <c r="A14" s="81" t="s">
        <v>92</v>
      </c>
      <c r="B14" s="81"/>
      <c r="C14" s="10" t="s">
        <v>93</v>
      </c>
      <c r="D14" s="15">
        <v>21.21</v>
      </c>
      <c r="E14" s="24">
        <f t="shared" si="2"/>
        <v>12.799999999999999</v>
      </c>
      <c r="F14" s="24">
        <f t="shared" si="0"/>
        <v>10.799999999999999</v>
      </c>
      <c r="G14" s="24">
        <f t="shared" si="1"/>
        <v>2</v>
      </c>
      <c r="H14" s="50"/>
      <c r="I14" s="49" t="s">
        <v>77</v>
      </c>
      <c r="J14" s="50"/>
      <c r="K14" s="49" t="s">
        <v>77</v>
      </c>
      <c r="L14" s="50"/>
      <c r="M14" s="50"/>
      <c r="N14" s="50"/>
      <c r="O14" s="49" t="s">
        <v>75</v>
      </c>
      <c r="P14" s="50"/>
      <c r="Q14" s="50"/>
      <c r="R14" s="50"/>
      <c r="S14" s="49" t="s">
        <v>77</v>
      </c>
      <c r="T14" s="50"/>
      <c r="U14" s="49" t="s">
        <v>76</v>
      </c>
      <c r="V14" s="49" t="s">
        <v>74</v>
      </c>
      <c r="W14" s="49">
        <v>0</v>
      </c>
      <c r="X14" s="50">
        <v>2</v>
      </c>
      <c r="Y14" s="49">
        <v>0</v>
      </c>
    </row>
    <row r="15" spans="1:26" ht="19.95" customHeight="1">
      <c r="A15" s="78" t="s">
        <v>94</v>
      </c>
      <c r="B15" s="78"/>
      <c r="C15" s="10" t="s">
        <v>95</v>
      </c>
      <c r="D15" s="17">
        <v>66.67</v>
      </c>
      <c r="E15" s="24">
        <f t="shared" si="2"/>
        <v>23.8</v>
      </c>
      <c r="F15" s="24">
        <f t="shared" si="0"/>
        <v>16.8</v>
      </c>
      <c r="G15" s="24">
        <f t="shared" si="1"/>
        <v>7</v>
      </c>
      <c r="H15" s="50"/>
      <c r="I15" s="50"/>
      <c r="J15" s="50"/>
      <c r="K15" s="50"/>
      <c r="L15" s="50"/>
      <c r="M15" s="50"/>
      <c r="N15" s="49" t="s">
        <v>74</v>
      </c>
      <c r="O15" s="50"/>
      <c r="P15" s="50"/>
      <c r="Q15" s="50"/>
      <c r="R15" s="50"/>
      <c r="S15" s="50"/>
      <c r="T15" s="50"/>
      <c r="U15" s="50"/>
      <c r="V15" s="50"/>
      <c r="W15" s="50">
        <v>3</v>
      </c>
      <c r="X15" s="50">
        <v>2</v>
      </c>
      <c r="Y15" s="50">
        <v>2</v>
      </c>
    </row>
    <row r="16" spans="1:26" ht="19.95" customHeight="1">
      <c r="A16" s="78" t="s">
        <v>96</v>
      </c>
      <c r="B16" s="78"/>
      <c r="C16" s="10" t="s">
        <v>97</v>
      </c>
      <c r="D16" s="16">
        <v>48.48</v>
      </c>
      <c r="E16" s="24">
        <f t="shared" si="2"/>
        <v>22.6</v>
      </c>
      <c r="F16" s="24">
        <f t="shared" si="0"/>
        <v>15.6</v>
      </c>
      <c r="G16" s="24">
        <f t="shared" si="1"/>
        <v>7</v>
      </c>
      <c r="H16" s="50"/>
      <c r="I16" s="50"/>
      <c r="J16" s="50"/>
      <c r="K16" s="50"/>
      <c r="L16" s="50"/>
      <c r="M16" s="50"/>
      <c r="N16" s="50"/>
      <c r="O16" s="49" t="s">
        <v>77</v>
      </c>
      <c r="P16" s="50"/>
      <c r="Q16" s="50"/>
      <c r="R16" s="49" t="s">
        <v>75</v>
      </c>
      <c r="S16" s="50"/>
      <c r="T16" s="50"/>
      <c r="U16" s="50"/>
      <c r="V16" s="50"/>
      <c r="W16" s="50">
        <v>3</v>
      </c>
      <c r="X16" s="50">
        <v>2</v>
      </c>
      <c r="Y16" s="50">
        <v>2</v>
      </c>
    </row>
    <row r="17" spans="1:25" ht="19.95" customHeight="1">
      <c r="A17" s="78" t="s">
        <v>98</v>
      </c>
      <c r="B17" s="78"/>
      <c r="C17" s="10" t="s">
        <v>99</v>
      </c>
      <c r="D17" s="17">
        <v>73.739999999999995</v>
      </c>
      <c r="E17" s="24">
        <f t="shared" si="2"/>
        <v>22.6</v>
      </c>
      <c r="F17" s="24">
        <f t="shared" si="0"/>
        <v>15.6</v>
      </c>
      <c r="G17" s="24">
        <f t="shared" si="1"/>
        <v>7</v>
      </c>
      <c r="H17" s="50"/>
      <c r="I17" s="50"/>
      <c r="J17" s="50"/>
      <c r="K17" s="49" t="s">
        <v>77</v>
      </c>
      <c r="L17" s="49" t="s">
        <v>77</v>
      </c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>
        <v>3</v>
      </c>
      <c r="X17" s="50">
        <v>2</v>
      </c>
      <c r="Y17" s="50">
        <v>2</v>
      </c>
    </row>
    <row r="18" spans="1:25" ht="19.95" customHeight="1">
      <c r="A18" s="81" t="s">
        <v>100</v>
      </c>
      <c r="B18" s="81"/>
      <c r="C18" s="10" t="s">
        <v>101</v>
      </c>
      <c r="D18" s="15">
        <v>28.28</v>
      </c>
      <c r="E18" s="24">
        <f t="shared" si="2"/>
        <v>17</v>
      </c>
      <c r="F18" s="24">
        <f t="shared" si="0"/>
        <v>12</v>
      </c>
      <c r="G18" s="24">
        <f t="shared" si="1"/>
        <v>5</v>
      </c>
      <c r="H18" s="50"/>
      <c r="I18" s="49" t="s">
        <v>74</v>
      </c>
      <c r="J18" s="49" t="s">
        <v>77</v>
      </c>
      <c r="K18" s="50"/>
      <c r="L18" s="50"/>
      <c r="M18" s="49" t="s">
        <v>74</v>
      </c>
      <c r="N18" s="49" t="s">
        <v>77</v>
      </c>
      <c r="O18" s="50"/>
      <c r="P18" s="50"/>
      <c r="Q18" s="50"/>
      <c r="R18" s="50"/>
      <c r="S18" s="50"/>
      <c r="T18" s="50"/>
      <c r="U18" s="49" t="s">
        <v>76</v>
      </c>
      <c r="V18" s="50"/>
      <c r="W18" s="50">
        <v>3</v>
      </c>
      <c r="X18" s="49">
        <v>0</v>
      </c>
      <c r="Y18" s="50">
        <v>2</v>
      </c>
    </row>
    <row r="19" spans="1:25" ht="19.95" customHeight="1">
      <c r="A19" s="81" t="s">
        <v>102</v>
      </c>
      <c r="B19" s="81"/>
      <c r="C19" s="10" t="s">
        <v>103</v>
      </c>
      <c r="D19" s="15">
        <v>33.33</v>
      </c>
      <c r="E19" s="24">
        <f t="shared" si="2"/>
        <v>15.6</v>
      </c>
      <c r="F19" s="24">
        <f t="shared" si="0"/>
        <v>15.6</v>
      </c>
      <c r="G19" s="24">
        <f t="shared" si="1"/>
        <v>0</v>
      </c>
      <c r="H19" s="50"/>
      <c r="I19" s="50"/>
      <c r="J19" s="49" t="s">
        <v>77</v>
      </c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49" t="s">
        <v>74</v>
      </c>
      <c r="W19" s="49">
        <v>0</v>
      </c>
      <c r="X19" s="49">
        <v>0</v>
      </c>
      <c r="Y19" s="49">
        <v>0</v>
      </c>
    </row>
    <row r="20" spans="1:25" ht="19.95" customHeight="1">
      <c r="A20" s="81" t="s">
        <v>104</v>
      </c>
      <c r="B20" s="81"/>
      <c r="C20" s="10" t="s">
        <v>105</v>
      </c>
      <c r="D20" s="15">
        <v>40.4</v>
      </c>
      <c r="E20" s="24">
        <f t="shared" si="2"/>
        <v>15.799999999999999</v>
      </c>
      <c r="F20" s="24">
        <f t="shared" si="0"/>
        <v>10.799999999999999</v>
      </c>
      <c r="G20" s="24">
        <f t="shared" si="1"/>
        <v>5</v>
      </c>
      <c r="H20" s="49" t="s">
        <v>77</v>
      </c>
      <c r="I20" s="49" t="s">
        <v>76</v>
      </c>
      <c r="J20" s="50"/>
      <c r="K20" s="49" t="s">
        <v>77</v>
      </c>
      <c r="L20" s="49" t="s">
        <v>74</v>
      </c>
      <c r="M20" s="50"/>
      <c r="N20" s="50"/>
      <c r="O20" s="50"/>
      <c r="P20" s="49" t="s">
        <v>74</v>
      </c>
      <c r="Q20" s="50"/>
      <c r="R20" s="49" t="s">
        <v>75</v>
      </c>
      <c r="S20" s="50"/>
      <c r="T20" s="50"/>
      <c r="U20" s="50"/>
      <c r="V20" s="50"/>
      <c r="W20" s="50">
        <v>3</v>
      </c>
      <c r="X20" s="49">
        <v>0</v>
      </c>
      <c r="Y20" s="50">
        <v>2</v>
      </c>
    </row>
    <row r="21" spans="1:25" ht="19.95" customHeight="1">
      <c r="A21" s="78" t="s">
        <v>106</v>
      </c>
      <c r="B21" s="78"/>
      <c r="C21" s="10" t="s">
        <v>107</v>
      </c>
      <c r="D21" s="17">
        <v>65.66</v>
      </c>
      <c r="E21" s="24">
        <f t="shared" si="2"/>
        <v>25</v>
      </c>
      <c r="F21" s="24">
        <f t="shared" si="0"/>
        <v>18</v>
      </c>
      <c r="G21" s="24">
        <f t="shared" si="1"/>
        <v>7</v>
      </c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>
        <v>3</v>
      </c>
      <c r="X21" s="50">
        <v>2</v>
      </c>
      <c r="Y21" s="50">
        <v>2</v>
      </c>
    </row>
    <row r="22" spans="1:25" ht="19.95" customHeight="1">
      <c r="A22" s="81" t="s">
        <v>108</v>
      </c>
      <c r="B22" s="81"/>
      <c r="C22" s="10" t="s">
        <v>109</v>
      </c>
      <c r="D22" s="15">
        <v>32.32</v>
      </c>
      <c r="E22" s="24">
        <f t="shared" si="2"/>
        <v>18.2</v>
      </c>
      <c r="F22" s="24">
        <f t="shared" si="0"/>
        <v>13.2</v>
      </c>
      <c r="G22" s="24">
        <f t="shared" si="1"/>
        <v>5</v>
      </c>
      <c r="H22" s="50"/>
      <c r="I22" s="49" t="s">
        <v>77</v>
      </c>
      <c r="J22" s="50"/>
      <c r="K22" s="49" t="s">
        <v>77</v>
      </c>
      <c r="L22" s="50"/>
      <c r="M22" s="50"/>
      <c r="N22" s="50"/>
      <c r="O22" s="50"/>
      <c r="P22" s="50"/>
      <c r="Q22" s="50"/>
      <c r="R22" s="50"/>
      <c r="S22" s="50"/>
      <c r="T22" s="50"/>
      <c r="U22" s="49" t="s">
        <v>74</v>
      </c>
      <c r="V22" s="49" t="s">
        <v>74</v>
      </c>
      <c r="W22" s="50">
        <v>3</v>
      </c>
      <c r="X22" s="49">
        <v>0</v>
      </c>
      <c r="Y22" s="50">
        <v>2</v>
      </c>
    </row>
    <row r="23" spans="1:25" ht="19.95" customHeight="1">
      <c r="A23" s="78" t="s">
        <v>110</v>
      </c>
      <c r="B23" s="78"/>
      <c r="C23" s="10" t="s">
        <v>111</v>
      </c>
      <c r="D23" s="16">
        <v>53.54</v>
      </c>
      <c r="E23" s="24">
        <f t="shared" si="2"/>
        <v>23.8</v>
      </c>
      <c r="F23" s="24">
        <f t="shared" si="0"/>
        <v>16.8</v>
      </c>
      <c r="G23" s="24">
        <f t="shared" si="1"/>
        <v>7</v>
      </c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49" t="s">
        <v>76</v>
      </c>
      <c r="S23" s="50"/>
      <c r="T23" s="50"/>
      <c r="U23" s="50"/>
      <c r="V23" s="50"/>
      <c r="W23" s="50">
        <v>3</v>
      </c>
      <c r="X23" s="50">
        <v>2</v>
      </c>
      <c r="Y23" s="50">
        <v>2</v>
      </c>
    </row>
    <row r="24" spans="1:25" ht="19.95" customHeight="1">
      <c r="A24" s="78" t="s">
        <v>112</v>
      </c>
      <c r="B24" s="78"/>
      <c r="C24" s="10" t="s">
        <v>113</v>
      </c>
      <c r="D24" s="15">
        <v>42.42</v>
      </c>
      <c r="E24" s="24">
        <f t="shared" si="2"/>
        <v>21.4</v>
      </c>
      <c r="F24" s="24">
        <f t="shared" si="0"/>
        <v>14.399999999999999</v>
      </c>
      <c r="G24" s="24">
        <f t="shared" si="1"/>
        <v>7</v>
      </c>
      <c r="H24" s="50"/>
      <c r="I24" s="49" t="s">
        <v>74</v>
      </c>
      <c r="J24" s="50"/>
      <c r="K24" s="50"/>
      <c r="L24" s="50"/>
      <c r="M24" s="49" t="s">
        <v>76</v>
      </c>
      <c r="N24" s="50"/>
      <c r="O24" s="50"/>
      <c r="P24" s="50"/>
      <c r="Q24" s="50"/>
      <c r="R24" s="50"/>
      <c r="S24" s="50"/>
      <c r="T24" s="50"/>
      <c r="U24" s="50"/>
      <c r="V24" s="49" t="s">
        <v>74</v>
      </c>
      <c r="W24" s="50">
        <v>3</v>
      </c>
      <c r="X24" s="50">
        <v>2</v>
      </c>
      <c r="Y24" s="50">
        <v>2</v>
      </c>
    </row>
    <row r="25" spans="1:25" ht="19.95" customHeight="1">
      <c r="A25" s="81" t="s">
        <v>114</v>
      </c>
      <c r="B25" s="81"/>
      <c r="C25" s="10" t="s">
        <v>115</v>
      </c>
      <c r="D25" s="15">
        <v>27.27</v>
      </c>
      <c r="E25" s="24">
        <f t="shared" si="2"/>
        <v>17</v>
      </c>
      <c r="F25" s="24">
        <f t="shared" si="0"/>
        <v>12</v>
      </c>
      <c r="G25" s="24">
        <f t="shared" si="1"/>
        <v>5</v>
      </c>
      <c r="H25" s="50"/>
      <c r="I25" s="50"/>
      <c r="J25" s="50"/>
      <c r="K25" s="50"/>
      <c r="L25" s="49" t="s">
        <v>75</v>
      </c>
      <c r="M25" s="50"/>
      <c r="N25" s="49" t="s">
        <v>77</v>
      </c>
      <c r="O25" s="50"/>
      <c r="P25" s="50"/>
      <c r="Q25" s="50"/>
      <c r="R25" s="49" t="s">
        <v>76</v>
      </c>
      <c r="S25" s="49" t="s">
        <v>77</v>
      </c>
      <c r="T25" s="50"/>
      <c r="U25" s="49" t="s">
        <v>74</v>
      </c>
      <c r="V25" s="50"/>
      <c r="W25" s="50">
        <v>3</v>
      </c>
      <c r="X25" s="50">
        <v>2</v>
      </c>
      <c r="Y25" s="49">
        <v>0</v>
      </c>
    </row>
    <row r="26" spans="1:25" ht="19.95" customHeight="1">
      <c r="A26" s="81" t="s">
        <v>116</v>
      </c>
      <c r="B26" s="81"/>
      <c r="C26" s="10" t="s">
        <v>117</v>
      </c>
      <c r="D26" s="15">
        <v>25.25</v>
      </c>
      <c r="E26" s="24">
        <f t="shared" si="2"/>
        <v>15</v>
      </c>
      <c r="F26" s="24">
        <f t="shared" si="0"/>
        <v>12</v>
      </c>
      <c r="G26" s="24">
        <f t="shared" si="1"/>
        <v>3</v>
      </c>
      <c r="H26" s="50"/>
      <c r="I26" s="49" t="s">
        <v>77</v>
      </c>
      <c r="J26" s="49" t="s">
        <v>74</v>
      </c>
      <c r="K26" s="50"/>
      <c r="L26" s="50"/>
      <c r="M26" s="50"/>
      <c r="N26" s="50"/>
      <c r="O26" s="50"/>
      <c r="P26" s="50"/>
      <c r="Q26" s="50"/>
      <c r="R26" s="50"/>
      <c r="S26" s="49" t="s">
        <v>77</v>
      </c>
      <c r="T26" s="50"/>
      <c r="U26" s="49" t="s">
        <v>77</v>
      </c>
      <c r="V26" s="49" t="s">
        <v>76</v>
      </c>
      <c r="W26" s="50">
        <v>3</v>
      </c>
      <c r="X26" s="49">
        <v>0</v>
      </c>
      <c r="Y26" s="49">
        <v>0</v>
      </c>
    </row>
    <row r="27" spans="1:25" ht="19.95" customHeight="1">
      <c r="A27" s="81" t="s">
        <v>118</v>
      </c>
      <c r="B27" s="81"/>
      <c r="C27" s="10" t="s">
        <v>119</v>
      </c>
      <c r="D27" s="15">
        <v>40.4</v>
      </c>
      <c r="E27" s="24">
        <f t="shared" si="2"/>
        <v>17.2</v>
      </c>
      <c r="F27" s="24">
        <f t="shared" si="0"/>
        <v>13.2</v>
      </c>
      <c r="G27" s="24">
        <f t="shared" si="1"/>
        <v>4</v>
      </c>
      <c r="H27" s="50"/>
      <c r="I27" s="49" t="s">
        <v>74</v>
      </c>
      <c r="J27" s="50"/>
      <c r="K27" s="49" t="s">
        <v>77</v>
      </c>
      <c r="L27" s="50"/>
      <c r="M27" s="49" t="s">
        <v>76</v>
      </c>
      <c r="N27" s="50"/>
      <c r="O27" s="50"/>
      <c r="P27" s="50"/>
      <c r="Q27" s="50"/>
      <c r="R27" s="50"/>
      <c r="S27" s="49" t="s">
        <v>77</v>
      </c>
      <c r="T27" s="50"/>
      <c r="U27" s="50"/>
      <c r="V27" s="50"/>
      <c r="W27" s="49">
        <v>0</v>
      </c>
      <c r="X27" s="50">
        <v>2</v>
      </c>
      <c r="Y27" s="50">
        <v>2</v>
      </c>
    </row>
    <row r="28" spans="1:25" ht="19.95" customHeight="1">
      <c r="A28" s="78" t="s">
        <v>120</v>
      </c>
      <c r="B28" s="78"/>
      <c r="C28" s="10" t="s">
        <v>121</v>
      </c>
      <c r="D28" s="15">
        <v>36.36</v>
      </c>
      <c r="E28" s="24">
        <f t="shared" si="2"/>
        <v>20.6</v>
      </c>
      <c r="F28" s="24">
        <f t="shared" si="0"/>
        <v>15.6</v>
      </c>
      <c r="G28" s="24">
        <f t="shared" si="1"/>
        <v>5</v>
      </c>
      <c r="H28" s="50"/>
      <c r="I28" s="50"/>
      <c r="J28" s="50"/>
      <c r="K28" s="49" t="s">
        <v>77</v>
      </c>
      <c r="L28" s="50"/>
      <c r="M28" s="50"/>
      <c r="N28" s="50"/>
      <c r="O28" s="50"/>
      <c r="P28" s="50"/>
      <c r="Q28" s="50"/>
      <c r="R28" s="50"/>
      <c r="S28" s="50"/>
      <c r="T28" s="50"/>
      <c r="U28" s="49" t="s">
        <v>77</v>
      </c>
      <c r="V28" s="50"/>
      <c r="W28" s="50">
        <v>3</v>
      </c>
      <c r="X28" s="50">
        <v>2</v>
      </c>
      <c r="Y28" s="49">
        <v>0</v>
      </c>
    </row>
    <row r="29" spans="1:25" ht="19.95" customHeight="1">
      <c r="A29" s="81" t="s">
        <v>122</v>
      </c>
      <c r="B29" s="81"/>
      <c r="C29" s="10" t="s">
        <v>123</v>
      </c>
      <c r="D29" s="15">
        <v>32.32</v>
      </c>
      <c r="E29" s="24">
        <f t="shared" si="2"/>
        <v>19</v>
      </c>
      <c r="F29" s="24">
        <f t="shared" si="0"/>
        <v>12</v>
      </c>
      <c r="G29" s="24">
        <f t="shared" si="1"/>
        <v>7</v>
      </c>
      <c r="H29" s="50"/>
      <c r="I29" s="50"/>
      <c r="J29" s="49" t="s">
        <v>74</v>
      </c>
      <c r="K29" s="50"/>
      <c r="L29" s="50"/>
      <c r="M29" s="50"/>
      <c r="N29" s="49" t="s">
        <v>77</v>
      </c>
      <c r="O29" s="50"/>
      <c r="P29" s="50"/>
      <c r="Q29" s="50"/>
      <c r="R29" s="49" t="s">
        <v>75</v>
      </c>
      <c r="S29" s="49" t="s">
        <v>77</v>
      </c>
      <c r="T29" s="50"/>
      <c r="U29" s="49" t="s">
        <v>74</v>
      </c>
      <c r="V29" s="50"/>
      <c r="W29" s="50">
        <v>3</v>
      </c>
      <c r="X29" s="50">
        <v>2</v>
      </c>
      <c r="Y29" s="50">
        <v>2</v>
      </c>
    </row>
    <row r="30" spans="1:25" ht="19.95" customHeight="1">
      <c r="A30" s="81" t="s">
        <v>124</v>
      </c>
      <c r="B30" s="81"/>
      <c r="C30" s="10" t="s">
        <v>125</v>
      </c>
      <c r="D30" s="15">
        <v>33.33</v>
      </c>
      <c r="E30" s="24">
        <f t="shared" si="2"/>
        <v>18.399999999999999</v>
      </c>
      <c r="F30" s="24">
        <f t="shared" si="0"/>
        <v>14.399999999999999</v>
      </c>
      <c r="G30" s="24">
        <f t="shared" si="1"/>
        <v>4</v>
      </c>
      <c r="H30" s="50"/>
      <c r="I30" s="50"/>
      <c r="J30" s="50"/>
      <c r="K30" s="49" t="s">
        <v>77</v>
      </c>
      <c r="L30" s="50"/>
      <c r="M30" s="50"/>
      <c r="N30" s="50"/>
      <c r="O30" s="49" t="s">
        <v>75</v>
      </c>
      <c r="P30" s="50"/>
      <c r="Q30" s="50"/>
      <c r="R30" s="50"/>
      <c r="S30" s="50"/>
      <c r="T30" s="49" t="s">
        <v>74</v>
      </c>
      <c r="U30" s="50"/>
      <c r="V30" s="50"/>
      <c r="W30" s="14">
        <v>1</v>
      </c>
      <c r="X30" s="50">
        <v>2</v>
      </c>
      <c r="Y30" s="14">
        <v>1</v>
      </c>
    </row>
    <row r="31" spans="1:25">
      <c r="E31" s="68">
        <f>MEDIAN(E7:E30)</f>
        <v>19.3</v>
      </c>
    </row>
    <row r="32" spans="1:25">
      <c r="C32" s="25">
        <v>5</v>
      </c>
      <c r="D32" s="26">
        <v>70</v>
      </c>
      <c r="E32" s="26">
        <f>COUNTIF(E$7:E$30, "&gt;=" &amp;D32)</f>
        <v>0</v>
      </c>
      <c r="F32" s="35">
        <f>E32</f>
        <v>0</v>
      </c>
      <c r="G32" s="40">
        <f>F32/24</f>
        <v>0</v>
      </c>
    </row>
    <row r="33" spans="3:7">
      <c r="C33" s="27">
        <v>4</v>
      </c>
      <c r="D33" s="28">
        <v>58</v>
      </c>
      <c r="E33" s="28">
        <f t="shared" ref="E33:E36" si="3">COUNTIF(E$7:E$30, "&gt;=" &amp;D33)</f>
        <v>0</v>
      </c>
      <c r="F33" s="36">
        <f>E33-F32</f>
        <v>0</v>
      </c>
      <c r="G33" s="41">
        <f>F33/24</f>
        <v>0</v>
      </c>
    </row>
    <row r="34" spans="3:7">
      <c r="C34" s="29">
        <v>3</v>
      </c>
      <c r="D34" s="30">
        <v>46</v>
      </c>
      <c r="E34" s="30">
        <f t="shared" si="3"/>
        <v>0</v>
      </c>
      <c r="F34" s="37">
        <f>E34-SUM(F32:F33)</f>
        <v>0</v>
      </c>
      <c r="G34" s="42">
        <f>F34/24</f>
        <v>0</v>
      </c>
    </row>
    <row r="35" spans="3:7">
      <c r="C35" s="31">
        <v>2</v>
      </c>
      <c r="D35" s="32">
        <v>38</v>
      </c>
      <c r="E35" s="32">
        <f t="shared" si="3"/>
        <v>0</v>
      </c>
      <c r="F35" s="38">
        <f>E35-SUM(F32:F34)</f>
        <v>0</v>
      </c>
      <c r="G35" s="43">
        <f>F35/24</f>
        <v>0</v>
      </c>
    </row>
    <row r="36" spans="3:7">
      <c r="C36" s="33">
        <v>1</v>
      </c>
      <c r="D36" s="34">
        <v>0</v>
      </c>
      <c r="E36" s="34">
        <f t="shared" si="3"/>
        <v>24</v>
      </c>
      <c r="F36" s="39">
        <f>E36-SUM(F32:F35)</f>
        <v>24</v>
      </c>
      <c r="G36" s="44">
        <f>F36/24</f>
        <v>1</v>
      </c>
    </row>
  </sheetData>
  <mergeCells count="30">
    <mergeCell ref="A29:B29"/>
    <mergeCell ref="A30:B30"/>
    <mergeCell ref="A26:B26"/>
    <mergeCell ref="A27:B27"/>
    <mergeCell ref="A28:B28"/>
    <mergeCell ref="A23:B23"/>
    <mergeCell ref="A24:B24"/>
    <mergeCell ref="A25:B25"/>
    <mergeCell ref="A20:B20"/>
    <mergeCell ref="A21:B21"/>
    <mergeCell ref="A22:B22"/>
    <mergeCell ref="A17:B17"/>
    <mergeCell ref="A18:B18"/>
    <mergeCell ref="A19:B19"/>
    <mergeCell ref="A14:B14"/>
    <mergeCell ref="A15:B15"/>
    <mergeCell ref="A16:B16"/>
    <mergeCell ref="A11:B11"/>
    <mergeCell ref="A12:B12"/>
    <mergeCell ref="A13:B13"/>
    <mergeCell ref="A8:B8"/>
    <mergeCell ref="A9:B9"/>
    <mergeCell ref="A10:B10"/>
    <mergeCell ref="A5:C5"/>
    <mergeCell ref="A6:C6"/>
    <mergeCell ref="A7:B7"/>
    <mergeCell ref="B1:N1"/>
    <mergeCell ref="A2:C2"/>
    <mergeCell ref="A3:C3"/>
    <mergeCell ref="A4:C4"/>
  </mergeCells>
  <conditionalFormatting sqref="E7:E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" bottom="0" header="0.5" footer="0.5"/>
  <pageSetup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70" zoomScaleNormal="70" workbookViewId="0">
      <selection activeCell="N21" sqref="N21"/>
    </sheetView>
  </sheetViews>
  <sheetFormatPr defaultRowHeight="13.2"/>
  <cols>
    <col min="1" max="1" width="0.21875" customWidth="1"/>
    <col min="2" max="2" width="20.33203125" customWidth="1"/>
    <col min="3" max="3" width="5.88671875" customWidth="1"/>
    <col min="4" max="7" width="6.33203125" customWidth="1"/>
    <col min="8" max="13" width="6" customWidth="1"/>
  </cols>
  <sheetData>
    <row r="1" spans="1:15" ht="28.95" customHeight="1">
      <c r="A1" s="1"/>
      <c r="B1" s="73" t="s">
        <v>0</v>
      </c>
      <c r="C1" s="73"/>
      <c r="D1" s="73"/>
      <c r="E1" s="73"/>
      <c r="F1" s="73"/>
      <c r="G1" s="73"/>
      <c r="H1" s="73"/>
      <c r="I1" s="1"/>
      <c r="J1" s="1"/>
      <c r="K1" s="1"/>
      <c r="L1" s="1"/>
      <c r="M1" s="1"/>
    </row>
    <row r="2" spans="1:15" ht="19.95" customHeight="1">
      <c r="A2" s="71" t="s">
        <v>1</v>
      </c>
      <c r="B2" s="71"/>
      <c r="C2" s="71"/>
      <c r="D2" s="1"/>
      <c r="E2" s="1"/>
      <c r="F2" s="1"/>
      <c r="G2" s="1"/>
      <c r="H2" s="53" t="s">
        <v>7</v>
      </c>
      <c r="I2" s="53" t="s">
        <v>21</v>
      </c>
      <c r="J2" s="53" t="s">
        <v>35</v>
      </c>
      <c r="K2" s="53" t="s">
        <v>37</v>
      </c>
      <c r="L2" s="53" t="s">
        <v>45</v>
      </c>
      <c r="M2" s="53" t="s">
        <v>47</v>
      </c>
    </row>
    <row r="3" spans="1:15" ht="19.95" customHeight="1">
      <c r="A3" s="71" t="s">
        <v>67</v>
      </c>
      <c r="B3" s="71"/>
      <c r="C3" s="71"/>
      <c r="D3" s="3">
        <v>0.4372749999999998</v>
      </c>
      <c r="E3" s="3"/>
      <c r="F3" s="3"/>
      <c r="G3" s="3"/>
      <c r="H3" s="54">
        <v>8.3333333300000006E-2</v>
      </c>
      <c r="I3" s="54">
        <v>0.25</v>
      </c>
      <c r="J3" s="54">
        <v>0.29166666670000002</v>
      </c>
      <c r="K3" s="54">
        <v>0.20833333330000001</v>
      </c>
      <c r="L3" s="54">
        <v>0.33333333329999998</v>
      </c>
      <c r="M3" s="54">
        <v>0.58333333330000003</v>
      </c>
    </row>
    <row r="4" spans="1:15" ht="19.95" customHeight="1">
      <c r="A4" s="71" t="s">
        <v>68</v>
      </c>
      <c r="B4" s="71"/>
      <c r="C4" s="71"/>
      <c r="D4" s="5" t="s">
        <v>21</v>
      </c>
      <c r="E4" s="5"/>
      <c r="F4" s="5"/>
      <c r="G4" s="5"/>
      <c r="H4" s="51"/>
      <c r="I4" s="51"/>
      <c r="J4" s="51"/>
      <c r="K4" s="51"/>
      <c r="L4" s="51"/>
      <c r="M4" s="51" t="s">
        <v>69</v>
      </c>
    </row>
    <row r="5" spans="1:15" ht="19.95" customHeight="1">
      <c r="A5" s="71" t="s">
        <v>70</v>
      </c>
      <c r="B5" s="71"/>
      <c r="C5" s="71"/>
      <c r="D5" s="5" t="s">
        <v>71</v>
      </c>
      <c r="E5" s="5"/>
      <c r="F5" s="5"/>
      <c r="G5" s="5"/>
      <c r="H5" s="51" t="s">
        <v>69</v>
      </c>
      <c r="I5" s="51" t="s">
        <v>69</v>
      </c>
      <c r="J5" s="51" t="s">
        <v>69</v>
      </c>
      <c r="K5" s="51" t="s">
        <v>69</v>
      </c>
      <c r="L5" s="51" t="s">
        <v>69</v>
      </c>
      <c r="M5" s="51"/>
    </row>
    <row r="6" spans="1:15" ht="19.95" customHeight="1" thickBot="1">
      <c r="A6" s="76" t="s">
        <v>72</v>
      </c>
      <c r="B6" s="76"/>
      <c r="C6" s="76"/>
      <c r="D6" s="7" t="s">
        <v>73</v>
      </c>
      <c r="E6" s="7" t="s">
        <v>127</v>
      </c>
      <c r="F6" s="7" t="s">
        <v>126</v>
      </c>
      <c r="G6" s="7" t="s">
        <v>128</v>
      </c>
      <c r="H6" s="52" t="s">
        <v>75</v>
      </c>
      <c r="I6" s="52" t="s">
        <v>76</v>
      </c>
      <c r="J6" s="52" t="s">
        <v>75</v>
      </c>
      <c r="K6" s="52" t="s">
        <v>77</v>
      </c>
      <c r="L6" s="52" t="s">
        <v>76</v>
      </c>
      <c r="M6" s="52">
        <v>2</v>
      </c>
      <c r="N6">
        <f>1.2*6+M6</f>
        <v>9.1999999999999993</v>
      </c>
      <c r="O6" s="48" t="s">
        <v>167</v>
      </c>
    </row>
    <row r="7" spans="1:15" ht="19.95" customHeight="1" thickTop="1">
      <c r="A7" s="78" t="s">
        <v>78</v>
      </c>
      <c r="B7" s="78"/>
      <c r="C7" s="10" t="s">
        <v>79</v>
      </c>
      <c r="D7" s="11">
        <v>63.64</v>
      </c>
      <c r="E7" s="24">
        <v>9</v>
      </c>
      <c r="F7" s="24">
        <f t="shared" ref="F7:F30" si="0">1.2*COUNTBLANK(H7:L7)</f>
        <v>3.5999999999999996</v>
      </c>
      <c r="G7" s="24">
        <f t="shared" ref="G7:G30" si="1">SUM(M7:M7)</f>
        <v>2</v>
      </c>
      <c r="H7" s="50"/>
      <c r="I7" s="50"/>
      <c r="J7" s="49" t="s">
        <v>69</v>
      </c>
      <c r="K7" s="49" t="s">
        <v>74</v>
      </c>
      <c r="L7" s="50"/>
      <c r="M7" s="50">
        <v>2</v>
      </c>
    </row>
    <row r="8" spans="1:15" ht="19.95" customHeight="1">
      <c r="A8" s="78" t="s">
        <v>80</v>
      </c>
      <c r="B8" s="78"/>
      <c r="C8" s="10" t="s">
        <v>81</v>
      </c>
      <c r="D8" s="15">
        <v>28.28</v>
      </c>
      <c r="E8" s="24">
        <f t="shared" ref="E8:E30" si="2">SUM(F8:G8)</f>
        <v>2.2000000000000002</v>
      </c>
      <c r="F8" s="24">
        <f t="shared" si="0"/>
        <v>1.2</v>
      </c>
      <c r="G8" s="24">
        <f t="shared" si="1"/>
        <v>1</v>
      </c>
      <c r="H8" s="49" t="s">
        <v>77</v>
      </c>
      <c r="I8" s="49" t="s">
        <v>74</v>
      </c>
      <c r="J8" s="50"/>
      <c r="K8" s="49" t="s">
        <v>74</v>
      </c>
      <c r="L8" s="49" t="s">
        <v>75</v>
      </c>
      <c r="M8" s="14">
        <v>1</v>
      </c>
    </row>
    <row r="9" spans="1:15" ht="19.95" customHeight="1">
      <c r="A9" s="78" t="s">
        <v>82</v>
      </c>
      <c r="B9" s="78"/>
      <c r="C9" s="10" t="s">
        <v>83</v>
      </c>
      <c r="D9" s="16">
        <v>45.45</v>
      </c>
      <c r="E9" s="24">
        <f t="shared" si="2"/>
        <v>1</v>
      </c>
      <c r="F9" s="24">
        <f t="shared" si="0"/>
        <v>0</v>
      </c>
      <c r="G9" s="24">
        <f t="shared" si="1"/>
        <v>1</v>
      </c>
      <c r="H9" s="49" t="s">
        <v>77</v>
      </c>
      <c r="I9" s="49" t="s">
        <v>75</v>
      </c>
      <c r="J9" s="49" t="s">
        <v>74</v>
      </c>
      <c r="K9" s="49" t="s">
        <v>75</v>
      </c>
      <c r="L9" s="49" t="s">
        <v>75</v>
      </c>
      <c r="M9" s="14">
        <v>1</v>
      </c>
    </row>
    <row r="10" spans="1:15" ht="19.95" customHeight="1">
      <c r="A10" s="78" t="s">
        <v>84</v>
      </c>
      <c r="B10" s="78"/>
      <c r="C10" s="10" t="s">
        <v>85</v>
      </c>
      <c r="D10" s="17">
        <v>69.7</v>
      </c>
      <c r="E10" s="24">
        <f t="shared" si="2"/>
        <v>1</v>
      </c>
      <c r="F10" s="24">
        <f t="shared" si="0"/>
        <v>0</v>
      </c>
      <c r="G10" s="24">
        <f t="shared" si="1"/>
        <v>1</v>
      </c>
      <c r="H10" s="49" t="s">
        <v>74</v>
      </c>
      <c r="I10" s="49" t="s">
        <v>75</v>
      </c>
      <c r="J10" s="49" t="s">
        <v>74</v>
      </c>
      <c r="K10" s="49" t="s">
        <v>74</v>
      </c>
      <c r="L10" s="49" t="s">
        <v>74</v>
      </c>
      <c r="M10" s="14">
        <v>1</v>
      </c>
    </row>
    <row r="11" spans="1:15" ht="19.95" customHeight="1">
      <c r="A11" s="78" t="s">
        <v>86</v>
      </c>
      <c r="B11" s="78"/>
      <c r="C11" s="10" t="s">
        <v>87</v>
      </c>
      <c r="D11" s="16">
        <v>47.47</v>
      </c>
      <c r="E11" s="24">
        <f t="shared" si="2"/>
        <v>3.2</v>
      </c>
      <c r="F11" s="24">
        <f t="shared" si="0"/>
        <v>1.2</v>
      </c>
      <c r="G11" s="24">
        <f t="shared" si="1"/>
        <v>2</v>
      </c>
      <c r="H11" s="49" t="s">
        <v>77</v>
      </c>
      <c r="I11" s="50"/>
      <c r="J11" s="49" t="s">
        <v>74</v>
      </c>
      <c r="K11" s="49" t="s">
        <v>75</v>
      </c>
      <c r="L11" s="49" t="s">
        <v>75</v>
      </c>
      <c r="M11" s="50">
        <v>2</v>
      </c>
    </row>
    <row r="12" spans="1:15" ht="19.95" customHeight="1">
      <c r="A12" s="78" t="s">
        <v>88</v>
      </c>
      <c r="B12" s="78"/>
      <c r="C12" s="10" t="s">
        <v>89</v>
      </c>
      <c r="D12" s="15">
        <v>29.29</v>
      </c>
      <c r="E12" s="24">
        <f t="shared" si="2"/>
        <v>2.2000000000000002</v>
      </c>
      <c r="F12" s="24">
        <f t="shared" si="0"/>
        <v>1.2</v>
      </c>
      <c r="G12" s="24">
        <f t="shared" si="1"/>
        <v>1</v>
      </c>
      <c r="H12" s="49" t="s">
        <v>77</v>
      </c>
      <c r="I12" s="49" t="s">
        <v>75</v>
      </c>
      <c r="J12" s="49" t="s">
        <v>74</v>
      </c>
      <c r="K12" s="49" t="s">
        <v>76</v>
      </c>
      <c r="L12" s="50"/>
      <c r="M12" s="14">
        <v>1</v>
      </c>
    </row>
    <row r="13" spans="1:15" ht="19.95" customHeight="1">
      <c r="A13" s="78" t="s">
        <v>90</v>
      </c>
      <c r="B13" s="78"/>
      <c r="C13" s="10" t="s">
        <v>91</v>
      </c>
      <c r="D13" s="11">
        <v>64.650000000000006</v>
      </c>
      <c r="E13" s="24">
        <f t="shared" si="2"/>
        <v>2.2000000000000002</v>
      </c>
      <c r="F13" s="24">
        <f t="shared" si="0"/>
        <v>1.2</v>
      </c>
      <c r="G13" s="24">
        <f t="shared" si="1"/>
        <v>1</v>
      </c>
      <c r="H13" s="49" t="s">
        <v>77</v>
      </c>
      <c r="I13" s="49" t="s">
        <v>75</v>
      </c>
      <c r="J13" s="49" t="s">
        <v>74</v>
      </c>
      <c r="K13" s="49" t="s">
        <v>74</v>
      </c>
      <c r="L13" s="50"/>
      <c r="M13" s="14">
        <v>1</v>
      </c>
    </row>
    <row r="14" spans="1:15" ht="19.95" customHeight="1">
      <c r="A14" s="78" t="s">
        <v>92</v>
      </c>
      <c r="B14" s="78"/>
      <c r="C14" s="10" t="s">
        <v>93</v>
      </c>
      <c r="D14" s="15">
        <v>21.21</v>
      </c>
      <c r="E14" s="24">
        <f t="shared" si="2"/>
        <v>2.2000000000000002</v>
      </c>
      <c r="F14" s="24">
        <f t="shared" si="0"/>
        <v>1.2</v>
      </c>
      <c r="G14" s="24">
        <f t="shared" si="1"/>
        <v>1</v>
      </c>
      <c r="H14" s="49" t="s">
        <v>77</v>
      </c>
      <c r="I14" s="49" t="s">
        <v>77</v>
      </c>
      <c r="J14" s="50"/>
      <c r="K14" s="49" t="s">
        <v>75</v>
      </c>
      <c r="L14" s="49" t="s">
        <v>75</v>
      </c>
      <c r="M14" s="14">
        <v>1</v>
      </c>
    </row>
    <row r="15" spans="1:15" ht="19.95" customHeight="1">
      <c r="A15" s="78" t="s">
        <v>94</v>
      </c>
      <c r="B15" s="78"/>
      <c r="C15" s="10" t="s">
        <v>95</v>
      </c>
      <c r="D15" s="17">
        <v>66.67</v>
      </c>
      <c r="E15" s="24">
        <f t="shared" si="2"/>
        <v>4.5999999999999996</v>
      </c>
      <c r="F15" s="24">
        <f t="shared" si="0"/>
        <v>3.5999999999999996</v>
      </c>
      <c r="G15" s="24">
        <f t="shared" si="1"/>
        <v>1</v>
      </c>
      <c r="H15" s="49" t="s">
        <v>76</v>
      </c>
      <c r="I15" s="50"/>
      <c r="J15" s="50"/>
      <c r="K15" s="49" t="s">
        <v>76</v>
      </c>
      <c r="L15" s="50"/>
      <c r="M15" s="14">
        <v>1</v>
      </c>
    </row>
    <row r="16" spans="1:15" ht="19.95" customHeight="1">
      <c r="A16" s="78" t="s">
        <v>96</v>
      </c>
      <c r="B16" s="78"/>
      <c r="C16" s="10" t="s">
        <v>97</v>
      </c>
      <c r="D16" s="16">
        <v>48.48</v>
      </c>
      <c r="E16" s="24">
        <f t="shared" si="2"/>
        <v>2.2000000000000002</v>
      </c>
      <c r="F16" s="24">
        <f t="shared" si="0"/>
        <v>1.2</v>
      </c>
      <c r="G16" s="24">
        <f t="shared" si="1"/>
        <v>1</v>
      </c>
      <c r="H16" s="49" t="s">
        <v>77</v>
      </c>
      <c r="I16" s="49" t="s">
        <v>75</v>
      </c>
      <c r="J16" s="49" t="s">
        <v>77</v>
      </c>
      <c r="K16" s="50"/>
      <c r="L16" s="49" t="s">
        <v>75</v>
      </c>
      <c r="M16" s="14">
        <v>1</v>
      </c>
    </row>
    <row r="17" spans="1:13" ht="19.95" customHeight="1">
      <c r="A17" s="78" t="s">
        <v>98</v>
      </c>
      <c r="B17" s="78"/>
      <c r="C17" s="10" t="s">
        <v>99</v>
      </c>
      <c r="D17" s="17">
        <v>73.739999999999995</v>
      </c>
      <c r="E17" s="24">
        <f t="shared" si="2"/>
        <v>4.4000000000000004</v>
      </c>
      <c r="F17" s="24">
        <f t="shared" si="0"/>
        <v>2.4</v>
      </c>
      <c r="G17" s="24">
        <f t="shared" si="1"/>
        <v>2</v>
      </c>
      <c r="H17" s="49" t="s">
        <v>77</v>
      </c>
      <c r="I17" s="49" t="s">
        <v>75</v>
      </c>
      <c r="J17" s="50"/>
      <c r="K17" s="50"/>
      <c r="L17" s="49" t="s">
        <v>77</v>
      </c>
      <c r="M17" s="50">
        <v>2</v>
      </c>
    </row>
    <row r="18" spans="1:13" ht="19.95" customHeight="1">
      <c r="A18" s="78" t="s">
        <v>100</v>
      </c>
      <c r="B18" s="78"/>
      <c r="C18" s="10" t="s">
        <v>101</v>
      </c>
      <c r="D18" s="15">
        <v>28.28</v>
      </c>
      <c r="E18" s="24">
        <f t="shared" si="2"/>
        <v>3.4</v>
      </c>
      <c r="F18" s="24">
        <f t="shared" si="0"/>
        <v>2.4</v>
      </c>
      <c r="G18" s="24">
        <f t="shared" si="1"/>
        <v>1</v>
      </c>
      <c r="H18" s="49" t="s">
        <v>77</v>
      </c>
      <c r="I18" s="50"/>
      <c r="J18" s="49" t="s">
        <v>74</v>
      </c>
      <c r="K18" s="49" t="s">
        <v>74</v>
      </c>
      <c r="L18" s="50"/>
      <c r="M18" s="14">
        <v>1</v>
      </c>
    </row>
    <row r="19" spans="1:13" ht="19.95" customHeight="1">
      <c r="A19" s="78" t="s">
        <v>102</v>
      </c>
      <c r="B19" s="78"/>
      <c r="C19" s="10" t="s">
        <v>103</v>
      </c>
      <c r="D19" s="15">
        <v>33.33</v>
      </c>
      <c r="E19" s="24">
        <f t="shared" si="2"/>
        <v>3.4</v>
      </c>
      <c r="F19" s="24">
        <f t="shared" si="0"/>
        <v>2.4</v>
      </c>
      <c r="G19" s="24">
        <f t="shared" si="1"/>
        <v>1</v>
      </c>
      <c r="H19" s="49" t="s">
        <v>76</v>
      </c>
      <c r="I19" s="49" t="s">
        <v>77</v>
      </c>
      <c r="J19" s="50"/>
      <c r="K19" s="49" t="s">
        <v>76</v>
      </c>
      <c r="L19" s="50"/>
      <c r="M19" s="14">
        <v>1</v>
      </c>
    </row>
    <row r="20" spans="1:13" ht="19.95" customHeight="1">
      <c r="A20" s="78" t="s">
        <v>104</v>
      </c>
      <c r="B20" s="78"/>
      <c r="C20" s="10" t="s">
        <v>105</v>
      </c>
      <c r="D20" s="15">
        <v>40.4</v>
      </c>
      <c r="E20" s="24">
        <f t="shared" si="2"/>
        <v>1</v>
      </c>
      <c r="F20" s="24">
        <f t="shared" si="0"/>
        <v>0</v>
      </c>
      <c r="G20" s="24">
        <f t="shared" si="1"/>
        <v>1</v>
      </c>
      <c r="H20" s="49" t="s">
        <v>77</v>
      </c>
      <c r="I20" s="49" t="s">
        <v>75</v>
      </c>
      <c r="J20" s="49" t="s">
        <v>77</v>
      </c>
      <c r="K20" s="49" t="s">
        <v>74</v>
      </c>
      <c r="L20" s="49" t="s">
        <v>75</v>
      </c>
      <c r="M20" s="14">
        <v>1</v>
      </c>
    </row>
    <row r="21" spans="1:13" ht="19.95" customHeight="1">
      <c r="A21" s="78" t="s">
        <v>106</v>
      </c>
      <c r="B21" s="78"/>
      <c r="C21" s="10" t="s">
        <v>107</v>
      </c>
      <c r="D21" s="17">
        <v>65.66</v>
      </c>
      <c r="E21" s="24">
        <f t="shared" si="2"/>
        <v>1</v>
      </c>
      <c r="F21" s="24">
        <f t="shared" si="0"/>
        <v>0</v>
      </c>
      <c r="G21" s="24">
        <f t="shared" si="1"/>
        <v>1</v>
      </c>
      <c r="H21" s="49" t="s">
        <v>77</v>
      </c>
      <c r="I21" s="49" t="s">
        <v>77</v>
      </c>
      <c r="J21" s="49" t="s">
        <v>77</v>
      </c>
      <c r="K21" s="49" t="s">
        <v>74</v>
      </c>
      <c r="L21" s="49" t="s">
        <v>74</v>
      </c>
      <c r="M21" s="14">
        <v>1</v>
      </c>
    </row>
    <row r="22" spans="1:13" ht="19.95" customHeight="1">
      <c r="A22" s="78" t="s">
        <v>108</v>
      </c>
      <c r="B22" s="78"/>
      <c r="C22" s="10" t="s">
        <v>109</v>
      </c>
      <c r="D22" s="15">
        <v>32.32</v>
      </c>
      <c r="E22" s="24">
        <f t="shared" si="2"/>
        <v>2.2000000000000002</v>
      </c>
      <c r="F22" s="24">
        <f t="shared" si="0"/>
        <v>1.2</v>
      </c>
      <c r="G22" s="24">
        <f t="shared" si="1"/>
        <v>1</v>
      </c>
      <c r="H22" s="49" t="s">
        <v>76</v>
      </c>
      <c r="I22" s="49" t="s">
        <v>77</v>
      </c>
      <c r="J22" s="50"/>
      <c r="K22" s="49" t="s">
        <v>74</v>
      </c>
      <c r="L22" s="49" t="s">
        <v>74</v>
      </c>
      <c r="M22" s="14">
        <v>1</v>
      </c>
    </row>
    <row r="23" spans="1:13" ht="19.95" customHeight="1">
      <c r="A23" s="78" t="s">
        <v>110</v>
      </c>
      <c r="B23" s="78"/>
      <c r="C23" s="10" t="s">
        <v>111</v>
      </c>
      <c r="D23" s="16">
        <v>53.54</v>
      </c>
      <c r="E23" s="24">
        <f t="shared" si="2"/>
        <v>2.2000000000000002</v>
      </c>
      <c r="F23" s="24">
        <f t="shared" si="0"/>
        <v>1.2</v>
      </c>
      <c r="G23" s="24">
        <f t="shared" si="1"/>
        <v>1</v>
      </c>
      <c r="H23" s="49" t="s">
        <v>77</v>
      </c>
      <c r="I23" s="49" t="s">
        <v>77</v>
      </c>
      <c r="J23" s="49" t="s">
        <v>76</v>
      </c>
      <c r="K23" s="49" t="s">
        <v>74</v>
      </c>
      <c r="L23" s="50"/>
      <c r="M23" s="14">
        <v>1</v>
      </c>
    </row>
    <row r="24" spans="1:13" ht="19.95" customHeight="1">
      <c r="A24" s="78" t="s">
        <v>112</v>
      </c>
      <c r="B24" s="78"/>
      <c r="C24" s="10" t="s">
        <v>113</v>
      </c>
      <c r="D24" s="15">
        <v>42.42</v>
      </c>
      <c r="E24" s="24">
        <f t="shared" si="2"/>
        <v>3.4</v>
      </c>
      <c r="F24" s="24">
        <f t="shared" si="0"/>
        <v>2.4</v>
      </c>
      <c r="G24" s="24">
        <f t="shared" si="1"/>
        <v>1</v>
      </c>
      <c r="H24" s="49" t="s">
        <v>76</v>
      </c>
      <c r="I24" s="50"/>
      <c r="J24" s="49" t="s">
        <v>74</v>
      </c>
      <c r="K24" s="50"/>
      <c r="L24" s="49" t="s">
        <v>75</v>
      </c>
      <c r="M24" s="14">
        <v>1</v>
      </c>
    </row>
    <row r="25" spans="1:13" ht="19.95" customHeight="1">
      <c r="A25" s="78" t="s">
        <v>114</v>
      </c>
      <c r="B25" s="78"/>
      <c r="C25" s="10" t="s">
        <v>115</v>
      </c>
      <c r="D25" s="15">
        <v>27.27</v>
      </c>
      <c r="E25" s="24">
        <f t="shared" si="2"/>
        <v>1</v>
      </c>
      <c r="F25" s="24">
        <f t="shared" si="0"/>
        <v>0</v>
      </c>
      <c r="G25" s="24">
        <f t="shared" si="1"/>
        <v>1</v>
      </c>
      <c r="H25" s="49" t="s">
        <v>76</v>
      </c>
      <c r="I25" s="49" t="s">
        <v>75</v>
      </c>
      <c r="J25" s="49" t="s">
        <v>74</v>
      </c>
      <c r="K25" s="49" t="s">
        <v>74</v>
      </c>
      <c r="L25" s="49" t="s">
        <v>77</v>
      </c>
      <c r="M25" s="14">
        <v>1</v>
      </c>
    </row>
    <row r="26" spans="1:13" ht="19.95" customHeight="1">
      <c r="A26" s="78" t="s">
        <v>116</v>
      </c>
      <c r="B26" s="78"/>
      <c r="C26" s="10" t="s">
        <v>117</v>
      </c>
      <c r="D26" s="15">
        <v>25.25</v>
      </c>
      <c r="E26" s="24">
        <f t="shared" si="2"/>
        <v>4.5999999999999996</v>
      </c>
      <c r="F26" s="24">
        <f t="shared" si="0"/>
        <v>3.5999999999999996</v>
      </c>
      <c r="G26" s="24">
        <f t="shared" si="1"/>
        <v>1</v>
      </c>
      <c r="H26" s="50"/>
      <c r="I26" s="49" t="s">
        <v>75</v>
      </c>
      <c r="J26" s="50"/>
      <c r="K26" s="50"/>
      <c r="L26" s="49" t="s">
        <v>75</v>
      </c>
      <c r="M26" s="14">
        <v>1</v>
      </c>
    </row>
    <row r="27" spans="1:13" ht="19.95" customHeight="1">
      <c r="A27" s="78" t="s">
        <v>118</v>
      </c>
      <c r="B27" s="78"/>
      <c r="C27" s="10" t="s">
        <v>119</v>
      </c>
      <c r="D27" s="15">
        <v>40.4</v>
      </c>
      <c r="E27" s="24">
        <f t="shared" si="2"/>
        <v>3.4</v>
      </c>
      <c r="F27" s="24">
        <f t="shared" si="0"/>
        <v>2.4</v>
      </c>
      <c r="G27" s="24">
        <f t="shared" si="1"/>
        <v>1</v>
      </c>
      <c r="H27" s="49" t="s">
        <v>76</v>
      </c>
      <c r="I27" s="50"/>
      <c r="J27" s="49" t="s">
        <v>74</v>
      </c>
      <c r="K27" s="50"/>
      <c r="L27" s="49" t="s">
        <v>75</v>
      </c>
      <c r="M27" s="14">
        <v>1</v>
      </c>
    </row>
    <row r="28" spans="1:13" ht="19.95" customHeight="1">
      <c r="A28" s="78" t="s">
        <v>120</v>
      </c>
      <c r="B28" s="78"/>
      <c r="C28" s="10" t="s">
        <v>121</v>
      </c>
      <c r="D28" s="15">
        <v>36.36</v>
      </c>
      <c r="E28" s="24">
        <f t="shared" si="2"/>
        <v>3.2</v>
      </c>
      <c r="F28" s="24">
        <f t="shared" si="0"/>
        <v>1.2</v>
      </c>
      <c r="G28" s="24">
        <f t="shared" si="1"/>
        <v>2</v>
      </c>
      <c r="H28" s="49" t="s">
        <v>76</v>
      </c>
      <c r="I28" s="49" t="s">
        <v>77</v>
      </c>
      <c r="J28" s="49" t="s">
        <v>76</v>
      </c>
      <c r="K28" s="49" t="s">
        <v>75</v>
      </c>
      <c r="L28" s="50"/>
      <c r="M28" s="50">
        <v>2</v>
      </c>
    </row>
    <row r="29" spans="1:13" ht="19.95" customHeight="1">
      <c r="A29" s="78" t="s">
        <v>122</v>
      </c>
      <c r="B29" s="78"/>
      <c r="C29" s="10" t="s">
        <v>123</v>
      </c>
      <c r="D29" s="15">
        <v>32.32</v>
      </c>
      <c r="E29" s="24">
        <f t="shared" si="2"/>
        <v>1</v>
      </c>
      <c r="F29" s="24">
        <f t="shared" si="0"/>
        <v>0</v>
      </c>
      <c r="G29" s="24">
        <f t="shared" si="1"/>
        <v>1</v>
      </c>
      <c r="H29" s="49" t="s">
        <v>77</v>
      </c>
      <c r="I29" s="49" t="s">
        <v>77</v>
      </c>
      <c r="J29" s="49" t="s">
        <v>74</v>
      </c>
      <c r="K29" s="49" t="s">
        <v>76</v>
      </c>
      <c r="L29" s="49" t="s">
        <v>75</v>
      </c>
      <c r="M29" s="14">
        <v>1</v>
      </c>
    </row>
    <row r="30" spans="1:13" ht="19.95" customHeight="1">
      <c r="A30" s="78" t="s">
        <v>124</v>
      </c>
      <c r="B30" s="78"/>
      <c r="C30" s="10" t="s">
        <v>125</v>
      </c>
      <c r="D30" s="15">
        <v>33.33</v>
      </c>
      <c r="E30" s="24">
        <f t="shared" si="2"/>
        <v>1</v>
      </c>
      <c r="F30" s="24">
        <f t="shared" si="0"/>
        <v>0</v>
      </c>
      <c r="G30" s="24">
        <f t="shared" si="1"/>
        <v>1</v>
      </c>
      <c r="H30" s="49" t="s">
        <v>74</v>
      </c>
      <c r="I30" s="49" t="s">
        <v>75</v>
      </c>
      <c r="J30" s="49" t="s">
        <v>74</v>
      </c>
      <c r="K30" s="49" t="s">
        <v>74</v>
      </c>
      <c r="L30" s="49" t="s">
        <v>77</v>
      </c>
      <c r="M30" s="14">
        <v>1</v>
      </c>
    </row>
    <row r="32" spans="1:13">
      <c r="C32" s="25">
        <v>5</v>
      </c>
      <c r="D32" s="26">
        <v>70</v>
      </c>
      <c r="E32" s="26">
        <f>COUNTIF(E$7:E$30, "&gt;=" &amp;D32)</f>
        <v>0</v>
      </c>
      <c r="F32" s="35">
        <f>E32</f>
        <v>0</v>
      </c>
      <c r="G32" s="40">
        <f>F32/24</f>
        <v>0</v>
      </c>
    </row>
    <row r="33" spans="3:7">
      <c r="C33" s="27">
        <v>4</v>
      </c>
      <c r="D33" s="28">
        <v>58</v>
      </c>
      <c r="E33" s="28">
        <f t="shared" ref="E33:E36" si="3">COUNTIF(E$7:E$30, "&gt;=" &amp;D33)</f>
        <v>0</v>
      </c>
      <c r="F33" s="36">
        <f>E33-F32</f>
        <v>0</v>
      </c>
      <c r="G33" s="41">
        <f>F33/24</f>
        <v>0</v>
      </c>
    </row>
    <row r="34" spans="3:7">
      <c r="C34" s="29">
        <v>3</v>
      </c>
      <c r="D34" s="30">
        <v>46</v>
      </c>
      <c r="E34" s="30">
        <f t="shared" si="3"/>
        <v>0</v>
      </c>
      <c r="F34" s="37">
        <f>E34-SUM(F32:F33)</f>
        <v>0</v>
      </c>
      <c r="G34" s="42">
        <f>F34/24</f>
        <v>0</v>
      </c>
    </row>
    <row r="35" spans="3:7">
      <c r="C35" s="31">
        <v>2</v>
      </c>
      <c r="D35" s="32">
        <v>38</v>
      </c>
      <c r="E35" s="32">
        <f t="shared" si="3"/>
        <v>0</v>
      </c>
      <c r="F35" s="38">
        <f>E35-SUM(F32:F34)</f>
        <v>0</v>
      </c>
      <c r="G35" s="43">
        <f>F35/24</f>
        <v>0</v>
      </c>
    </row>
    <row r="36" spans="3:7">
      <c r="C36" s="33">
        <v>1</v>
      </c>
      <c r="D36" s="34">
        <v>0</v>
      </c>
      <c r="E36" s="34">
        <f t="shared" si="3"/>
        <v>24</v>
      </c>
      <c r="F36" s="39">
        <f>E36-SUM(F32:F35)</f>
        <v>24</v>
      </c>
      <c r="G36" s="44">
        <f>F36/24</f>
        <v>1</v>
      </c>
    </row>
  </sheetData>
  <mergeCells count="30">
    <mergeCell ref="A29:B29"/>
    <mergeCell ref="A30:B30"/>
    <mergeCell ref="A26:B26"/>
    <mergeCell ref="A27:B27"/>
    <mergeCell ref="A28:B28"/>
    <mergeCell ref="A23:B23"/>
    <mergeCell ref="A24:B24"/>
    <mergeCell ref="A25:B25"/>
    <mergeCell ref="A20:B20"/>
    <mergeCell ref="A21:B21"/>
    <mergeCell ref="A22:B22"/>
    <mergeCell ref="A17:B17"/>
    <mergeCell ref="A18:B18"/>
    <mergeCell ref="A19:B19"/>
    <mergeCell ref="A14:B14"/>
    <mergeCell ref="A15:B15"/>
    <mergeCell ref="A16:B16"/>
    <mergeCell ref="A11:B11"/>
    <mergeCell ref="A12:B12"/>
    <mergeCell ref="A13:B13"/>
    <mergeCell ref="A8:B8"/>
    <mergeCell ref="A9:B9"/>
    <mergeCell ref="A10:B10"/>
    <mergeCell ref="A5:C5"/>
    <mergeCell ref="A6:C6"/>
    <mergeCell ref="A7:B7"/>
    <mergeCell ref="B1:H1"/>
    <mergeCell ref="A2:C2"/>
    <mergeCell ref="A3:C3"/>
    <mergeCell ref="A4:C4"/>
  </mergeCells>
  <conditionalFormatting sqref="E7:E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" bottom="0" header="0.5" footer="0.5"/>
  <pageSetup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zoomScale="70" zoomScaleNormal="70" workbookViewId="0">
      <selection activeCell="T7" sqref="T7"/>
    </sheetView>
  </sheetViews>
  <sheetFormatPr defaultRowHeight="13.2"/>
  <cols>
    <col min="1" max="1" width="0.21875" customWidth="1"/>
    <col min="2" max="2" width="20.33203125" customWidth="1"/>
    <col min="3" max="3" width="5.88671875" customWidth="1"/>
    <col min="4" max="7" width="6.33203125" customWidth="1"/>
    <col min="8" max="23" width="6" customWidth="1"/>
  </cols>
  <sheetData>
    <row r="1" spans="1:25" ht="28.95" customHeight="1">
      <c r="A1" s="1"/>
      <c r="B1" s="73" t="s">
        <v>0</v>
      </c>
      <c r="C1" s="73"/>
      <c r="D1" s="73"/>
      <c r="E1" s="73"/>
      <c r="F1" s="73"/>
      <c r="G1" s="73"/>
      <c r="H1" s="73"/>
      <c r="I1" s="73"/>
      <c r="J1" s="73"/>
      <c r="K1" s="7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5" ht="19.95" customHeight="1">
      <c r="A2" s="71" t="s">
        <v>1</v>
      </c>
      <c r="B2" s="71"/>
      <c r="C2" s="71"/>
      <c r="D2" s="1"/>
      <c r="E2" s="1"/>
      <c r="F2" s="1"/>
      <c r="G2" s="1"/>
      <c r="H2" s="53" t="s">
        <v>4</v>
      </c>
      <c r="I2" s="53" t="s">
        <v>5</v>
      </c>
      <c r="J2" s="53" t="s">
        <v>10</v>
      </c>
      <c r="K2" s="53" t="s">
        <v>14</v>
      </c>
      <c r="L2" s="53" t="s">
        <v>17</v>
      </c>
      <c r="M2" s="53" t="s">
        <v>19</v>
      </c>
      <c r="N2" s="53" t="s">
        <v>24</v>
      </c>
      <c r="O2" s="53" t="s">
        <v>26</v>
      </c>
      <c r="P2" s="53" t="s">
        <v>27</v>
      </c>
      <c r="Q2" s="53" t="s">
        <v>33</v>
      </c>
      <c r="R2" s="53" t="s">
        <v>34</v>
      </c>
      <c r="S2" s="53" t="s">
        <v>54</v>
      </c>
      <c r="T2" s="53" t="s">
        <v>55</v>
      </c>
      <c r="U2" s="53" t="s">
        <v>56</v>
      </c>
      <c r="V2" s="53" t="s">
        <v>57</v>
      </c>
      <c r="W2" s="53" t="s">
        <v>58</v>
      </c>
    </row>
    <row r="3" spans="1:25" ht="19.95" customHeight="1">
      <c r="A3" s="71" t="s">
        <v>67</v>
      </c>
      <c r="B3" s="71"/>
      <c r="C3" s="71"/>
      <c r="D3" s="3">
        <v>0.4372749999999998</v>
      </c>
      <c r="E3" s="3"/>
      <c r="F3" s="3"/>
      <c r="G3" s="3"/>
      <c r="H3" s="54">
        <v>0.83333333330000003</v>
      </c>
      <c r="I3" s="54">
        <v>0.58333333330000003</v>
      </c>
      <c r="J3" s="54">
        <v>0.375</v>
      </c>
      <c r="K3" s="54">
        <v>0.5</v>
      </c>
      <c r="L3" s="54">
        <v>0.70833333330000003</v>
      </c>
      <c r="M3" s="54">
        <v>0.41666666670000002</v>
      </c>
      <c r="N3" s="54">
        <v>0.95833333330000003</v>
      </c>
      <c r="O3" s="54">
        <v>0.41666666670000002</v>
      </c>
      <c r="P3" s="54">
        <v>1</v>
      </c>
      <c r="Q3" s="54">
        <v>0.375</v>
      </c>
      <c r="R3" s="54">
        <v>0.91666666669999997</v>
      </c>
      <c r="S3" s="54">
        <v>0.23958333330000001</v>
      </c>
      <c r="T3" s="54">
        <v>0.31666666669999999</v>
      </c>
      <c r="U3" s="54">
        <v>0.79166666669999997</v>
      </c>
      <c r="V3" s="54">
        <v>0.79166666669999997</v>
      </c>
      <c r="W3" s="54">
        <v>0.42708333329999998</v>
      </c>
    </row>
    <row r="4" spans="1:25" ht="19.95" customHeight="1">
      <c r="A4" s="71" t="s">
        <v>68</v>
      </c>
      <c r="B4" s="71"/>
      <c r="C4" s="71"/>
      <c r="D4" s="5" t="s">
        <v>21</v>
      </c>
      <c r="E4" s="5"/>
      <c r="F4" s="5"/>
      <c r="G4" s="5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 t="s">
        <v>69</v>
      </c>
      <c r="T4" s="51" t="s">
        <v>69</v>
      </c>
      <c r="U4" s="51" t="s">
        <v>69</v>
      </c>
      <c r="V4" s="51" t="s">
        <v>69</v>
      </c>
      <c r="W4" s="51" t="s">
        <v>69</v>
      </c>
    </row>
    <row r="5" spans="1:25" ht="19.95" customHeight="1">
      <c r="A5" s="71" t="s">
        <v>70</v>
      </c>
      <c r="B5" s="71"/>
      <c r="C5" s="71"/>
      <c r="D5" s="5" t="s">
        <v>71</v>
      </c>
      <c r="E5" s="5"/>
      <c r="F5" s="5"/>
      <c r="G5" s="5"/>
      <c r="H5" s="51" t="s">
        <v>69</v>
      </c>
      <c r="I5" s="51" t="s">
        <v>69</v>
      </c>
      <c r="J5" s="51" t="s">
        <v>69</v>
      </c>
      <c r="K5" s="51" t="s">
        <v>69</v>
      </c>
      <c r="L5" s="51" t="s">
        <v>69</v>
      </c>
      <c r="M5" s="51" t="s">
        <v>69</v>
      </c>
      <c r="N5" s="51" t="s">
        <v>69</v>
      </c>
      <c r="O5" s="51" t="s">
        <v>69</v>
      </c>
      <c r="P5" s="51" t="s">
        <v>69</v>
      </c>
      <c r="Q5" s="51" t="s">
        <v>69</v>
      </c>
      <c r="R5" s="51" t="s">
        <v>69</v>
      </c>
      <c r="S5" s="51"/>
      <c r="T5" s="51"/>
      <c r="U5" s="51"/>
      <c r="V5" s="51"/>
      <c r="W5" s="51"/>
    </row>
    <row r="6" spans="1:25" ht="19.95" customHeight="1" thickBot="1">
      <c r="A6" s="76" t="s">
        <v>72</v>
      </c>
      <c r="B6" s="76"/>
      <c r="C6" s="76"/>
      <c r="D6" s="7" t="s">
        <v>73</v>
      </c>
      <c r="E6" s="7" t="s">
        <v>127</v>
      </c>
      <c r="F6" s="7" t="s">
        <v>126</v>
      </c>
      <c r="G6" s="7" t="s">
        <v>128</v>
      </c>
      <c r="H6" s="52" t="s">
        <v>75</v>
      </c>
      <c r="I6" s="52" t="s">
        <v>75</v>
      </c>
      <c r="J6" s="52" t="s">
        <v>74</v>
      </c>
      <c r="K6" s="52" t="s">
        <v>77</v>
      </c>
      <c r="L6" s="52" t="s">
        <v>74</v>
      </c>
      <c r="M6" s="52" t="s">
        <v>77</v>
      </c>
      <c r="N6" s="52" t="s">
        <v>75</v>
      </c>
      <c r="O6" s="52" t="s">
        <v>77</v>
      </c>
      <c r="P6" s="52" t="s">
        <v>77</v>
      </c>
      <c r="Q6" s="52" t="s">
        <v>76</v>
      </c>
      <c r="R6" s="52" t="s">
        <v>77</v>
      </c>
      <c r="S6" s="52">
        <v>4</v>
      </c>
      <c r="T6" s="52">
        <v>5</v>
      </c>
      <c r="U6" s="52">
        <v>3</v>
      </c>
      <c r="V6" s="52">
        <v>2</v>
      </c>
      <c r="W6" s="52">
        <v>4</v>
      </c>
      <c r="X6">
        <f>18+1.2*11</f>
        <v>31.2</v>
      </c>
      <c r="Y6" t="s">
        <v>168</v>
      </c>
    </row>
    <row r="7" spans="1:25" ht="19.95" customHeight="1" thickTop="1">
      <c r="A7" s="78" t="s">
        <v>78</v>
      </c>
      <c r="B7" s="78"/>
      <c r="C7" s="10" t="s">
        <v>79</v>
      </c>
      <c r="D7" s="11">
        <v>63.64</v>
      </c>
      <c r="E7" s="24">
        <f>SUM(F7:G7)</f>
        <v>21</v>
      </c>
      <c r="F7" s="24">
        <f t="shared" ref="F7:F30" si="0">1.2*COUNTBLANK(H7:R7)</f>
        <v>12</v>
      </c>
      <c r="G7" s="24">
        <f t="shared" ref="G7:G30" si="1">SUM(S7:W7)</f>
        <v>9</v>
      </c>
      <c r="H7" s="50"/>
      <c r="I7" s="50"/>
      <c r="J7" s="49" t="s">
        <v>75</v>
      </c>
      <c r="K7" s="50"/>
      <c r="L7" s="50"/>
      <c r="M7" s="50"/>
      <c r="N7" s="50"/>
      <c r="O7" s="50"/>
      <c r="P7" s="50"/>
      <c r="Q7" s="50"/>
      <c r="R7" s="50"/>
      <c r="S7" s="14">
        <v>1</v>
      </c>
      <c r="T7" s="14">
        <v>3</v>
      </c>
      <c r="U7" s="49">
        <v>0</v>
      </c>
      <c r="V7" s="50">
        <v>2</v>
      </c>
      <c r="W7" s="14">
        <v>3</v>
      </c>
    </row>
    <row r="8" spans="1:25" ht="19.95" customHeight="1">
      <c r="A8" s="78" t="s">
        <v>80</v>
      </c>
      <c r="B8" s="78"/>
      <c r="C8" s="10" t="s">
        <v>81</v>
      </c>
      <c r="D8" s="15">
        <v>28.28</v>
      </c>
      <c r="E8" s="24">
        <f t="shared" ref="E8:E30" si="2">SUM(F8:G8)</f>
        <v>14.2</v>
      </c>
      <c r="F8" s="24">
        <f t="shared" si="0"/>
        <v>7.1999999999999993</v>
      </c>
      <c r="G8" s="24">
        <f t="shared" si="1"/>
        <v>7</v>
      </c>
      <c r="H8" s="50"/>
      <c r="I8" s="49" t="s">
        <v>76</v>
      </c>
      <c r="J8" s="50"/>
      <c r="K8" s="49" t="s">
        <v>74</v>
      </c>
      <c r="L8" s="50"/>
      <c r="M8" s="49" t="s">
        <v>76</v>
      </c>
      <c r="N8" s="50"/>
      <c r="O8" s="49" t="s">
        <v>75</v>
      </c>
      <c r="P8" s="50"/>
      <c r="Q8" s="49" t="s">
        <v>74</v>
      </c>
      <c r="R8" s="50"/>
      <c r="S8" s="14">
        <v>1</v>
      </c>
      <c r="T8" s="14">
        <v>1</v>
      </c>
      <c r="U8" s="50">
        <v>3</v>
      </c>
      <c r="V8" s="50">
        <v>2</v>
      </c>
      <c r="W8" s="49">
        <v>0</v>
      </c>
    </row>
    <row r="9" spans="1:25" ht="19.95" customHeight="1">
      <c r="A9" s="78" t="s">
        <v>82</v>
      </c>
      <c r="B9" s="78"/>
      <c r="C9" s="10" t="s">
        <v>83</v>
      </c>
      <c r="D9" s="16">
        <v>45.45</v>
      </c>
      <c r="E9" s="24">
        <f t="shared" si="2"/>
        <v>16.2</v>
      </c>
      <c r="F9" s="24">
        <f t="shared" si="0"/>
        <v>7.1999999999999993</v>
      </c>
      <c r="G9" s="24">
        <f t="shared" si="1"/>
        <v>9</v>
      </c>
      <c r="H9" s="50"/>
      <c r="I9" s="50"/>
      <c r="J9" s="49" t="s">
        <v>76</v>
      </c>
      <c r="K9" s="49" t="s">
        <v>74</v>
      </c>
      <c r="L9" s="49" t="s">
        <v>77</v>
      </c>
      <c r="M9" s="50"/>
      <c r="N9" s="50"/>
      <c r="O9" s="49" t="s">
        <v>75</v>
      </c>
      <c r="P9" s="50"/>
      <c r="Q9" s="49" t="s">
        <v>75</v>
      </c>
      <c r="R9" s="50"/>
      <c r="S9" s="14">
        <v>2</v>
      </c>
      <c r="T9" s="14">
        <v>2</v>
      </c>
      <c r="U9" s="14">
        <v>2</v>
      </c>
      <c r="V9" s="50">
        <v>2</v>
      </c>
      <c r="W9" s="14">
        <v>1</v>
      </c>
    </row>
    <row r="10" spans="1:25" ht="19.95" customHeight="1">
      <c r="A10" s="78" t="s">
        <v>84</v>
      </c>
      <c r="B10" s="78"/>
      <c r="C10" s="10" t="s">
        <v>85</v>
      </c>
      <c r="D10" s="17">
        <v>69.7</v>
      </c>
      <c r="E10" s="24">
        <f t="shared" si="2"/>
        <v>26.4</v>
      </c>
      <c r="F10" s="24">
        <f t="shared" si="0"/>
        <v>8.4</v>
      </c>
      <c r="G10" s="24">
        <f t="shared" si="1"/>
        <v>18</v>
      </c>
      <c r="H10" s="50"/>
      <c r="I10" s="50"/>
      <c r="J10" s="49" t="s">
        <v>76</v>
      </c>
      <c r="K10" s="50"/>
      <c r="L10" s="49" t="s">
        <v>77</v>
      </c>
      <c r="M10" s="49" t="s">
        <v>74</v>
      </c>
      <c r="N10" s="50"/>
      <c r="O10" s="49" t="s">
        <v>76</v>
      </c>
      <c r="P10" s="50"/>
      <c r="Q10" s="50"/>
      <c r="R10" s="50"/>
      <c r="S10" s="50">
        <v>4</v>
      </c>
      <c r="T10" s="50">
        <v>5</v>
      </c>
      <c r="U10" s="50">
        <v>3</v>
      </c>
      <c r="V10" s="50">
        <v>2</v>
      </c>
      <c r="W10" s="50">
        <v>4</v>
      </c>
    </row>
    <row r="11" spans="1:25" ht="19.95" customHeight="1">
      <c r="A11" s="78" t="s">
        <v>86</v>
      </c>
      <c r="B11" s="78"/>
      <c r="C11" s="10" t="s">
        <v>87</v>
      </c>
      <c r="D11" s="16">
        <v>47.47</v>
      </c>
      <c r="E11" s="24">
        <f t="shared" si="2"/>
        <v>17.399999999999999</v>
      </c>
      <c r="F11" s="24">
        <f t="shared" si="0"/>
        <v>8.4</v>
      </c>
      <c r="G11" s="24">
        <f t="shared" si="1"/>
        <v>9</v>
      </c>
      <c r="H11" s="50"/>
      <c r="I11" s="50"/>
      <c r="J11" s="49" t="s">
        <v>75</v>
      </c>
      <c r="K11" s="50"/>
      <c r="L11" s="49" t="s">
        <v>77</v>
      </c>
      <c r="M11" s="49" t="s">
        <v>74</v>
      </c>
      <c r="N11" s="50"/>
      <c r="O11" s="50"/>
      <c r="P11" s="50"/>
      <c r="Q11" s="49" t="s">
        <v>75</v>
      </c>
      <c r="R11" s="50"/>
      <c r="S11" s="14">
        <v>2</v>
      </c>
      <c r="T11" s="14">
        <v>2</v>
      </c>
      <c r="U11" s="50">
        <v>3</v>
      </c>
      <c r="V11" s="50">
        <v>2</v>
      </c>
      <c r="W11" s="49">
        <v>0</v>
      </c>
    </row>
    <row r="12" spans="1:25" ht="19.95" customHeight="1">
      <c r="A12" s="78" t="s">
        <v>88</v>
      </c>
      <c r="B12" s="78"/>
      <c r="C12" s="10" t="s">
        <v>89</v>
      </c>
      <c r="D12" s="15">
        <v>29.29</v>
      </c>
      <c r="E12" s="24">
        <f t="shared" si="2"/>
        <v>9.6</v>
      </c>
      <c r="F12" s="24">
        <f t="shared" si="0"/>
        <v>3.5999999999999996</v>
      </c>
      <c r="G12" s="24">
        <f t="shared" si="1"/>
        <v>6</v>
      </c>
      <c r="H12" s="50"/>
      <c r="I12" s="49" t="s">
        <v>76</v>
      </c>
      <c r="J12" s="49" t="s">
        <v>75</v>
      </c>
      <c r="K12" s="49" t="s">
        <v>74</v>
      </c>
      <c r="L12" s="49" t="s">
        <v>77</v>
      </c>
      <c r="M12" s="49" t="s">
        <v>74</v>
      </c>
      <c r="N12" s="50"/>
      <c r="O12" s="49" t="s">
        <v>76</v>
      </c>
      <c r="P12" s="50"/>
      <c r="Q12" s="49" t="s">
        <v>77</v>
      </c>
      <c r="R12" s="49" t="s">
        <v>75</v>
      </c>
      <c r="S12" s="49">
        <v>0</v>
      </c>
      <c r="T12" s="14">
        <v>1</v>
      </c>
      <c r="U12" s="50">
        <v>3</v>
      </c>
      <c r="V12" s="50">
        <v>2</v>
      </c>
      <c r="W12" s="49">
        <v>0</v>
      </c>
    </row>
    <row r="13" spans="1:25" ht="19.95" customHeight="1">
      <c r="A13" s="78" t="s">
        <v>90</v>
      </c>
      <c r="B13" s="78"/>
      <c r="C13" s="10" t="s">
        <v>91</v>
      </c>
      <c r="D13" s="11">
        <v>64.650000000000006</v>
      </c>
      <c r="E13" s="24">
        <f t="shared" si="2"/>
        <v>19.600000000000001</v>
      </c>
      <c r="F13" s="24">
        <f t="shared" si="0"/>
        <v>9.6</v>
      </c>
      <c r="G13" s="24">
        <f t="shared" si="1"/>
        <v>10</v>
      </c>
      <c r="H13" s="50"/>
      <c r="I13" s="49" t="s">
        <v>76</v>
      </c>
      <c r="J13" s="49" t="s">
        <v>75</v>
      </c>
      <c r="K13" s="49" t="s">
        <v>75</v>
      </c>
      <c r="L13" s="50"/>
      <c r="M13" s="50"/>
      <c r="N13" s="50"/>
      <c r="O13" s="50"/>
      <c r="P13" s="50"/>
      <c r="Q13" s="50"/>
      <c r="R13" s="50"/>
      <c r="S13" s="14">
        <v>1</v>
      </c>
      <c r="T13" s="14">
        <v>1</v>
      </c>
      <c r="U13" s="50">
        <v>3</v>
      </c>
      <c r="V13" s="50">
        <v>2</v>
      </c>
      <c r="W13" s="14">
        <v>3</v>
      </c>
    </row>
    <row r="14" spans="1:25" ht="19.95" customHeight="1">
      <c r="A14" s="78" t="s">
        <v>92</v>
      </c>
      <c r="B14" s="78"/>
      <c r="C14" s="10" t="s">
        <v>93</v>
      </c>
      <c r="D14" s="15">
        <v>21.21</v>
      </c>
      <c r="E14" s="24">
        <f t="shared" si="2"/>
        <v>7.8</v>
      </c>
      <c r="F14" s="24">
        <f t="shared" si="0"/>
        <v>4.8</v>
      </c>
      <c r="G14" s="24">
        <f t="shared" si="1"/>
        <v>3</v>
      </c>
      <c r="H14" s="50"/>
      <c r="I14" s="49" t="s">
        <v>76</v>
      </c>
      <c r="J14" s="49" t="s">
        <v>77</v>
      </c>
      <c r="K14" s="49" t="s">
        <v>74</v>
      </c>
      <c r="L14" s="49" t="s">
        <v>75</v>
      </c>
      <c r="M14" s="49" t="s">
        <v>76</v>
      </c>
      <c r="N14" s="50"/>
      <c r="O14" s="49" t="s">
        <v>75</v>
      </c>
      <c r="P14" s="50"/>
      <c r="Q14" s="49" t="s">
        <v>74</v>
      </c>
      <c r="R14" s="50"/>
      <c r="S14" s="14">
        <v>1</v>
      </c>
      <c r="T14" s="49">
        <v>0</v>
      </c>
      <c r="U14" s="49">
        <v>0</v>
      </c>
      <c r="V14" s="50">
        <v>2</v>
      </c>
      <c r="W14" s="49">
        <v>0</v>
      </c>
    </row>
    <row r="15" spans="1:25" ht="19.95" customHeight="1">
      <c r="A15" s="78" t="s">
        <v>94</v>
      </c>
      <c r="B15" s="78"/>
      <c r="C15" s="10" t="s">
        <v>95</v>
      </c>
      <c r="D15" s="17">
        <v>66.67</v>
      </c>
      <c r="E15" s="24">
        <f t="shared" si="2"/>
        <v>22.6</v>
      </c>
      <c r="F15" s="24">
        <f t="shared" si="0"/>
        <v>9.6</v>
      </c>
      <c r="G15" s="24">
        <f t="shared" si="1"/>
        <v>13</v>
      </c>
      <c r="H15" s="50"/>
      <c r="I15" s="49" t="s">
        <v>76</v>
      </c>
      <c r="J15" s="49" t="s">
        <v>77</v>
      </c>
      <c r="K15" s="50"/>
      <c r="L15" s="50"/>
      <c r="M15" s="49" t="s">
        <v>74</v>
      </c>
      <c r="N15" s="50"/>
      <c r="O15" s="50"/>
      <c r="P15" s="50"/>
      <c r="Q15" s="50"/>
      <c r="R15" s="50"/>
      <c r="S15" s="14">
        <v>1</v>
      </c>
      <c r="T15" s="14">
        <v>3</v>
      </c>
      <c r="U15" s="50">
        <v>3</v>
      </c>
      <c r="V15" s="50">
        <v>2</v>
      </c>
      <c r="W15" s="50">
        <v>4</v>
      </c>
    </row>
    <row r="16" spans="1:25" ht="19.95" customHeight="1">
      <c r="A16" s="78" t="s">
        <v>96</v>
      </c>
      <c r="B16" s="78"/>
      <c r="C16" s="10" t="s">
        <v>97</v>
      </c>
      <c r="D16" s="16">
        <v>48.48</v>
      </c>
      <c r="E16" s="24">
        <f t="shared" si="2"/>
        <v>18.399999999999999</v>
      </c>
      <c r="F16" s="24">
        <f t="shared" si="0"/>
        <v>8.4</v>
      </c>
      <c r="G16" s="24">
        <f t="shared" si="1"/>
        <v>10</v>
      </c>
      <c r="H16" s="50"/>
      <c r="I16" s="49" t="s">
        <v>76</v>
      </c>
      <c r="J16" s="49" t="s">
        <v>76</v>
      </c>
      <c r="K16" s="50"/>
      <c r="L16" s="49" t="s">
        <v>77</v>
      </c>
      <c r="M16" s="50"/>
      <c r="N16" s="50"/>
      <c r="O16" s="49" t="s">
        <v>75</v>
      </c>
      <c r="P16" s="50"/>
      <c r="Q16" s="50"/>
      <c r="R16" s="50"/>
      <c r="S16" s="14">
        <v>1</v>
      </c>
      <c r="T16" s="14">
        <v>2</v>
      </c>
      <c r="U16" s="50">
        <v>3</v>
      </c>
      <c r="V16" s="50">
        <v>2</v>
      </c>
      <c r="W16" s="14">
        <v>2</v>
      </c>
    </row>
    <row r="17" spans="1:23" ht="19.95" customHeight="1">
      <c r="A17" s="78" t="s">
        <v>98</v>
      </c>
      <c r="B17" s="78"/>
      <c r="C17" s="10" t="s">
        <v>99</v>
      </c>
      <c r="D17" s="17">
        <v>73.739999999999995</v>
      </c>
      <c r="E17" s="24">
        <f t="shared" si="2"/>
        <v>30</v>
      </c>
      <c r="F17" s="24">
        <f t="shared" si="0"/>
        <v>12</v>
      </c>
      <c r="G17" s="24">
        <f t="shared" si="1"/>
        <v>18</v>
      </c>
      <c r="H17" s="50"/>
      <c r="I17" s="50"/>
      <c r="J17" s="50"/>
      <c r="K17" s="50"/>
      <c r="L17" s="50"/>
      <c r="M17" s="49" t="s">
        <v>75</v>
      </c>
      <c r="N17" s="50"/>
      <c r="O17" s="50"/>
      <c r="P17" s="50"/>
      <c r="Q17" s="50"/>
      <c r="R17" s="50"/>
      <c r="S17" s="50">
        <v>4</v>
      </c>
      <c r="T17" s="50">
        <v>5</v>
      </c>
      <c r="U17" s="50">
        <v>3</v>
      </c>
      <c r="V17" s="50">
        <v>2</v>
      </c>
      <c r="W17" s="50">
        <v>4</v>
      </c>
    </row>
    <row r="18" spans="1:23" ht="19.95" customHeight="1">
      <c r="A18" s="78" t="s">
        <v>100</v>
      </c>
      <c r="B18" s="78"/>
      <c r="C18" s="10" t="s">
        <v>101</v>
      </c>
      <c r="D18" s="15">
        <v>28.28</v>
      </c>
      <c r="E18" s="24">
        <f t="shared" si="2"/>
        <v>10.199999999999999</v>
      </c>
      <c r="F18" s="24">
        <f t="shared" si="0"/>
        <v>7.1999999999999993</v>
      </c>
      <c r="G18" s="24">
        <f t="shared" si="1"/>
        <v>3</v>
      </c>
      <c r="H18" s="49" t="s">
        <v>77</v>
      </c>
      <c r="I18" s="49" t="s">
        <v>76</v>
      </c>
      <c r="J18" s="50"/>
      <c r="K18" s="49" t="s">
        <v>74</v>
      </c>
      <c r="L18" s="50"/>
      <c r="M18" s="49" t="s">
        <v>75</v>
      </c>
      <c r="N18" s="50"/>
      <c r="O18" s="49" t="s">
        <v>75</v>
      </c>
      <c r="P18" s="50"/>
      <c r="Q18" s="66"/>
      <c r="R18" s="50"/>
      <c r="S18" s="49">
        <v>0</v>
      </c>
      <c r="T18" s="49">
        <v>0</v>
      </c>
      <c r="U18" s="50">
        <v>3</v>
      </c>
      <c r="V18" s="49">
        <v>0</v>
      </c>
      <c r="W18" s="49">
        <v>0</v>
      </c>
    </row>
    <row r="19" spans="1:23" ht="19.95" customHeight="1">
      <c r="A19" s="78" t="s">
        <v>102</v>
      </c>
      <c r="B19" s="78"/>
      <c r="C19" s="10" t="s">
        <v>103</v>
      </c>
      <c r="D19" s="15">
        <v>33.33</v>
      </c>
      <c r="E19" s="24">
        <f t="shared" si="2"/>
        <v>10.6</v>
      </c>
      <c r="F19" s="24">
        <f t="shared" si="0"/>
        <v>9.6</v>
      </c>
      <c r="G19" s="24">
        <f t="shared" si="1"/>
        <v>1</v>
      </c>
      <c r="H19" s="49" t="s">
        <v>77</v>
      </c>
      <c r="I19" s="50"/>
      <c r="J19" s="49" t="s">
        <v>77</v>
      </c>
      <c r="K19" s="50"/>
      <c r="L19" s="50"/>
      <c r="M19" s="49" t="s">
        <v>74</v>
      </c>
      <c r="N19" s="50"/>
      <c r="O19" s="50"/>
      <c r="P19" s="50"/>
      <c r="Q19" s="66"/>
      <c r="R19" s="50"/>
      <c r="S19" s="49">
        <v>0</v>
      </c>
      <c r="T19" s="14">
        <v>1</v>
      </c>
      <c r="U19" s="49">
        <v>0</v>
      </c>
      <c r="V19" s="49">
        <v>0</v>
      </c>
      <c r="W19" s="49">
        <v>0</v>
      </c>
    </row>
    <row r="20" spans="1:23" ht="19.95" customHeight="1">
      <c r="A20" s="78" t="s">
        <v>104</v>
      </c>
      <c r="B20" s="78"/>
      <c r="C20" s="10" t="s">
        <v>105</v>
      </c>
      <c r="D20" s="15">
        <v>40.4</v>
      </c>
      <c r="E20" s="24">
        <f t="shared" si="2"/>
        <v>13.2</v>
      </c>
      <c r="F20" s="24">
        <f t="shared" si="0"/>
        <v>7.1999999999999993</v>
      </c>
      <c r="G20" s="24">
        <f t="shared" si="1"/>
        <v>6</v>
      </c>
      <c r="H20" s="50"/>
      <c r="I20" s="50"/>
      <c r="J20" s="49" t="s">
        <v>77</v>
      </c>
      <c r="K20" s="49" t="s">
        <v>74</v>
      </c>
      <c r="L20" s="50"/>
      <c r="M20" s="49" t="s">
        <v>74</v>
      </c>
      <c r="N20" s="49" t="s">
        <v>74</v>
      </c>
      <c r="O20" s="50"/>
      <c r="P20" s="50"/>
      <c r="Q20" s="49" t="s">
        <v>77</v>
      </c>
      <c r="R20" s="50"/>
      <c r="S20" s="14">
        <v>1</v>
      </c>
      <c r="T20" s="14">
        <v>1</v>
      </c>
      <c r="U20" s="50">
        <v>3</v>
      </c>
      <c r="V20" s="49">
        <v>0</v>
      </c>
      <c r="W20" s="14">
        <v>1</v>
      </c>
    </row>
    <row r="21" spans="1:23" ht="19.95" customHeight="1">
      <c r="A21" s="78" t="s">
        <v>106</v>
      </c>
      <c r="B21" s="78"/>
      <c r="C21" s="10" t="s">
        <v>107</v>
      </c>
      <c r="D21" s="17">
        <v>65.66</v>
      </c>
      <c r="E21" s="24">
        <f t="shared" si="2"/>
        <v>25</v>
      </c>
      <c r="F21" s="24">
        <f t="shared" si="0"/>
        <v>12</v>
      </c>
      <c r="G21" s="24">
        <f t="shared" si="1"/>
        <v>13</v>
      </c>
      <c r="H21" s="50"/>
      <c r="I21" s="50"/>
      <c r="J21" s="50"/>
      <c r="K21" s="50"/>
      <c r="L21" s="50"/>
      <c r="M21" s="50"/>
      <c r="N21" s="50"/>
      <c r="O21" s="49" t="s">
        <v>75</v>
      </c>
      <c r="P21" s="50"/>
      <c r="Q21" s="50"/>
      <c r="R21" s="50"/>
      <c r="S21" s="14">
        <v>1</v>
      </c>
      <c r="T21" s="50">
        <v>5</v>
      </c>
      <c r="U21" s="50">
        <v>3</v>
      </c>
      <c r="V21" s="50">
        <v>2</v>
      </c>
      <c r="W21" s="14">
        <v>2</v>
      </c>
    </row>
    <row r="22" spans="1:23" ht="19.95" customHeight="1">
      <c r="A22" s="78" t="s">
        <v>108</v>
      </c>
      <c r="B22" s="78"/>
      <c r="C22" s="10" t="s">
        <v>109</v>
      </c>
      <c r="D22" s="15">
        <v>32.32</v>
      </c>
      <c r="E22" s="24">
        <f t="shared" si="2"/>
        <v>12.4</v>
      </c>
      <c r="F22" s="24">
        <f t="shared" si="0"/>
        <v>8.4</v>
      </c>
      <c r="G22" s="24">
        <f t="shared" si="1"/>
        <v>4</v>
      </c>
      <c r="H22" s="50"/>
      <c r="I22" s="49" t="s">
        <v>77</v>
      </c>
      <c r="J22" s="49" t="s">
        <v>77</v>
      </c>
      <c r="K22" s="50"/>
      <c r="L22" s="50"/>
      <c r="M22" s="50"/>
      <c r="N22" s="50"/>
      <c r="O22" s="49" t="s">
        <v>75</v>
      </c>
      <c r="P22" s="50"/>
      <c r="Q22" s="49" t="s">
        <v>75</v>
      </c>
      <c r="R22" s="50"/>
      <c r="S22" s="49">
        <v>0</v>
      </c>
      <c r="T22" s="49">
        <v>0</v>
      </c>
      <c r="U22" s="50">
        <v>3</v>
      </c>
      <c r="V22" s="49">
        <v>0</v>
      </c>
      <c r="W22" s="14">
        <v>1</v>
      </c>
    </row>
    <row r="23" spans="1:23" ht="19.95" customHeight="1">
      <c r="A23" s="78" t="s">
        <v>110</v>
      </c>
      <c r="B23" s="78"/>
      <c r="C23" s="10" t="s">
        <v>111</v>
      </c>
      <c r="D23" s="16">
        <v>53.54</v>
      </c>
      <c r="E23" s="24">
        <f t="shared" si="2"/>
        <v>19.399999999999999</v>
      </c>
      <c r="F23" s="24">
        <f t="shared" si="0"/>
        <v>8.4</v>
      </c>
      <c r="G23" s="24">
        <f t="shared" si="1"/>
        <v>11</v>
      </c>
      <c r="H23" s="50"/>
      <c r="I23" s="50"/>
      <c r="J23" s="49" t="s">
        <v>77</v>
      </c>
      <c r="K23" s="49" t="s">
        <v>74</v>
      </c>
      <c r="L23" s="50"/>
      <c r="M23" s="49" t="s">
        <v>76</v>
      </c>
      <c r="N23" s="50"/>
      <c r="O23" s="50"/>
      <c r="P23" s="50"/>
      <c r="Q23" s="49" t="s">
        <v>75</v>
      </c>
      <c r="R23" s="50"/>
      <c r="S23" s="49">
        <v>0</v>
      </c>
      <c r="T23" s="14">
        <v>2</v>
      </c>
      <c r="U23" s="50">
        <v>3</v>
      </c>
      <c r="V23" s="50">
        <v>2</v>
      </c>
      <c r="W23" s="50">
        <v>4</v>
      </c>
    </row>
    <row r="24" spans="1:23" ht="19.95" customHeight="1">
      <c r="A24" s="78" t="s">
        <v>112</v>
      </c>
      <c r="B24" s="78"/>
      <c r="C24" s="10" t="s">
        <v>113</v>
      </c>
      <c r="D24" s="15">
        <v>42.42</v>
      </c>
      <c r="E24" s="24">
        <f t="shared" si="2"/>
        <v>16.600000000000001</v>
      </c>
      <c r="F24" s="24">
        <f t="shared" si="0"/>
        <v>9.6</v>
      </c>
      <c r="G24" s="24">
        <f t="shared" si="1"/>
        <v>7</v>
      </c>
      <c r="H24" s="50"/>
      <c r="I24" s="50"/>
      <c r="J24" s="50"/>
      <c r="K24" s="49" t="s">
        <v>74</v>
      </c>
      <c r="L24" s="50"/>
      <c r="M24" s="50"/>
      <c r="N24" s="50"/>
      <c r="O24" s="49" t="s">
        <v>75</v>
      </c>
      <c r="P24" s="50"/>
      <c r="Q24" s="49" t="s">
        <v>74</v>
      </c>
      <c r="R24" s="50"/>
      <c r="S24" s="14">
        <v>1</v>
      </c>
      <c r="T24" s="14">
        <v>1</v>
      </c>
      <c r="U24" s="50">
        <v>3</v>
      </c>
      <c r="V24" s="50">
        <v>2</v>
      </c>
      <c r="W24" s="49">
        <v>0</v>
      </c>
    </row>
    <row r="25" spans="1:23" ht="19.95" customHeight="1">
      <c r="A25" s="78" t="s">
        <v>114</v>
      </c>
      <c r="B25" s="78"/>
      <c r="C25" s="10" t="s">
        <v>115</v>
      </c>
      <c r="D25" s="15">
        <v>27.27</v>
      </c>
      <c r="E25" s="24">
        <f t="shared" si="2"/>
        <v>14.4</v>
      </c>
      <c r="F25" s="24">
        <f t="shared" si="0"/>
        <v>8.4</v>
      </c>
      <c r="G25" s="24">
        <f t="shared" si="1"/>
        <v>6</v>
      </c>
      <c r="H25" s="50"/>
      <c r="I25" s="50"/>
      <c r="J25" s="50"/>
      <c r="K25" s="49" t="s">
        <v>75</v>
      </c>
      <c r="L25" s="50"/>
      <c r="M25" s="49" t="s">
        <v>76</v>
      </c>
      <c r="N25" s="50"/>
      <c r="O25" s="49" t="s">
        <v>74</v>
      </c>
      <c r="P25" s="50"/>
      <c r="Q25" s="49" t="s">
        <v>75</v>
      </c>
      <c r="R25" s="50"/>
      <c r="S25" s="49">
        <v>0</v>
      </c>
      <c r="T25" s="49">
        <v>0</v>
      </c>
      <c r="U25" s="50">
        <v>3</v>
      </c>
      <c r="V25" s="50">
        <v>2</v>
      </c>
      <c r="W25" s="14">
        <v>1</v>
      </c>
    </row>
    <row r="26" spans="1:23" ht="19.95" customHeight="1">
      <c r="A26" s="78" t="s">
        <v>116</v>
      </c>
      <c r="B26" s="78"/>
      <c r="C26" s="10" t="s">
        <v>117</v>
      </c>
      <c r="D26" s="15">
        <v>25.25</v>
      </c>
      <c r="E26" s="24">
        <f t="shared" si="2"/>
        <v>12</v>
      </c>
      <c r="F26" s="24">
        <f t="shared" si="0"/>
        <v>6</v>
      </c>
      <c r="G26" s="24">
        <f t="shared" si="1"/>
        <v>6</v>
      </c>
      <c r="H26" s="49" t="s">
        <v>74</v>
      </c>
      <c r="I26" s="49" t="s">
        <v>76</v>
      </c>
      <c r="J26" s="49" t="s">
        <v>77</v>
      </c>
      <c r="K26" s="49" t="s">
        <v>75</v>
      </c>
      <c r="L26" s="50"/>
      <c r="M26" s="49" t="s">
        <v>76</v>
      </c>
      <c r="N26" s="50"/>
      <c r="O26" s="50"/>
      <c r="P26" s="50"/>
      <c r="Q26" s="49" t="s">
        <v>75</v>
      </c>
      <c r="R26" s="50"/>
      <c r="S26" s="49">
        <v>0</v>
      </c>
      <c r="T26" s="49">
        <v>0</v>
      </c>
      <c r="U26" s="50">
        <v>3</v>
      </c>
      <c r="V26" s="49">
        <v>0</v>
      </c>
      <c r="W26" s="14">
        <v>3</v>
      </c>
    </row>
    <row r="27" spans="1:23" ht="19.95" customHeight="1">
      <c r="A27" s="78" t="s">
        <v>118</v>
      </c>
      <c r="B27" s="78"/>
      <c r="C27" s="10" t="s">
        <v>119</v>
      </c>
      <c r="D27" s="15">
        <v>40.4</v>
      </c>
      <c r="E27" s="24">
        <f t="shared" si="2"/>
        <v>16.799999999999997</v>
      </c>
      <c r="F27" s="24">
        <f t="shared" si="0"/>
        <v>10.799999999999999</v>
      </c>
      <c r="G27" s="24">
        <f t="shared" si="1"/>
        <v>6</v>
      </c>
      <c r="H27" s="50"/>
      <c r="I27" s="50"/>
      <c r="J27" s="50"/>
      <c r="K27" s="50"/>
      <c r="L27" s="50"/>
      <c r="M27" s="50"/>
      <c r="N27" s="50"/>
      <c r="O27" s="49" t="s">
        <v>75</v>
      </c>
      <c r="P27" s="50"/>
      <c r="Q27" s="49" t="s">
        <v>77</v>
      </c>
      <c r="R27" s="50"/>
      <c r="S27" s="14">
        <v>1</v>
      </c>
      <c r="T27" s="14">
        <v>1</v>
      </c>
      <c r="U27" s="49">
        <v>0</v>
      </c>
      <c r="V27" s="50">
        <v>2</v>
      </c>
      <c r="W27" s="14">
        <v>2</v>
      </c>
    </row>
    <row r="28" spans="1:23" ht="19.95" customHeight="1">
      <c r="A28" s="78" t="s">
        <v>120</v>
      </c>
      <c r="B28" s="78"/>
      <c r="C28" s="10" t="s">
        <v>121</v>
      </c>
      <c r="D28" s="15">
        <v>36.36</v>
      </c>
      <c r="E28" s="24">
        <f t="shared" si="2"/>
        <v>19.399999999999999</v>
      </c>
      <c r="F28" s="24">
        <f t="shared" si="0"/>
        <v>8.4</v>
      </c>
      <c r="G28" s="24">
        <f t="shared" si="1"/>
        <v>11</v>
      </c>
      <c r="H28" s="50"/>
      <c r="I28" s="49" t="s">
        <v>76</v>
      </c>
      <c r="J28" s="49" t="s">
        <v>77</v>
      </c>
      <c r="K28" s="49" t="s">
        <v>75</v>
      </c>
      <c r="L28" s="50"/>
      <c r="M28" s="50"/>
      <c r="N28" s="50"/>
      <c r="O28" s="50"/>
      <c r="P28" s="50"/>
      <c r="Q28" s="49" t="s">
        <v>77</v>
      </c>
      <c r="R28" s="50"/>
      <c r="S28" s="14">
        <v>1</v>
      </c>
      <c r="T28" s="14">
        <v>1</v>
      </c>
      <c r="U28" s="50">
        <v>3</v>
      </c>
      <c r="V28" s="50">
        <v>2</v>
      </c>
      <c r="W28" s="50">
        <v>4</v>
      </c>
    </row>
    <row r="29" spans="1:23" ht="19.95" customHeight="1">
      <c r="A29" s="78" t="s">
        <v>122</v>
      </c>
      <c r="B29" s="78"/>
      <c r="C29" s="10" t="s">
        <v>123</v>
      </c>
      <c r="D29" s="15">
        <v>32.32</v>
      </c>
      <c r="E29" s="24">
        <f t="shared" si="2"/>
        <v>16.600000000000001</v>
      </c>
      <c r="F29" s="24">
        <f t="shared" si="0"/>
        <v>9.6</v>
      </c>
      <c r="G29" s="24">
        <f t="shared" si="1"/>
        <v>7</v>
      </c>
      <c r="H29" s="49" t="s">
        <v>74</v>
      </c>
      <c r="I29" s="50"/>
      <c r="J29" s="50"/>
      <c r="K29" s="50"/>
      <c r="L29" s="50"/>
      <c r="M29" s="50"/>
      <c r="N29" s="50"/>
      <c r="O29" s="49" t="s">
        <v>75</v>
      </c>
      <c r="P29" s="50"/>
      <c r="Q29" s="49" t="s">
        <v>75</v>
      </c>
      <c r="R29" s="50"/>
      <c r="S29" s="49">
        <v>0</v>
      </c>
      <c r="T29" s="14">
        <v>1</v>
      </c>
      <c r="U29" s="50">
        <v>3</v>
      </c>
      <c r="V29" s="50">
        <v>2</v>
      </c>
      <c r="W29" s="14">
        <v>1</v>
      </c>
    </row>
    <row r="30" spans="1:23" ht="19.95" customHeight="1">
      <c r="A30" s="78" t="s">
        <v>124</v>
      </c>
      <c r="B30" s="78"/>
      <c r="C30" s="10" t="s">
        <v>125</v>
      </c>
      <c r="D30" s="15">
        <v>33.33</v>
      </c>
      <c r="E30" s="24">
        <f t="shared" si="2"/>
        <v>11.2</v>
      </c>
      <c r="F30" s="24">
        <f t="shared" si="0"/>
        <v>7.1999999999999993</v>
      </c>
      <c r="G30" s="24">
        <f t="shared" si="1"/>
        <v>4</v>
      </c>
      <c r="H30" s="50"/>
      <c r="I30" s="50"/>
      <c r="J30" s="50"/>
      <c r="K30" s="50"/>
      <c r="L30" s="49" t="s">
        <v>75</v>
      </c>
      <c r="M30" s="49" t="s">
        <v>76</v>
      </c>
      <c r="N30" s="50"/>
      <c r="O30" s="49" t="s">
        <v>75</v>
      </c>
      <c r="P30" s="50"/>
      <c r="Q30" s="49" t="s">
        <v>75</v>
      </c>
      <c r="R30" s="49" t="s">
        <v>74</v>
      </c>
      <c r="S30" s="49">
        <v>0</v>
      </c>
      <c r="T30" s="49">
        <v>0</v>
      </c>
      <c r="U30" s="14">
        <v>1</v>
      </c>
      <c r="V30" s="50">
        <v>2</v>
      </c>
      <c r="W30" s="14">
        <v>1</v>
      </c>
    </row>
    <row r="32" spans="1:23">
      <c r="C32" s="25">
        <v>5</v>
      </c>
      <c r="D32" s="26">
        <v>70</v>
      </c>
      <c r="E32" s="26">
        <f>COUNTIF(E$7:E$30, "&gt;=" &amp;D32)</f>
        <v>0</v>
      </c>
      <c r="F32" s="35">
        <f>E32</f>
        <v>0</v>
      </c>
      <c r="G32" s="40">
        <f>F32/24</f>
        <v>0</v>
      </c>
    </row>
    <row r="33" spans="3:7">
      <c r="C33" s="27">
        <v>4</v>
      </c>
      <c r="D33" s="28">
        <v>58</v>
      </c>
      <c r="E33" s="28">
        <f t="shared" ref="E33:E36" si="3">COUNTIF(E$7:E$30, "&gt;=" &amp;D33)</f>
        <v>0</v>
      </c>
      <c r="F33" s="36">
        <f>E33-F32</f>
        <v>0</v>
      </c>
      <c r="G33" s="41">
        <f>F33/24</f>
        <v>0</v>
      </c>
    </row>
    <row r="34" spans="3:7">
      <c r="C34" s="29">
        <v>3</v>
      </c>
      <c r="D34" s="30">
        <v>46</v>
      </c>
      <c r="E34" s="30">
        <f t="shared" si="3"/>
        <v>0</v>
      </c>
      <c r="F34" s="37">
        <f>E34-SUM(F32:F33)</f>
        <v>0</v>
      </c>
      <c r="G34" s="42">
        <f>F34/24</f>
        <v>0</v>
      </c>
    </row>
    <row r="35" spans="3:7">
      <c r="C35" s="31">
        <v>2</v>
      </c>
      <c r="D35" s="32">
        <v>38</v>
      </c>
      <c r="E35" s="32">
        <f t="shared" si="3"/>
        <v>0</v>
      </c>
      <c r="F35" s="38">
        <f>E35-SUM(F32:F34)</f>
        <v>0</v>
      </c>
      <c r="G35" s="43">
        <f>F35/24</f>
        <v>0</v>
      </c>
    </row>
    <row r="36" spans="3:7">
      <c r="C36" s="33">
        <v>1</v>
      </c>
      <c r="D36" s="34">
        <v>0</v>
      </c>
      <c r="E36" s="34">
        <f t="shared" si="3"/>
        <v>24</v>
      </c>
      <c r="F36" s="39">
        <f>E36-SUM(F32:F35)</f>
        <v>24</v>
      </c>
      <c r="G36" s="44">
        <f>F36/24</f>
        <v>1</v>
      </c>
    </row>
  </sheetData>
  <mergeCells count="30">
    <mergeCell ref="A29:B29"/>
    <mergeCell ref="A30:B30"/>
    <mergeCell ref="A26:B26"/>
    <mergeCell ref="A27:B27"/>
    <mergeCell ref="A28:B28"/>
    <mergeCell ref="A23:B23"/>
    <mergeCell ref="A24:B24"/>
    <mergeCell ref="A25:B25"/>
    <mergeCell ref="A20:B20"/>
    <mergeCell ref="A21:B21"/>
    <mergeCell ref="A22:B22"/>
    <mergeCell ref="A17:B17"/>
    <mergeCell ref="A18:B18"/>
    <mergeCell ref="A19:B19"/>
    <mergeCell ref="A14:B14"/>
    <mergeCell ref="A15:B15"/>
    <mergeCell ref="A16:B16"/>
    <mergeCell ref="A11:B11"/>
    <mergeCell ref="A12:B12"/>
    <mergeCell ref="A13:B13"/>
    <mergeCell ref="A8:B8"/>
    <mergeCell ref="A9:B9"/>
    <mergeCell ref="A10:B10"/>
    <mergeCell ref="A5:C5"/>
    <mergeCell ref="A6:C6"/>
    <mergeCell ref="A7:B7"/>
    <mergeCell ref="B1:K1"/>
    <mergeCell ref="A2:C2"/>
    <mergeCell ref="A3:C3"/>
    <mergeCell ref="A4:C4"/>
  </mergeCells>
  <conditionalFormatting sqref="E7:E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" bottom="0" header="0.5" footer="0.5"/>
  <pageSetup orientation="landscape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6" zoomScale="70" zoomScaleNormal="70" workbookViewId="0">
      <selection activeCell="E7" sqref="E7:E30"/>
    </sheetView>
  </sheetViews>
  <sheetFormatPr defaultRowHeight="13.2"/>
  <cols>
    <col min="1" max="1" width="0.21875" customWidth="1"/>
    <col min="2" max="2" width="20.33203125" customWidth="1"/>
    <col min="3" max="3" width="5.88671875" customWidth="1"/>
    <col min="4" max="7" width="6.33203125" customWidth="1"/>
    <col min="8" max="12" width="6" customWidth="1"/>
  </cols>
  <sheetData>
    <row r="1" spans="1:13" ht="28.95" customHeight="1">
      <c r="A1" s="1"/>
      <c r="B1" s="73" t="s">
        <v>0</v>
      </c>
      <c r="C1" s="73"/>
      <c r="D1" s="73"/>
      <c r="E1" s="73"/>
      <c r="F1" s="73"/>
      <c r="G1" s="73"/>
      <c r="H1" s="1"/>
      <c r="I1" s="1"/>
      <c r="J1" s="1"/>
      <c r="K1" s="1"/>
      <c r="L1" s="1"/>
    </row>
    <row r="2" spans="1:13" ht="19.95" customHeight="1">
      <c r="A2" s="71" t="s">
        <v>1</v>
      </c>
      <c r="B2" s="71"/>
      <c r="C2" s="71"/>
      <c r="D2" s="1"/>
      <c r="E2" s="1"/>
      <c r="F2" s="1"/>
      <c r="G2" s="1"/>
      <c r="H2" s="53" t="s">
        <v>44</v>
      </c>
      <c r="I2" s="53" t="s">
        <v>47</v>
      </c>
      <c r="J2" s="53" t="s">
        <v>48</v>
      </c>
      <c r="K2" s="53" t="s">
        <v>49</v>
      </c>
      <c r="L2" s="53" t="s">
        <v>50</v>
      </c>
    </row>
    <row r="3" spans="1:13" ht="19.95" customHeight="1">
      <c r="A3" s="71" t="s">
        <v>67</v>
      </c>
      <c r="B3" s="71"/>
      <c r="C3" s="71"/>
      <c r="D3" s="3">
        <v>0.4372749999999998</v>
      </c>
      <c r="E3" s="3"/>
      <c r="F3" s="3"/>
      <c r="G3" s="3"/>
      <c r="H3" s="54">
        <v>8.3333333300000006E-2</v>
      </c>
      <c r="I3" s="54">
        <v>0.58333333330000003</v>
      </c>
      <c r="J3" s="54">
        <v>0.40277777780000001</v>
      </c>
      <c r="K3" s="54">
        <v>0.35416666670000002</v>
      </c>
      <c r="L3" s="54">
        <v>0.1875</v>
      </c>
    </row>
    <row r="4" spans="1:13" ht="19.95" customHeight="1">
      <c r="A4" s="71" t="s">
        <v>68</v>
      </c>
      <c r="B4" s="71"/>
      <c r="C4" s="71"/>
      <c r="D4" s="5" t="s">
        <v>21</v>
      </c>
      <c r="E4" s="5"/>
      <c r="F4" s="5"/>
      <c r="G4" s="5"/>
      <c r="H4" s="51"/>
      <c r="I4" s="51" t="s">
        <v>69</v>
      </c>
      <c r="J4" s="51" t="s">
        <v>69</v>
      </c>
      <c r="K4" s="51" t="s">
        <v>69</v>
      </c>
      <c r="L4" s="51" t="s">
        <v>69</v>
      </c>
    </row>
    <row r="5" spans="1:13" ht="19.95" customHeight="1">
      <c r="A5" s="71" t="s">
        <v>70</v>
      </c>
      <c r="B5" s="71"/>
      <c r="C5" s="71"/>
      <c r="D5" s="5" t="s">
        <v>71</v>
      </c>
      <c r="E5" s="5"/>
      <c r="F5" s="5"/>
      <c r="G5" s="5"/>
      <c r="H5" s="51" t="s">
        <v>69</v>
      </c>
      <c r="I5" s="51"/>
      <c r="J5" s="51"/>
      <c r="K5" s="51"/>
      <c r="L5" s="51"/>
    </row>
    <row r="6" spans="1:13" ht="19.95" customHeight="1" thickBot="1">
      <c r="A6" s="76" t="s">
        <v>72</v>
      </c>
      <c r="B6" s="76"/>
      <c r="C6" s="76"/>
      <c r="D6" s="7" t="s">
        <v>73</v>
      </c>
      <c r="E6" s="7" t="s">
        <v>127</v>
      </c>
      <c r="F6" s="7" t="s">
        <v>126</v>
      </c>
      <c r="G6" s="7" t="s">
        <v>128</v>
      </c>
      <c r="H6" s="52" t="s">
        <v>75</v>
      </c>
      <c r="I6" s="52">
        <v>2</v>
      </c>
      <c r="J6" s="52">
        <v>3</v>
      </c>
      <c r="K6" s="52">
        <v>2</v>
      </c>
      <c r="L6" s="52">
        <v>2</v>
      </c>
      <c r="M6">
        <f>1.2+SUM(I6:L6)</f>
        <v>10.199999999999999</v>
      </c>
    </row>
    <row r="7" spans="1:13" ht="19.95" customHeight="1" thickTop="1">
      <c r="A7" s="78" t="s">
        <v>78</v>
      </c>
      <c r="B7" s="78"/>
      <c r="C7" s="10" t="s">
        <v>79</v>
      </c>
      <c r="D7" s="11">
        <v>63.64</v>
      </c>
      <c r="E7" s="24">
        <f>SUM(F7:G7)</f>
        <v>7</v>
      </c>
      <c r="F7" s="24">
        <f t="shared" ref="F7:F30" si="0">1.2*COUNTBLANK(H7:H7)</f>
        <v>0</v>
      </c>
      <c r="G7" s="24">
        <f t="shared" ref="G7:G30" si="1">SUM(I7:L7)</f>
        <v>7</v>
      </c>
      <c r="H7" s="49" t="s">
        <v>74</v>
      </c>
      <c r="I7" s="50">
        <v>2</v>
      </c>
      <c r="J7" s="50">
        <v>3</v>
      </c>
      <c r="K7" s="50">
        <v>2</v>
      </c>
      <c r="L7" s="49">
        <v>0</v>
      </c>
    </row>
    <row r="8" spans="1:13" ht="19.95" customHeight="1">
      <c r="A8" s="78" t="s">
        <v>80</v>
      </c>
      <c r="B8" s="78"/>
      <c r="C8" s="10" t="s">
        <v>81</v>
      </c>
      <c r="D8" s="15">
        <v>28.28</v>
      </c>
      <c r="E8" s="24">
        <f t="shared" ref="E8:E30" si="2">SUM(F8:G8)</f>
        <v>2.2000000000000002</v>
      </c>
      <c r="F8" s="24">
        <f t="shared" si="0"/>
        <v>1.2</v>
      </c>
      <c r="G8" s="24">
        <f t="shared" si="1"/>
        <v>1</v>
      </c>
      <c r="H8" s="50"/>
      <c r="I8" s="14">
        <v>1</v>
      </c>
      <c r="J8" s="49">
        <v>0</v>
      </c>
      <c r="K8" s="49">
        <v>0</v>
      </c>
      <c r="L8" s="49">
        <v>0</v>
      </c>
    </row>
    <row r="9" spans="1:13" ht="19.95" customHeight="1">
      <c r="A9" s="78" t="s">
        <v>82</v>
      </c>
      <c r="B9" s="78"/>
      <c r="C9" s="10" t="s">
        <v>83</v>
      </c>
      <c r="D9" s="16">
        <v>45.45</v>
      </c>
      <c r="E9" s="24">
        <f t="shared" si="2"/>
        <v>4</v>
      </c>
      <c r="F9" s="24">
        <f t="shared" si="0"/>
        <v>0</v>
      </c>
      <c r="G9" s="24">
        <f t="shared" si="1"/>
        <v>4</v>
      </c>
      <c r="H9" s="49" t="s">
        <v>74</v>
      </c>
      <c r="I9" s="14">
        <v>1</v>
      </c>
      <c r="J9" s="50">
        <v>3</v>
      </c>
      <c r="K9" s="49">
        <v>0</v>
      </c>
      <c r="L9" s="49">
        <v>0</v>
      </c>
    </row>
    <row r="10" spans="1:13" ht="19.95" customHeight="1">
      <c r="A10" s="78" t="s">
        <v>84</v>
      </c>
      <c r="B10" s="78"/>
      <c r="C10" s="10" t="s">
        <v>85</v>
      </c>
      <c r="D10" s="17">
        <v>69.7</v>
      </c>
      <c r="E10" s="24">
        <f t="shared" si="2"/>
        <v>8</v>
      </c>
      <c r="F10" s="24">
        <f t="shared" si="0"/>
        <v>0</v>
      </c>
      <c r="G10" s="24">
        <f t="shared" si="1"/>
        <v>8</v>
      </c>
      <c r="H10" s="49" t="s">
        <v>76</v>
      </c>
      <c r="I10" s="14">
        <v>1</v>
      </c>
      <c r="J10" s="50">
        <v>3</v>
      </c>
      <c r="K10" s="50">
        <v>2</v>
      </c>
      <c r="L10" s="50">
        <v>2</v>
      </c>
    </row>
    <row r="11" spans="1:13" ht="19.95" customHeight="1">
      <c r="A11" s="78" t="s">
        <v>86</v>
      </c>
      <c r="B11" s="78"/>
      <c r="C11" s="10" t="s">
        <v>87</v>
      </c>
      <c r="D11" s="16">
        <v>47.47</v>
      </c>
      <c r="E11" s="24">
        <f t="shared" si="2"/>
        <v>5</v>
      </c>
      <c r="F11" s="24">
        <f t="shared" si="0"/>
        <v>0</v>
      </c>
      <c r="G11" s="24">
        <f t="shared" si="1"/>
        <v>5</v>
      </c>
      <c r="H11" s="49" t="s">
        <v>74</v>
      </c>
      <c r="I11" s="50">
        <v>2</v>
      </c>
      <c r="J11" s="14">
        <v>2</v>
      </c>
      <c r="K11" s="14">
        <v>1</v>
      </c>
      <c r="L11" s="49">
        <v>0</v>
      </c>
    </row>
    <row r="12" spans="1:13" ht="19.95" customHeight="1">
      <c r="A12" s="78" t="s">
        <v>88</v>
      </c>
      <c r="B12" s="78"/>
      <c r="C12" s="10" t="s">
        <v>89</v>
      </c>
      <c r="D12" s="15">
        <v>29.29</v>
      </c>
      <c r="E12" s="24">
        <f t="shared" si="2"/>
        <v>2</v>
      </c>
      <c r="F12" s="24">
        <f t="shared" si="0"/>
        <v>0</v>
      </c>
      <c r="G12" s="24">
        <f t="shared" si="1"/>
        <v>2</v>
      </c>
      <c r="H12" s="49" t="s">
        <v>76</v>
      </c>
      <c r="I12" s="14">
        <v>1</v>
      </c>
      <c r="J12" s="49">
        <v>0</v>
      </c>
      <c r="K12" s="14">
        <v>1</v>
      </c>
      <c r="L12" s="49">
        <v>0</v>
      </c>
    </row>
    <row r="13" spans="1:13" ht="19.95" customHeight="1">
      <c r="A13" s="78" t="s">
        <v>90</v>
      </c>
      <c r="B13" s="78"/>
      <c r="C13" s="10" t="s">
        <v>91</v>
      </c>
      <c r="D13" s="11">
        <v>64.650000000000006</v>
      </c>
      <c r="E13" s="24">
        <f t="shared" si="2"/>
        <v>5</v>
      </c>
      <c r="F13" s="24">
        <f t="shared" si="0"/>
        <v>0</v>
      </c>
      <c r="G13" s="24">
        <f t="shared" si="1"/>
        <v>5</v>
      </c>
      <c r="H13" s="49" t="s">
        <v>74</v>
      </c>
      <c r="I13" s="14">
        <v>1</v>
      </c>
      <c r="J13" s="14">
        <v>2</v>
      </c>
      <c r="K13" s="49">
        <v>0</v>
      </c>
      <c r="L13" s="50">
        <v>2</v>
      </c>
    </row>
    <row r="14" spans="1:13" ht="19.95" customHeight="1">
      <c r="A14" s="78" t="s">
        <v>92</v>
      </c>
      <c r="B14" s="78"/>
      <c r="C14" s="10" t="s">
        <v>93</v>
      </c>
      <c r="D14" s="15">
        <v>21.21</v>
      </c>
      <c r="E14" s="24">
        <f t="shared" si="2"/>
        <v>1</v>
      </c>
      <c r="F14" s="24">
        <f t="shared" si="0"/>
        <v>0</v>
      </c>
      <c r="G14" s="24">
        <f t="shared" si="1"/>
        <v>1</v>
      </c>
      <c r="H14" s="49" t="s">
        <v>76</v>
      </c>
      <c r="I14" s="14">
        <v>1</v>
      </c>
      <c r="J14" s="49">
        <v>0</v>
      </c>
      <c r="K14" s="49">
        <v>0</v>
      </c>
      <c r="L14" s="49">
        <v>0</v>
      </c>
    </row>
    <row r="15" spans="1:13" ht="19.95" customHeight="1">
      <c r="A15" s="78" t="s">
        <v>94</v>
      </c>
      <c r="B15" s="78"/>
      <c r="C15" s="10" t="s">
        <v>95</v>
      </c>
      <c r="D15" s="17">
        <v>66.67</v>
      </c>
      <c r="E15" s="24">
        <f t="shared" si="2"/>
        <v>6</v>
      </c>
      <c r="F15" s="24">
        <f t="shared" si="0"/>
        <v>0</v>
      </c>
      <c r="G15" s="24">
        <f t="shared" si="1"/>
        <v>6</v>
      </c>
      <c r="H15" s="49" t="s">
        <v>74</v>
      </c>
      <c r="I15" s="14">
        <v>1</v>
      </c>
      <c r="J15" s="14">
        <v>2</v>
      </c>
      <c r="K15" s="14">
        <v>1</v>
      </c>
      <c r="L15" s="50">
        <v>2</v>
      </c>
    </row>
    <row r="16" spans="1:13" ht="19.95" customHeight="1">
      <c r="A16" s="78" t="s">
        <v>96</v>
      </c>
      <c r="B16" s="78"/>
      <c r="C16" s="10" t="s">
        <v>97</v>
      </c>
      <c r="D16" s="16">
        <v>48.48</v>
      </c>
      <c r="E16" s="24">
        <f t="shared" si="2"/>
        <v>4</v>
      </c>
      <c r="F16" s="24">
        <f t="shared" si="0"/>
        <v>0</v>
      </c>
      <c r="G16" s="24">
        <f t="shared" si="1"/>
        <v>4</v>
      </c>
      <c r="H16" s="49" t="s">
        <v>74</v>
      </c>
      <c r="I16" s="14">
        <v>1</v>
      </c>
      <c r="J16" s="14">
        <v>1</v>
      </c>
      <c r="K16" s="50">
        <v>2</v>
      </c>
      <c r="L16" s="49">
        <v>0</v>
      </c>
    </row>
    <row r="17" spans="1:12" ht="19.95" customHeight="1">
      <c r="A17" s="78" t="s">
        <v>98</v>
      </c>
      <c r="B17" s="78"/>
      <c r="C17" s="10" t="s">
        <v>99</v>
      </c>
      <c r="D17" s="17">
        <v>73.739999999999995</v>
      </c>
      <c r="E17" s="24">
        <f t="shared" si="2"/>
        <v>8</v>
      </c>
      <c r="F17" s="24">
        <f t="shared" si="0"/>
        <v>0</v>
      </c>
      <c r="G17" s="24">
        <f t="shared" si="1"/>
        <v>8</v>
      </c>
      <c r="H17" s="49" t="s">
        <v>76</v>
      </c>
      <c r="I17" s="50">
        <v>2</v>
      </c>
      <c r="J17" s="14">
        <v>2</v>
      </c>
      <c r="K17" s="50">
        <v>2</v>
      </c>
      <c r="L17" s="50">
        <v>2</v>
      </c>
    </row>
    <row r="18" spans="1:12" ht="19.95" customHeight="1">
      <c r="A18" s="78" t="s">
        <v>100</v>
      </c>
      <c r="B18" s="78"/>
      <c r="C18" s="10" t="s">
        <v>101</v>
      </c>
      <c r="D18" s="15">
        <v>28.28</v>
      </c>
      <c r="E18" s="24">
        <f t="shared" si="2"/>
        <v>1</v>
      </c>
      <c r="F18" s="24">
        <f t="shared" si="0"/>
        <v>0</v>
      </c>
      <c r="G18" s="24">
        <f t="shared" si="1"/>
        <v>1</v>
      </c>
      <c r="H18" s="49" t="s">
        <v>77</v>
      </c>
      <c r="I18" s="14">
        <v>1</v>
      </c>
      <c r="J18" s="49">
        <v>0</v>
      </c>
      <c r="K18" s="49">
        <v>0</v>
      </c>
      <c r="L18" s="49">
        <v>0</v>
      </c>
    </row>
    <row r="19" spans="1:12" ht="19.95" customHeight="1">
      <c r="A19" s="78" t="s">
        <v>102</v>
      </c>
      <c r="B19" s="78"/>
      <c r="C19" s="10" t="s">
        <v>103</v>
      </c>
      <c r="D19" s="15">
        <v>33.33</v>
      </c>
      <c r="E19" s="24">
        <f t="shared" si="2"/>
        <v>1</v>
      </c>
      <c r="F19" s="24">
        <f t="shared" si="0"/>
        <v>0</v>
      </c>
      <c r="G19" s="24">
        <f t="shared" si="1"/>
        <v>1</v>
      </c>
      <c r="H19" s="49" t="s">
        <v>76</v>
      </c>
      <c r="I19" s="14">
        <v>1</v>
      </c>
      <c r="J19" s="49">
        <v>0</v>
      </c>
      <c r="K19" s="49">
        <v>0</v>
      </c>
      <c r="L19" s="49">
        <v>0</v>
      </c>
    </row>
    <row r="20" spans="1:12" ht="19.95" customHeight="1">
      <c r="A20" s="78" t="s">
        <v>104</v>
      </c>
      <c r="B20" s="78"/>
      <c r="C20" s="10" t="s">
        <v>105</v>
      </c>
      <c r="D20" s="15">
        <v>40.4</v>
      </c>
      <c r="E20" s="24">
        <f t="shared" si="2"/>
        <v>5</v>
      </c>
      <c r="F20" s="24">
        <f t="shared" si="0"/>
        <v>0</v>
      </c>
      <c r="G20" s="24">
        <f t="shared" si="1"/>
        <v>5</v>
      </c>
      <c r="H20" s="49" t="s">
        <v>74</v>
      </c>
      <c r="I20" s="14">
        <v>1</v>
      </c>
      <c r="J20" s="50">
        <v>3</v>
      </c>
      <c r="K20" s="49">
        <v>0</v>
      </c>
      <c r="L20" s="14">
        <v>1</v>
      </c>
    </row>
    <row r="21" spans="1:12" ht="19.95" customHeight="1">
      <c r="A21" s="78" t="s">
        <v>106</v>
      </c>
      <c r="B21" s="78"/>
      <c r="C21" s="10" t="s">
        <v>107</v>
      </c>
      <c r="D21" s="17">
        <v>65.66</v>
      </c>
      <c r="E21" s="24">
        <f t="shared" si="2"/>
        <v>2</v>
      </c>
      <c r="F21" s="24">
        <f t="shared" si="0"/>
        <v>0</v>
      </c>
      <c r="G21" s="24">
        <f t="shared" si="1"/>
        <v>2</v>
      </c>
      <c r="H21" s="49" t="s">
        <v>76</v>
      </c>
      <c r="I21" s="14">
        <v>1</v>
      </c>
      <c r="J21" s="14">
        <v>1</v>
      </c>
      <c r="K21" s="49">
        <v>0</v>
      </c>
      <c r="L21" s="49">
        <v>0</v>
      </c>
    </row>
    <row r="22" spans="1:12" ht="19.95" customHeight="1">
      <c r="A22" s="78" t="s">
        <v>108</v>
      </c>
      <c r="B22" s="78"/>
      <c r="C22" s="10" t="s">
        <v>109</v>
      </c>
      <c r="D22" s="15">
        <v>32.32</v>
      </c>
      <c r="E22" s="24">
        <f t="shared" si="2"/>
        <v>2</v>
      </c>
      <c r="F22" s="24">
        <f t="shared" si="0"/>
        <v>0</v>
      </c>
      <c r="G22" s="24">
        <f t="shared" si="1"/>
        <v>2</v>
      </c>
      <c r="H22" s="49" t="s">
        <v>76</v>
      </c>
      <c r="I22" s="14">
        <v>1</v>
      </c>
      <c r="J22" s="49">
        <v>0</v>
      </c>
      <c r="K22" s="14">
        <v>1</v>
      </c>
      <c r="L22" s="49">
        <v>0</v>
      </c>
    </row>
    <row r="23" spans="1:12" ht="19.95" customHeight="1">
      <c r="A23" s="78" t="s">
        <v>110</v>
      </c>
      <c r="B23" s="78"/>
      <c r="C23" s="10" t="s">
        <v>111</v>
      </c>
      <c r="D23" s="16">
        <v>53.54</v>
      </c>
      <c r="E23" s="24">
        <f t="shared" si="2"/>
        <v>5</v>
      </c>
      <c r="F23" s="24">
        <f t="shared" si="0"/>
        <v>0</v>
      </c>
      <c r="G23" s="24">
        <f t="shared" si="1"/>
        <v>5</v>
      </c>
      <c r="H23" s="49" t="s">
        <v>74</v>
      </c>
      <c r="I23" s="14">
        <v>1</v>
      </c>
      <c r="J23" s="14">
        <v>2</v>
      </c>
      <c r="K23" s="50">
        <v>2</v>
      </c>
      <c r="L23" s="49">
        <v>0</v>
      </c>
    </row>
    <row r="24" spans="1:12" ht="19.95" customHeight="1">
      <c r="A24" s="78" t="s">
        <v>112</v>
      </c>
      <c r="B24" s="78"/>
      <c r="C24" s="10" t="s">
        <v>113</v>
      </c>
      <c r="D24" s="15">
        <v>42.42</v>
      </c>
      <c r="E24" s="24">
        <f t="shared" si="2"/>
        <v>6.2</v>
      </c>
      <c r="F24" s="24">
        <f t="shared" si="0"/>
        <v>1.2</v>
      </c>
      <c r="G24" s="24">
        <f t="shared" si="1"/>
        <v>5</v>
      </c>
      <c r="H24" s="50"/>
      <c r="I24" s="14">
        <v>1</v>
      </c>
      <c r="J24" s="14">
        <v>2</v>
      </c>
      <c r="K24" s="50">
        <v>2</v>
      </c>
      <c r="L24" s="49">
        <v>0</v>
      </c>
    </row>
    <row r="25" spans="1:12" ht="19.95" customHeight="1">
      <c r="A25" s="78" t="s">
        <v>114</v>
      </c>
      <c r="B25" s="78"/>
      <c r="C25" s="10" t="s">
        <v>115</v>
      </c>
      <c r="D25" s="15">
        <v>27.27</v>
      </c>
      <c r="E25" s="24">
        <f t="shared" si="2"/>
        <v>3</v>
      </c>
      <c r="F25" s="24">
        <f t="shared" si="0"/>
        <v>0</v>
      </c>
      <c r="G25" s="24">
        <f t="shared" si="1"/>
        <v>3</v>
      </c>
      <c r="H25" s="49" t="s">
        <v>74</v>
      </c>
      <c r="I25" s="14">
        <v>1</v>
      </c>
      <c r="J25" s="14">
        <v>2</v>
      </c>
      <c r="K25" s="49">
        <v>0</v>
      </c>
      <c r="L25" s="49">
        <v>0</v>
      </c>
    </row>
    <row r="26" spans="1:12" ht="19.95" customHeight="1">
      <c r="A26" s="78" t="s">
        <v>116</v>
      </c>
      <c r="B26" s="78"/>
      <c r="C26" s="10" t="s">
        <v>117</v>
      </c>
      <c r="D26" s="15">
        <v>25.25</v>
      </c>
      <c r="E26" s="24">
        <f t="shared" si="2"/>
        <v>2</v>
      </c>
      <c r="F26" s="24">
        <f t="shared" si="0"/>
        <v>0</v>
      </c>
      <c r="G26" s="24">
        <f t="shared" si="1"/>
        <v>2</v>
      </c>
      <c r="H26" s="49" t="s">
        <v>74</v>
      </c>
      <c r="I26" s="14">
        <v>1</v>
      </c>
      <c r="J26" s="14">
        <v>1</v>
      </c>
      <c r="K26" s="49">
        <v>0</v>
      </c>
      <c r="L26" s="49">
        <v>0</v>
      </c>
    </row>
    <row r="27" spans="1:12" ht="19.95" customHeight="1">
      <c r="A27" s="78" t="s">
        <v>118</v>
      </c>
      <c r="B27" s="78"/>
      <c r="C27" s="10" t="s">
        <v>119</v>
      </c>
      <c r="D27" s="15">
        <v>40.4</v>
      </c>
      <c r="E27" s="24">
        <f t="shared" si="2"/>
        <v>1</v>
      </c>
      <c r="F27" s="24">
        <f t="shared" si="0"/>
        <v>0</v>
      </c>
      <c r="G27" s="24">
        <f t="shared" si="1"/>
        <v>1</v>
      </c>
      <c r="H27" s="49" t="s">
        <v>74</v>
      </c>
      <c r="I27" s="14">
        <v>1</v>
      </c>
      <c r="J27" s="49">
        <v>0</v>
      </c>
      <c r="K27" s="49">
        <v>0</v>
      </c>
      <c r="L27" s="49">
        <v>0</v>
      </c>
    </row>
    <row r="28" spans="1:12" ht="19.95" customHeight="1">
      <c r="A28" s="78" t="s">
        <v>120</v>
      </c>
      <c r="B28" s="78"/>
      <c r="C28" s="10" t="s">
        <v>121</v>
      </c>
      <c r="D28" s="15">
        <v>36.36</v>
      </c>
      <c r="E28" s="24">
        <f t="shared" si="2"/>
        <v>2</v>
      </c>
      <c r="F28" s="24">
        <f t="shared" si="0"/>
        <v>0</v>
      </c>
      <c r="G28" s="24">
        <f t="shared" si="1"/>
        <v>2</v>
      </c>
      <c r="H28" s="49" t="s">
        <v>74</v>
      </c>
      <c r="I28" s="50">
        <v>2</v>
      </c>
      <c r="J28" s="49">
        <v>0</v>
      </c>
      <c r="K28" s="49">
        <v>0</v>
      </c>
      <c r="L28" s="49">
        <v>0</v>
      </c>
    </row>
    <row r="29" spans="1:12" ht="19.95" customHeight="1">
      <c r="A29" s="78" t="s">
        <v>122</v>
      </c>
      <c r="B29" s="78"/>
      <c r="C29" s="10" t="s">
        <v>123</v>
      </c>
      <c r="D29" s="15">
        <v>32.32</v>
      </c>
      <c r="E29" s="24">
        <f t="shared" si="2"/>
        <v>2</v>
      </c>
      <c r="F29" s="24">
        <f t="shared" si="0"/>
        <v>0</v>
      </c>
      <c r="G29" s="24">
        <f t="shared" si="1"/>
        <v>2</v>
      </c>
      <c r="H29" s="49" t="s">
        <v>74</v>
      </c>
      <c r="I29" s="14">
        <v>1</v>
      </c>
      <c r="J29" s="49">
        <v>0</v>
      </c>
      <c r="K29" s="14">
        <v>1</v>
      </c>
      <c r="L29" s="49">
        <v>0</v>
      </c>
    </row>
    <row r="30" spans="1:12" ht="19.95" customHeight="1">
      <c r="A30" s="78" t="s">
        <v>124</v>
      </c>
      <c r="B30" s="78"/>
      <c r="C30" s="10" t="s">
        <v>125</v>
      </c>
      <c r="D30" s="15">
        <v>33.33</v>
      </c>
      <c r="E30" s="24">
        <f t="shared" si="2"/>
        <v>1</v>
      </c>
      <c r="F30" s="24">
        <f t="shared" si="0"/>
        <v>0</v>
      </c>
      <c r="G30" s="24">
        <f t="shared" si="1"/>
        <v>1</v>
      </c>
      <c r="H30" s="49" t="s">
        <v>76</v>
      </c>
      <c r="I30" s="14">
        <v>1</v>
      </c>
      <c r="J30" s="49">
        <v>0</v>
      </c>
      <c r="K30" s="49">
        <v>0</v>
      </c>
      <c r="L30" s="49">
        <v>0</v>
      </c>
    </row>
    <row r="32" spans="1:12">
      <c r="C32" s="25">
        <v>5</v>
      </c>
      <c r="D32" s="26">
        <v>70</v>
      </c>
      <c r="E32" s="26">
        <f>COUNTIF(E$7:E$30, "&gt;=" &amp;D32)</f>
        <v>0</v>
      </c>
      <c r="F32" s="35">
        <f>E32</f>
        <v>0</v>
      </c>
      <c r="G32" s="40">
        <f>F32/24</f>
        <v>0</v>
      </c>
    </row>
    <row r="33" spans="3:7">
      <c r="C33" s="27">
        <v>4</v>
      </c>
      <c r="D33" s="28">
        <v>58</v>
      </c>
      <c r="E33" s="28">
        <f t="shared" ref="E33:E36" si="3">COUNTIF(E$7:E$30, "&gt;=" &amp;D33)</f>
        <v>0</v>
      </c>
      <c r="F33" s="36">
        <f>E33-F32</f>
        <v>0</v>
      </c>
      <c r="G33" s="41">
        <f>F33/24</f>
        <v>0</v>
      </c>
    </row>
    <row r="34" spans="3:7">
      <c r="C34" s="29">
        <v>3</v>
      </c>
      <c r="D34" s="30">
        <v>46</v>
      </c>
      <c r="E34" s="30">
        <f t="shared" si="3"/>
        <v>0</v>
      </c>
      <c r="F34" s="37">
        <f>E34-SUM(F32:F33)</f>
        <v>0</v>
      </c>
      <c r="G34" s="42">
        <f>F34/24</f>
        <v>0</v>
      </c>
    </row>
    <row r="35" spans="3:7">
      <c r="C35" s="31">
        <v>2</v>
      </c>
      <c r="D35" s="32">
        <v>38</v>
      </c>
      <c r="E35" s="32">
        <f t="shared" si="3"/>
        <v>0</v>
      </c>
      <c r="F35" s="38">
        <f>E35-SUM(F32:F34)</f>
        <v>0</v>
      </c>
      <c r="G35" s="43">
        <f>F35/24</f>
        <v>0</v>
      </c>
    </row>
    <row r="36" spans="3:7">
      <c r="C36" s="33">
        <v>1</v>
      </c>
      <c r="D36" s="34">
        <v>0</v>
      </c>
      <c r="E36" s="34">
        <f t="shared" si="3"/>
        <v>24</v>
      </c>
      <c r="F36" s="39">
        <f>E36-SUM(F32:F35)</f>
        <v>24</v>
      </c>
      <c r="G36" s="44">
        <f>F36/24</f>
        <v>1</v>
      </c>
    </row>
  </sheetData>
  <mergeCells count="30">
    <mergeCell ref="A29:B29"/>
    <mergeCell ref="A30:B30"/>
    <mergeCell ref="A26:B26"/>
    <mergeCell ref="A27:B27"/>
    <mergeCell ref="A28:B28"/>
    <mergeCell ref="A23:B23"/>
    <mergeCell ref="A24:B24"/>
    <mergeCell ref="A25:B25"/>
    <mergeCell ref="A20:B20"/>
    <mergeCell ref="A21:B21"/>
    <mergeCell ref="A22:B22"/>
    <mergeCell ref="A17:B17"/>
    <mergeCell ref="A18:B18"/>
    <mergeCell ref="A19:B19"/>
    <mergeCell ref="A14:B14"/>
    <mergeCell ref="A15:B15"/>
    <mergeCell ref="A16:B16"/>
    <mergeCell ref="A11:B11"/>
    <mergeCell ref="A12:B12"/>
    <mergeCell ref="A13:B13"/>
    <mergeCell ref="A8:B8"/>
    <mergeCell ref="A9:B9"/>
    <mergeCell ref="A10:B10"/>
    <mergeCell ref="A5:C5"/>
    <mergeCell ref="A6:C6"/>
    <mergeCell ref="A7:B7"/>
    <mergeCell ref="B1:G1"/>
    <mergeCell ref="A2:C2"/>
    <mergeCell ref="A3:C3"/>
    <mergeCell ref="A4:C4"/>
  </mergeCells>
  <conditionalFormatting sqref="E7:E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" bottom="0" header="0.5" footer="0.5"/>
  <pageSetup orientation="landscape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="70" zoomScaleNormal="70" workbookViewId="0">
      <selection activeCell="N6" sqref="N6"/>
    </sheetView>
  </sheetViews>
  <sheetFormatPr defaultRowHeight="13.2"/>
  <cols>
    <col min="1" max="1" width="0.21875" customWidth="1"/>
    <col min="2" max="2" width="20.33203125" customWidth="1"/>
    <col min="3" max="3" width="5.88671875" customWidth="1"/>
    <col min="4" max="7" width="6.33203125" customWidth="1"/>
    <col min="8" max="13" width="6" customWidth="1"/>
  </cols>
  <sheetData>
    <row r="1" spans="1:14" ht="28.95" customHeight="1">
      <c r="A1" s="1"/>
      <c r="B1" s="73" t="s">
        <v>0</v>
      </c>
      <c r="C1" s="73"/>
      <c r="D1" s="73"/>
      <c r="E1" s="73"/>
      <c r="F1" s="73"/>
      <c r="G1" s="73"/>
      <c r="H1" s="73"/>
      <c r="I1" s="1"/>
      <c r="J1" s="1"/>
      <c r="K1" s="1"/>
      <c r="L1" s="1"/>
      <c r="M1" s="1"/>
    </row>
    <row r="2" spans="1:14" ht="19.95" customHeight="1">
      <c r="A2" s="71" t="s">
        <v>1</v>
      </c>
      <c r="B2" s="71"/>
      <c r="C2" s="71"/>
      <c r="D2" s="1"/>
      <c r="E2" s="1"/>
      <c r="F2" s="1"/>
      <c r="G2" s="1"/>
      <c r="H2" s="53" t="s">
        <v>11</v>
      </c>
      <c r="I2" s="53" t="s">
        <v>25</v>
      </c>
      <c r="J2" s="53" t="s">
        <v>60</v>
      </c>
      <c r="K2" s="53" t="s">
        <v>61</v>
      </c>
      <c r="L2" s="53" t="s">
        <v>64</v>
      </c>
      <c r="M2" s="53" t="s">
        <v>65</v>
      </c>
    </row>
    <row r="3" spans="1:14" ht="19.95" customHeight="1">
      <c r="A3" s="71" t="s">
        <v>67</v>
      </c>
      <c r="B3" s="71"/>
      <c r="C3" s="71"/>
      <c r="D3" s="3">
        <v>0.4372749999999998</v>
      </c>
      <c r="E3" s="3"/>
      <c r="F3" s="3"/>
      <c r="G3" s="3"/>
      <c r="H3" s="54">
        <v>0.625</v>
      </c>
      <c r="I3" s="54">
        <v>0.29166666670000002</v>
      </c>
      <c r="J3" s="54">
        <v>0.45833333329999998</v>
      </c>
      <c r="K3" s="54">
        <v>0.27083333329999998</v>
      </c>
      <c r="L3" s="54">
        <v>0.20833333330000001</v>
      </c>
      <c r="M3" s="54">
        <v>6.25E-2</v>
      </c>
    </row>
    <row r="4" spans="1:14" ht="19.95" customHeight="1">
      <c r="A4" s="71" t="s">
        <v>68</v>
      </c>
      <c r="B4" s="71"/>
      <c r="C4" s="71"/>
      <c r="D4" s="5" t="s">
        <v>21</v>
      </c>
      <c r="E4" s="5"/>
      <c r="F4" s="5"/>
      <c r="G4" s="5"/>
      <c r="H4" s="51"/>
      <c r="I4" s="51"/>
      <c r="J4" s="51" t="s">
        <v>69</v>
      </c>
      <c r="K4" s="51" t="s">
        <v>69</v>
      </c>
      <c r="L4" s="51" t="s">
        <v>69</v>
      </c>
      <c r="M4" s="51" t="s">
        <v>69</v>
      </c>
    </row>
    <row r="5" spans="1:14" ht="19.95" customHeight="1">
      <c r="A5" s="71" t="s">
        <v>70</v>
      </c>
      <c r="B5" s="71"/>
      <c r="C5" s="71"/>
      <c r="D5" s="5" t="s">
        <v>71</v>
      </c>
      <c r="E5" s="5"/>
      <c r="F5" s="5"/>
      <c r="G5" s="5"/>
      <c r="H5" s="51" t="s">
        <v>69</v>
      </c>
      <c r="I5" s="51" t="s">
        <v>69</v>
      </c>
      <c r="J5" s="51"/>
      <c r="K5" s="51"/>
      <c r="L5" s="51"/>
      <c r="M5" s="51"/>
    </row>
    <row r="6" spans="1:14" ht="19.95" customHeight="1" thickBot="1">
      <c r="A6" s="76" t="s">
        <v>72</v>
      </c>
      <c r="B6" s="76"/>
      <c r="C6" s="76"/>
      <c r="D6" s="7" t="s">
        <v>73</v>
      </c>
      <c r="E6" s="7" t="s">
        <v>127</v>
      </c>
      <c r="F6" s="7" t="s">
        <v>126</v>
      </c>
      <c r="G6" s="7" t="s">
        <v>128</v>
      </c>
      <c r="H6" s="52" t="s">
        <v>75</v>
      </c>
      <c r="I6" s="52" t="s">
        <v>76</v>
      </c>
      <c r="J6" s="52">
        <v>2</v>
      </c>
      <c r="K6" s="52">
        <v>2</v>
      </c>
      <c r="L6" s="52">
        <v>3</v>
      </c>
      <c r="M6" s="52">
        <v>2</v>
      </c>
      <c r="N6">
        <f>2.4+SUM(J6:M6)</f>
        <v>11.4</v>
      </c>
    </row>
    <row r="7" spans="1:14" ht="19.95" customHeight="1" thickTop="1">
      <c r="A7" s="78" t="s">
        <v>78</v>
      </c>
      <c r="B7" s="78"/>
      <c r="C7" s="10" t="s">
        <v>79</v>
      </c>
      <c r="D7" s="11">
        <v>63.64</v>
      </c>
      <c r="E7" s="24">
        <f>SUM(F7:G7)</f>
        <v>5.2</v>
      </c>
      <c r="F7" s="24">
        <f t="shared" ref="F7:F30" si="0">1.2*COUNTBLANK(H7:I7)</f>
        <v>1.2</v>
      </c>
      <c r="G7" s="24">
        <f t="shared" ref="G7:G30" si="1">SUM(J7:M7)</f>
        <v>4</v>
      </c>
      <c r="H7" s="50"/>
      <c r="I7" s="49" t="s">
        <v>75</v>
      </c>
      <c r="J7" s="49">
        <v>0</v>
      </c>
      <c r="K7" s="50">
        <v>2</v>
      </c>
      <c r="L7" s="14">
        <v>2</v>
      </c>
      <c r="M7" s="49">
        <v>0</v>
      </c>
    </row>
    <row r="8" spans="1:14" ht="19.95" customHeight="1">
      <c r="A8" s="78" t="s">
        <v>80</v>
      </c>
      <c r="B8" s="78"/>
      <c r="C8" s="10" t="s">
        <v>81</v>
      </c>
      <c r="D8" s="15">
        <v>28.28</v>
      </c>
      <c r="E8" s="24">
        <f t="shared" ref="E8:E30" si="2">SUM(F8:G8)</f>
        <v>2.4</v>
      </c>
      <c r="F8" s="24">
        <f t="shared" si="0"/>
        <v>2.4</v>
      </c>
      <c r="G8" s="24">
        <f t="shared" si="1"/>
        <v>0</v>
      </c>
      <c r="H8" s="50"/>
      <c r="I8" s="50"/>
      <c r="J8" s="49">
        <v>0</v>
      </c>
      <c r="K8" s="49">
        <v>0</v>
      </c>
      <c r="L8" s="49">
        <v>0</v>
      </c>
      <c r="M8" s="49">
        <v>0</v>
      </c>
    </row>
    <row r="9" spans="1:14" ht="19.95" customHeight="1">
      <c r="A9" s="78" t="s">
        <v>82</v>
      </c>
      <c r="B9" s="78"/>
      <c r="C9" s="10" t="s">
        <v>83</v>
      </c>
      <c r="D9" s="16">
        <v>45.45</v>
      </c>
      <c r="E9" s="24">
        <f t="shared" si="2"/>
        <v>4.4000000000000004</v>
      </c>
      <c r="F9" s="24">
        <f t="shared" si="0"/>
        <v>2.4</v>
      </c>
      <c r="G9" s="24">
        <f t="shared" si="1"/>
        <v>2</v>
      </c>
      <c r="H9" s="50"/>
      <c r="I9" s="50"/>
      <c r="J9" s="14">
        <v>1</v>
      </c>
      <c r="K9" s="49">
        <v>0</v>
      </c>
      <c r="L9" s="14">
        <v>1</v>
      </c>
      <c r="M9" s="49">
        <v>0</v>
      </c>
    </row>
    <row r="10" spans="1:14" ht="19.95" customHeight="1">
      <c r="A10" s="78" t="s">
        <v>84</v>
      </c>
      <c r="B10" s="78"/>
      <c r="C10" s="10" t="s">
        <v>85</v>
      </c>
      <c r="D10" s="17">
        <v>69.7</v>
      </c>
      <c r="E10" s="24">
        <f t="shared" si="2"/>
        <v>3.2</v>
      </c>
      <c r="F10" s="24">
        <f t="shared" si="0"/>
        <v>1.2</v>
      </c>
      <c r="G10" s="24">
        <f t="shared" si="1"/>
        <v>2</v>
      </c>
      <c r="H10" s="50"/>
      <c r="I10" s="49" t="s">
        <v>75</v>
      </c>
      <c r="J10" s="50">
        <v>2</v>
      </c>
      <c r="K10" s="49">
        <v>0</v>
      </c>
      <c r="L10" s="49">
        <v>0</v>
      </c>
      <c r="M10" s="49">
        <v>0</v>
      </c>
    </row>
    <row r="11" spans="1:14" ht="19.95" customHeight="1">
      <c r="A11" s="78" t="s">
        <v>86</v>
      </c>
      <c r="B11" s="78"/>
      <c r="C11" s="10" t="s">
        <v>87</v>
      </c>
      <c r="D11" s="16">
        <v>47.47</v>
      </c>
      <c r="E11" s="24">
        <f t="shared" si="2"/>
        <v>4</v>
      </c>
      <c r="F11" s="24">
        <f t="shared" si="0"/>
        <v>0</v>
      </c>
      <c r="G11" s="24">
        <f t="shared" si="1"/>
        <v>4</v>
      </c>
      <c r="H11" s="49" t="s">
        <v>77</v>
      </c>
      <c r="I11" s="49" t="s">
        <v>75</v>
      </c>
      <c r="J11" s="49">
        <v>0</v>
      </c>
      <c r="K11" s="14">
        <v>1</v>
      </c>
      <c r="L11" s="50">
        <v>3</v>
      </c>
      <c r="M11" s="49">
        <v>0</v>
      </c>
    </row>
    <row r="12" spans="1:14" ht="19.95" customHeight="1">
      <c r="A12" s="78" t="s">
        <v>88</v>
      </c>
      <c r="B12" s="78"/>
      <c r="C12" s="10" t="s">
        <v>89</v>
      </c>
      <c r="D12" s="15">
        <v>29.29</v>
      </c>
      <c r="E12" s="24">
        <f t="shared" si="2"/>
        <v>0</v>
      </c>
      <c r="F12" s="24">
        <f t="shared" si="0"/>
        <v>0</v>
      </c>
      <c r="G12" s="24">
        <f t="shared" si="1"/>
        <v>0</v>
      </c>
      <c r="H12" s="49" t="s">
        <v>77</v>
      </c>
      <c r="I12" s="49" t="s">
        <v>77</v>
      </c>
      <c r="J12" s="49">
        <v>0</v>
      </c>
      <c r="K12" s="49">
        <v>0</v>
      </c>
      <c r="L12" s="49">
        <v>0</v>
      </c>
      <c r="M12" s="49">
        <v>0</v>
      </c>
    </row>
    <row r="13" spans="1:14" ht="19.95" customHeight="1">
      <c r="A13" s="78" t="s">
        <v>90</v>
      </c>
      <c r="B13" s="78"/>
      <c r="C13" s="10" t="s">
        <v>91</v>
      </c>
      <c r="D13" s="11">
        <v>64.650000000000006</v>
      </c>
      <c r="E13" s="24">
        <f t="shared" si="2"/>
        <v>5.2</v>
      </c>
      <c r="F13" s="24">
        <f t="shared" si="0"/>
        <v>1.2</v>
      </c>
      <c r="G13" s="24">
        <f t="shared" si="1"/>
        <v>4</v>
      </c>
      <c r="H13" s="50"/>
      <c r="I13" s="49" t="s">
        <v>75</v>
      </c>
      <c r="J13" s="50">
        <v>2</v>
      </c>
      <c r="K13" s="49">
        <v>0</v>
      </c>
      <c r="L13" s="14">
        <v>2</v>
      </c>
      <c r="M13" s="49">
        <v>0</v>
      </c>
    </row>
    <row r="14" spans="1:14" ht="19.95" customHeight="1">
      <c r="A14" s="78" t="s">
        <v>92</v>
      </c>
      <c r="B14" s="78"/>
      <c r="C14" s="10" t="s">
        <v>93</v>
      </c>
      <c r="D14" s="15">
        <v>21.21</v>
      </c>
      <c r="E14" s="24">
        <f t="shared" si="2"/>
        <v>0</v>
      </c>
      <c r="F14" s="24">
        <f t="shared" si="0"/>
        <v>0</v>
      </c>
      <c r="G14" s="24">
        <f t="shared" si="1"/>
        <v>0</v>
      </c>
      <c r="H14" s="49" t="s">
        <v>77</v>
      </c>
      <c r="I14" s="49" t="s">
        <v>77</v>
      </c>
      <c r="J14" s="49">
        <v>0</v>
      </c>
      <c r="K14" s="49">
        <v>0</v>
      </c>
      <c r="L14" s="49">
        <v>0</v>
      </c>
      <c r="M14" s="49">
        <v>0</v>
      </c>
    </row>
    <row r="15" spans="1:14" ht="19.95" customHeight="1">
      <c r="A15" s="78" t="s">
        <v>94</v>
      </c>
      <c r="B15" s="78"/>
      <c r="C15" s="10" t="s">
        <v>95</v>
      </c>
      <c r="D15" s="17">
        <v>66.67</v>
      </c>
      <c r="E15" s="24">
        <f t="shared" si="2"/>
        <v>8.4</v>
      </c>
      <c r="F15" s="24">
        <f t="shared" si="0"/>
        <v>2.4</v>
      </c>
      <c r="G15" s="24">
        <f t="shared" si="1"/>
        <v>6</v>
      </c>
      <c r="H15" s="50"/>
      <c r="I15" s="50"/>
      <c r="J15" s="50">
        <v>2</v>
      </c>
      <c r="K15" s="50">
        <v>2</v>
      </c>
      <c r="L15" s="14">
        <v>2</v>
      </c>
      <c r="M15" s="49">
        <v>0</v>
      </c>
    </row>
    <row r="16" spans="1:14" ht="19.95" customHeight="1">
      <c r="A16" s="78" t="s">
        <v>96</v>
      </c>
      <c r="B16" s="78"/>
      <c r="C16" s="10" t="s">
        <v>97</v>
      </c>
      <c r="D16" s="16">
        <v>48.48</v>
      </c>
      <c r="E16" s="24">
        <f t="shared" si="2"/>
        <v>4.2</v>
      </c>
      <c r="F16" s="24">
        <f t="shared" si="0"/>
        <v>1.2</v>
      </c>
      <c r="G16" s="24">
        <f t="shared" si="1"/>
        <v>3</v>
      </c>
      <c r="H16" s="50"/>
      <c r="I16" s="49" t="s">
        <v>77</v>
      </c>
      <c r="J16" s="50">
        <v>2</v>
      </c>
      <c r="K16" s="49">
        <v>0</v>
      </c>
      <c r="L16" s="49">
        <v>0</v>
      </c>
      <c r="M16" s="14">
        <v>1</v>
      </c>
    </row>
    <row r="17" spans="1:13" ht="19.95" customHeight="1">
      <c r="A17" s="78" t="s">
        <v>98</v>
      </c>
      <c r="B17" s="78"/>
      <c r="C17" s="10" t="s">
        <v>99</v>
      </c>
      <c r="D17" s="17">
        <v>73.739999999999995</v>
      </c>
      <c r="E17" s="24">
        <f t="shared" si="2"/>
        <v>4</v>
      </c>
      <c r="F17" s="24">
        <f t="shared" si="0"/>
        <v>0</v>
      </c>
      <c r="G17" s="24">
        <f t="shared" si="1"/>
        <v>4</v>
      </c>
      <c r="H17" s="49" t="s">
        <v>77</v>
      </c>
      <c r="I17" s="49" t="s">
        <v>75</v>
      </c>
      <c r="J17" s="14">
        <v>1</v>
      </c>
      <c r="K17" s="50">
        <v>2</v>
      </c>
      <c r="L17" s="49">
        <v>0</v>
      </c>
      <c r="M17" s="14">
        <v>1</v>
      </c>
    </row>
    <row r="18" spans="1:13" ht="19.95" customHeight="1">
      <c r="A18" s="78" t="s">
        <v>100</v>
      </c>
      <c r="B18" s="78"/>
      <c r="C18" s="10" t="s">
        <v>101</v>
      </c>
      <c r="D18" s="15">
        <v>28.28</v>
      </c>
      <c r="E18" s="24">
        <f t="shared" si="2"/>
        <v>2.4</v>
      </c>
      <c r="F18" s="24">
        <f t="shared" si="0"/>
        <v>2.4</v>
      </c>
      <c r="G18" s="24">
        <f t="shared" si="1"/>
        <v>0</v>
      </c>
      <c r="H18" s="50"/>
      <c r="I18" s="50"/>
      <c r="J18" s="49">
        <v>0</v>
      </c>
      <c r="K18" s="49">
        <v>0</v>
      </c>
      <c r="L18" s="49">
        <v>0</v>
      </c>
      <c r="M18" s="49">
        <v>0</v>
      </c>
    </row>
    <row r="19" spans="1:13" ht="19.95" customHeight="1">
      <c r="A19" s="78" t="s">
        <v>102</v>
      </c>
      <c r="B19" s="78"/>
      <c r="C19" s="10" t="s">
        <v>103</v>
      </c>
      <c r="D19" s="15">
        <v>33.33</v>
      </c>
      <c r="E19" s="24">
        <f t="shared" si="2"/>
        <v>2.4</v>
      </c>
      <c r="F19" s="24">
        <f t="shared" si="0"/>
        <v>2.4</v>
      </c>
      <c r="G19" s="24">
        <f t="shared" si="1"/>
        <v>0</v>
      </c>
      <c r="H19" s="50"/>
      <c r="I19" s="50"/>
      <c r="J19" s="49">
        <v>0</v>
      </c>
      <c r="K19" s="49">
        <v>0</v>
      </c>
      <c r="L19" s="49">
        <v>0</v>
      </c>
      <c r="M19" s="49">
        <v>0</v>
      </c>
    </row>
    <row r="20" spans="1:13" ht="19.95" customHeight="1">
      <c r="A20" s="78" t="s">
        <v>104</v>
      </c>
      <c r="B20" s="78"/>
      <c r="C20" s="10" t="s">
        <v>105</v>
      </c>
      <c r="D20" s="15">
        <v>40.4</v>
      </c>
      <c r="E20" s="24">
        <f t="shared" si="2"/>
        <v>4</v>
      </c>
      <c r="F20" s="24">
        <f t="shared" si="0"/>
        <v>0</v>
      </c>
      <c r="G20" s="24">
        <f t="shared" si="1"/>
        <v>4</v>
      </c>
      <c r="H20" s="49" t="s">
        <v>77</v>
      </c>
      <c r="I20" s="49" t="s">
        <v>75</v>
      </c>
      <c r="J20" s="50">
        <v>2</v>
      </c>
      <c r="K20" s="50">
        <v>2</v>
      </c>
      <c r="L20" s="49">
        <v>0</v>
      </c>
      <c r="M20" s="49">
        <v>0</v>
      </c>
    </row>
    <row r="21" spans="1:13" ht="19.95" customHeight="1">
      <c r="A21" s="78" t="s">
        <v>106</v>
      </c>
      <c r="B21" s="78"/>
      <c r="C21" s="10" t="s">
        <v>107</v>
      </c>
      <c r="D21" s="17">
        <v>65.66</v>
      </c>
      <c r="E21" s="24">
        <f t="shared" si="2"/>
        <v>7.4</v>
      </c>
      <c r="F21" s="24">
        <f t="shared" si="0"/>
        <v>2.4</v>
      </c>
      <c r="G21" s="24">
        <f t="shared" si="1"/>
        <v>5</v>
      </c>
      <c r="H21" s="50"/>
      <c r="I21" s="50"/>
      <c r="J21" s="14">
        <v>1</v>
      </c>
      <c r="K21" s="14">
        <v>1</v>
      </c>
      <c r="L21" s="14">
        <v>2</v>
      </c>
      <c r="M21" s="14">
        <v>1</v>
      </c>
    </row>
    <row r="22" spans="1:13" ht="19.95" customHeight="1">
      <c r="A22" s="78" t="s">
        <v>108</v>
      </c>
      <c r="B22" s="78"/>
      <c r="C22" s="10" t="s">
        <v>109</v>
      </c>
      <c r="D22" s="15">
        <v>32.32</v>
      </c>
      <c r="E22" s="24">
        <f t="shared" si="2"/>
        <v>2.2000000000000002</v>
      </c>
      <c r="F22" s="24">
        <f t="shared" si="0"/>
        <v>1.2</v>
      </c>
      <c r="G22" s="24">
        <f t="shared" si="1"/>
        <v>1</v>
      </c>
      <c r="H22" s="49" t="s">
        <v>77</v>
      </c>
      <c r="I22" s="50"/>
      <c r="J22" s="14">
        <v>1</v>
      </c>
      <c r="K22" s="49">
        <v>0</v>
      </c>
      <c r="L22" s="49">
        <v>0</v>
      </c>
      <c r="M22" s="49">
        <v>0</v>
      </c>
    </row>
    <row r="23" spans="1:13" ht="19.95" customHeight="1">
      <c r="A23" s="78" t="s">
        <v>110</v>
      </c>
      <c r="B23" s="78"/>
      <c r="C23" s="10" t="s">
        <v>111</v>
      </c>
      <c r="D23" s="16">
        <v>53.54</v>
      </c>
      <c r="E23" s="24">
        <f t="shared" si="2"/>
        <v>8.1999999999999993</v>
      </c>
      <c r="F23" s="24">
        <f t="shared" si="0"/>
        <v>1.2</v>
      </c>
      <c r="G23" s="24">
        <f t="shared" si="1"/>
        <v>7</v>
      </c>
      <c r="H23" s="50"/>
      <c r="I23" s="49" t="s">
        <v>75</v>
      </c>
      <c r="J23" s="50">
        <v>2</v>
      </c>
      <c r="K23" s="50">
        <v>2</v>
      </c>
      <c r="L23" s="50">
        <v>3</v>
      </c>
      <c r="M23" s="49">
        <v>0</v>
      </c>
    </row>
    <row r="24" spans="1:13" ht="19.95" customHeight="1">
      <c r="A24" s="78" t="s">
        <v>112</v>
      </c>
      <c r="B24" s="78"/>
      <c r="C24" s="10" t="s">
        <v>113</v>
      </c>
      <c r="D24" s="15">
        <v>42.42</v>
      </c>
      <c r="E24" s="24">
        <f t="shared" si="2"/>
        <v>3.2</v>
      </c>
      <c r="F24" s="24">
        <f t="shared" si="0"/>
        <v>1.2</v>
      </c>
      <c r="G24" s="24">
        <f t="shared" si="1"/>
        <v>2</v>
      </c>
      <c r="H24" s="50"/>
      <c r="I24" s="49" t="s">
        <v>75</v>
      </c>
      <c r="J24" s="50">
        <v>2</v>
      </c>
      <c r="K24" s="49">
        <v>0</v>
      </c>
      <c r="L24" s="49">
        <v>0</v>
      </c>
      <c r="M24" s="49">
        <v>0</v>
      </c>
    </row>
    <row r="25" spans="1:13" ht="19.95" customHeight="1">
      <c r="A25" s="78" t="s">
        <v>114</v>
      </c>
      <c r="B25" s="78"/>
      <c r="C25" s="10" t="s">
        <v>115</v>
      </c>
      <c r="D25" s="15">
        <v>27.27</v>
      </c>
      <c r="E25" s="24">
        <f t="shared" si="2"/>
        <v>1.2</v>
      </c>
      <c r="F25" s="24">
        <f t="shared" si="0"/>
        <v>1.2</v>
      </c>
      <c r="G25" s="24">
        <f t="shared" si="1"/>
        <v>0</v>
      </c>
      <c r="H25" s="50"/>
      <c r="I25" s="49" t="s">
        <v>77</v>
      </c>
      <c r="J25" s="49">
        <v>0</v>
      </c>
      <c r="K25" s="49">
        <v>0</v>
      </c>
      <c r="L25" s="49">
        <v>0</v>
      </c>
      <c r="M25" s="49">
        <v>0</v>
      </c>
    </row>
    <row r="26" spans="1:13" ht="19.95" customHeight="1">
      <c r="A26" s="78" t="s">
        <v>116</v>
      </c>
      <c r="B26" s="78"/>
      <c r="C26" s="10" t="s">
        <v>117</v>
      </c>
      <c r="D26" s="15">
        <v>25.25</v>
      </c>
      <c r="E26" s="24">
        <f t="shared" si="2"/>
        <v>1.2</v>
      </c>
      <c r="F26" s="24">
        <f t="shared" si="0"/>
        <v>1.2</v>
      </c>
      <c r="G26" s="24">
        <f t="shared" si="1"/>
        <v>0</v>
      </c>
      <c r="H26" s="50"/>
      <c r="I26" s="49" t="s">
        <v>74</v>
      </c>
      <c r="J26" s="49">
        <v>0</v>
      </c>
      <c r="K26" s="49">
        <v>0</v>
      </c>
      <c r="L26" s="49">
        <v>0</v>
      </c>
      <c r="M26" s="49">
        <v>0</v>
      </c>
    </row>
    <row r="27" spans="1:13" ht="19.95" customHeight="1">
      <c r="A27" s="78" t="s">
        <v>118</v>
      </c>
      <c r="B27" s="78"/>
      <c r="C27" s="10" t="s">
        <v>119</v>
      </c>
      <c r="D27" s="15">
        <v>40.4</v>
      </c>
      <c r="E27" s="24">
        <f t="shared" si="2"/>
        <v>1</v>
      </c>
      <c r="F27" s="24">
        <f t="shared" si="0"/>
        <v>0</v>
      </c>
      <c r="G27" s="24">
        <f t="shared" si="1"/>
        <v>1</v>
      </c>
      <c r="H27" s="49" t="s">
        <v>77</v>
      </c>
      <c r="I27" s="49" t="s">
        <v>75</v>
      </c>
      <c r="J27" s="14">
        <v>1</v>
      </c>
      <c r="K27" s="49">
        <v>0</v>
      </c>
      <c r="L27" s="49">
        <v>0</v>
      </c>
      <c r="M27" s="49">
        <v>0</v>
      </c>
    </row>
    <row r="28" spans="1:13" ht="19.95" customHeight="1">
      <c r="A28" s="78" t="s">
        <v>120</v>
      </c>
      <c r="B28" s="78"/>
      <c r="C28" s="10" t="s">
        <v>121</v>
      </c>
      <c r="D28" s="15">
        <v>36.36</v>
      </c>
      <c r="E28" s="24">
        <f t="shared" si="2"/>
        <v>0</v>
      </c>
      <c r="F28" s="24">
        <f t="shared" si="0"/>
        <v>0</v>
      </c>
      <c r="G28" s="24">
        <f t="shared" si="1"/>
        <v>0</v>
      </c>
      <c r="H28" s="49" t="s">
        <v>77</v>
      </c>
      <c r="I28" s="49" t="s">
        <v>77</v>
      </c>
      <c r="J28" s="49">
        <v>0</v>
      </c>
      <c r="K28" s="49">
        <v>0</v>
      </c>
      <c r="L28" s="49">
        <v>0</v>
      </c>
      <c r="M28" s="49">
        <v>0</v>
      </c>
    </row>
    <row r="29" spans="1:13" ht="19.95" customHeight="1">
      <c r="A29" s="78" t="s">
        <v>122</v>
      </c>
      <c r="B29" s="78"/>
      <c r="C29" s="10" t="s">
        <v>123</v>
      </c>
      <c r="D29" s="15">
        <v>32.32</v>
      </c>
      <c r="E29" s="24">
        <f t="shared" si="2"/>
        <v>2.2000000000000002</v>
      </c>
      <c r="F29" s="24">
        <f t="shared" si="0"/>
        <v>1.2</v>
      </c>
      <c r="G29" s="24">
        <f t="shared" si="1"/>
        <v>1</v>
      </c>
      <c r="H29" s="50"/>
      <c r="I29" s="49" t="s">
        <v>77</v>
      </c>
      <c r="J29" s="14">
        <v>1</v>
      </c>
      <c r="K29" s="49">
        <v>0</v>
      </c>
      <c r="L29" s="49">
        <v>0</v>
      </c>
      <c r="M29" s="49">
        <v>0</v>
      </c>
    </row>
    <row r="30" spans="1:13" ht="19.95" customHeight="1">
      <c r="A30" s="78" t="s">
        <v>124</v>
      </c>
      <c r="B30" s="78"/>
      <c r="C30" s="10" t="s">
        <v>125</v>
      </c>
      <c r="D30" s="15">
        <v>33.33</v>
      </c>
      <c r="E30" s="24">
        <f t="shared" si="2"/>
        <v>3</v>
      </c>
      <c r="F30" s="24">
        <f t="shared" si="0"/>
        <v>0</v>
      </c>
      <c r="G30" s="24">
        <f t="shared" si="1"/>
        <v>3</v>
      </c>
      <c r="H30" s="49" t="s">
        <v>77</v>
      </c>
      <c r="I30" s="49" t="s">
        <v>75</v>
      </c>
      <c r="J30" s="50">
        <v>2</v>
      </c>
      <c r="K30" s="14">
        <v>1</v>
      </c>
      <c r="L30" s="49">
        <v>0</v>
      </c>
      <c r="M30" s="49">
        <v>0</v>
      </c>
    </row>
    <row r="32" spans="1:13">
      <c r="C32" s="25">
        <v>5</v>
      </c>
      <c r="D32" s="26">
        <v>70</v>
      </c>
      <c r="E32" s="26">
        <f>COUNTIF(E$7:E$30, "&gt;=" &amp;D32)</f>
        <v>0</v>
      </c>
      <c r="F32" s="35">
        <f>E32</f>
        <v>0</v>
      </c>
      <c r="G32" s="40">
        <f>F32/24</f>
        <v>0</v>
      </c>
    </row>
    <row r="33" spans="3:7">
      <c r="C33" s="27">
        <v>4</v>
      </c>
      <c r="D33" s="28">
        <v>58</v>
      </c>
      <c r="E33" s="28">
        <f t="shared" ref="E33:E36" si="3">COUNTIF(E$7:E$30, "&gt;=" &amp;D33)</f>
        <v>0</v>
      </c>
      <c r="F33" s="36">
        <f>E33-F32</f>
        <v>0</v>
      </c>
      <c r="G33" s="41">
        <f>F33/24</f>
        <v>0</v>
      </c>
    </row>
    <row r="34" spans="3:7">
      <c r="C34" s="29">
        <v>3</v>
      </c>
      <c r="D34" s="30">
        <v>46</v>
      </c>
      <c r="E34" s="30">
        <f t="shared" si="3"/>
        <v>0</v>
      </c>
      <c r="F34" s="37">
        <f>E34-SUM(F32:F33)</f>
        <v>0</v>
      </c>
      <c r="G34" s="42">
        <f>F34/24</f>
        <v>0</v>
      </c>
    </row>
    <row r="35" spans="3:7">
      <c r="C35" s="31">
        <v>2</v>
      </c>
      <c r="D35" s="32">
        <v>38</v>
      </c>
      <c r="E35" s="32">
        <f t="shared" si="3"/>
        <v>0</v>
      </c>
      <c r="F35" s="38">
        <f>E35-SUM(F32:F34)</f>
        <v>0</v>
      </c>
      <c r="G35" s="43">
        <f>F35/24</f>
        <v>0</v>
      </c>
    </row>
    <row r="36" spans="3:7">
      <c r="C36" s="33">
        <v>1</v>
      </c>
      <c r="D36" s="34">
        <v>0</v>
      </c>
      <c r="E36" s="34">
        <f t="shared" si="3"/>
        <v>24</v>
      </c>
      <c r="F36" s="39">
        <f>E36-SUM(F32:F35)</f>
        <v>24</v>
      </c>
      <c r="G36" s="44">
        <f>F36/24</f>
        <v>1</v>
      </c>
    </row>
  </sheetData>
  <mergeCells count="30">
    <mergeCell ref="A29:B29"/>
    <mergeCell ref="A30:B30"/>
    <mergeCell ref="A26:B26"/>
    <mergeCell ref="A27:B27"/>
    <mergeCell ref="A28:B28"/>
    <mergeCell ref="A23:B23"/>
    <mergeCell ref="A24:B24"/>
    <mergeCell ref="A25:B25"/>
    <mergeCell ref="A20:B20"/>
    <mergeCell ref="A21:B21"/>
    <mergeCell ref="A22:B22"/>
    <mergeCell ref="A17:B17"/>
    <mergeCell ref="A18:B18"/>
    <mergeCell ref="A19:B19"/>
    <mergeCell ref="A14:B14"/>
    <mergeCell ref="A15:B15"/>
    <mergeCell ref="A16:B16"/>
    <mergeCell ref="A11:B11"/>
    <mergeCell ref="A12:B12"/>
    <mergeCell ref="A13:B13"/>
    <mergeCell ref="A8:B8"/>
    <mergeCell ref="A9:B9"/>
    <mergeCell ref="A10:B10"/>
    <mergeCell ref="A5:C5"/>
    <mergeCell ref="A6:C6"/>
    <mergeCell ref="A7:B7"/>
    <mergeCell ref="B1:H1"/>
    <mergeCell ref="A2:C2"/>
    <mergeCell ref="A3:C3"/>
    <mergeCell ref="A4:C4"/>
  </mergeCells>
  <conditionalFormatting sqref="E7:E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" bottom="0" header="0.5" footer="0.5"/>
  <pageSetup orientation="landscape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90" zoomScaleNormal="90" workbookViewId="0">
      <selection activeCell="E7" sqref="E7:E30"/>
    </sheetView>
  </sheetViews>
  <sheetFormatPr defaultRowHeight="13.2"/>
  <cols>
    <col min="1" max="1" width="0.21875" customWidth="1"/>
    <col min="2" max="2" width="20.33203125" customWidth="1"/>
    <col min="3" max="3" width="5.88671875" customWidth="1"/>
    <col min="4" max="7" width="6.33203125" customWidth="1"/>
    <col min="8" max="14" width="6" customWidth="1"/>
  </cols>
  <sheetData>
    <row r="1" spans="1:15" ht="28.95" customHeight="1">
      <c r="A1" s="1"/>
      <c r="B1" s="73" t="s">
        <v>0</v>
      </c>
      <c r="C1" s="73"/>
      <c r="D1" s="73"/>
      <c r="E1" s="73"/>
      <c r="F1" s="73"/>
      <c r="G1" s="73"/>
      <c r="H1" s="73"/>
      <c r="I1" s="1"/>
      <c r="J1" s="1"/>
      <c r="K1" s="1"/>
      <c r="L1" s="1"/>
      <c r="M1" s="1"/>
      <c r="N1" s="1"/>
    </row>
    <row r="2" spans="1:15" ht="19.95" customHeight="1">
      <c r="A2" s="71" t="s">
        <v>1</v>
      </c>
      <c r="B2" s="71"/>
      <c r="C2" s="71"/>
      <c r="D2" s="1"/>
      <c r="E2" s="1"/>
      <c r="F2" s="1"/>
      <c r="G2" s="1"/>
      <c r="H2" s="53" t="s">
        <v>6</v>
      </c>
      <c r="I2" s="53" t="s">
        <v>18</v>
      </c>
      <c r="J2" s="53" t="s">
        <v>23</v>
      </c>
      <c r="K2" s="53" t="s">
        <v>31</v>
      </c>
      <c r="L2" s="53" t="s">
        <v>58</v>
      </c>
      <c r="M2" s="53" t="s">
        <v>59</v>
      </c>
      <c r="N2" s="53" t="s">
        <v>63</v>
      </c>
    </row>
    <row r="3" spans="1:15" ht="19.95" customHeight="1">
      <c r="A3" s="71" t="s">
        <v>67</v>
      </c>
      <c r="B3" s="71"/>
      <c r="C3" s="71"/>
      <c r="D3" s="3">
        <v>0.4372749999999998</v>
      </c>
      <c r="E3" s="3"/>
      <c r="F3" s="3"/>
      <c r="G3" s="3"/>
      <c r="H3" s="54">
        <v>0.375</v>
      </c>
      <c r="I3" s="54">
        <v>0.54166666669999997</v>
      </c>
      <c r="J3" s="54">
        <v>0.20833333330000001</v>
      </c>
      <c r="K3" s="54">
        <v>0.66666666669999997</v>
      </c>
      <c r="L3" s="54">
        <v>0.42708333329999998</v>
      </c>
      <c r="M3" s="54">
        <v>0.47916666670000002</v>
      </c>
      <c r="N3" s="54">
        <v>0.66666666669999997</v>
      </c>
    </row>
    <row r="4" spans="1:15" ht="19.95" customHeight="1">
      <c r="A4" s="71" t="s">
        <v>68</v>
      </c>
      <c r="B4" s="71"/>
      <c r="C4" s="71"/>
      <c r="D4" s="5" t="s">
        <v>21</v>
      </c>
      <c r="E4" s="5"/>
      <c r="F4" s="5"/>
      <c r="G4" s="5"/>
      <c r="H4" s="51"/>
      <c r="I4" s="51"/>
      <c r="J4" s="51"/>
      <c r="K4" s="51"/>
      <c r="L4" s="51" t="s">
        <v>69</v>
      </c>
      <c r="M4" s="51" t="s">
        <v>69</v>
      </c>
      <c r="N4" s="51" t="s">
        <v>69</v>
      </c>
    </row>
    <row r="5" spans="1:15" ht="19.95" customHeight="1">
      <c r="A5" s="71" t="s">
        <v>70</v>
      </c>
      <c r="B5" s="71"/>
      <c r="C5" s="71"/>
      <c r="D5" s="5" t="s">
        <v>71</v>
      </c>
      <c r="E5" s="5"/>
      <c r="F5" s="5"/>
      <c r="G5" s="5"/>
      <c r="H5" s="51" t="s">
        <v>69</v>
      </c>
      <c r="I5" s="51" t="s">
        <v>69</v>
      </c>
      <c r="J5" s="51" t="s">
        <v>69</v>
      </c>
      <c r="K5" s="51" t="s">
        <v>69</v>
      </c>
      <c r="L5" s="51"/>
      <c r="M5" s="51"/>
      <c r="N5" s="51"/>
    </row>
    <row r="6" spans="1:15" ht="19.95" customHeight="1" thickBot="1">
      <c r="A6" s="76" t="s">
        <v>72</v>
      </c>
      <c r="B6" s="76"/>
      <c r="C6" s="76"/>
      <c r="D6" s="7" t="s">
        <v>73</v>
      </c>
      <c r="E6" s="7" t="s">
        <v>127</v>
      </c>
      <c r="F6" s="7" t="s">
        <v>126</v>
      </c>
      <c r="G6" s="7" t="s">
        <v>128</v>
      </c>
      <c r="H6" s="52" t="s">
        <v>76</v>
      </c>
      <c r="I6" s="52" t="s">
        <v>76</v>
      </c>
      <c r="J6" s="52" t="s">
        <v>76</v>
      </c>
      <c r="K6" s="52" t="s">
        <v>74</v>
      </c>
      <c r="L6" s="52">
        <v>4</v>
      </c>
      <c r="M6" s="52">
        <v>2</v>
      </c>
      <c r="N6" s="52">
        <v>2</v>
      </c>
      <c r="O6">
        <f>1.2*4+SUM(L6:N6)</f>
        <v>12.8</v>
      </c>
    </row>
    <row r="7" spans="1:15" ht="19.95" customHeight="1" thickTop="1">
      <c r="A7" s="78" t="s">
        <v>78</v>
      </c>
      <c r="B7" s="78"/>
      <c r="C7" s="10" t="s">
        <v>79</v>
      </c>
      <c r="D7" s="11">
        <v>63.64</v>
      </c>
      <c r="E7" s="24">
        <f>SUM(F7:G7)</f>
        <v>9.4</v>
      </c>
      <c r="F7" s="24">
        <f t="shared" ref="F7:F30" si="0">1.2*COUNTBLANK(H7:K7)</f>
        <v>2.4</v>
      </c>
      <c r="G7" s="24">
        <f t="shared" ref="G7:G30" si="1">SUM(L7:N7)</f>
        <v>7</v>
      </c>
      <c r="H7" s="49" t="s">
        <v>75</v>
      </c>
      <c r="I7" s="50"/>
      <c r="J7" s="49" t="s">
        <v>74</v>
      </c>
      <c r="K7" s="50"/>
      <c r="L7" s="14">
        <v>3</v>
      </c>
      <c r="M7" s="50">
        <v>2</v>
      </c>
      <c r="N7" s="50">
        <v>2</v>
      </c>
    </row>
    <row r="8" spans="1:15" ht="19.95" customHeight="1">
      <c r="A8" s="78" t="s">
        <v>80</v>
      </c>
      <c r="B8" s="78"/>
      <c r="C8" s="10" t="s">
        <v>81</v>
      </c>
      <c r="D8" s="15">
        <v>28.28</v>
      </c>
      <c r="E8" s="24">
        <f t="shared" ref="E8:E30" si="2">SUM(F8:G8)</f>
        <v>1.2</v>
      </c>
      <c r="F8" s="24">
        <f t="shared" si="0"/>
        <v>1.2</v>
      </c>
      <c r="G8" s="24">
        <f t="shared" si="1"/>
        <v>0</v>
      </c>
      <c r="H8" s="50"/>
      <c r="I8" s="49" t="s">
        <v>74</v>
      </c>
      <c r="J8" s="49" t="s">
        <v>74</v>
      </c>
      <c r="K8" s="49" t="s">
        <v>75</v>
      </c>
      <c r="L8" s="49">
        <v>0</v>
      </c>
      <c r="M8" s="49">
        <v>0</v>
      </c>
      <c r="N8" s="49">
        <v>0</v>
      </c>
    </row>
    <row r="9" spans="1:15" ht="19.95" customHeight="1">
      <c r="A9" s="78" t="s">
        <v>82</v>
      </c>
      <c r="B9" s="78"/>
      <c r="C9" s="10" t="s">
        <v>83</v>
      </c>
      <c r="D9" s="16">
        <v>45.45</v>
      </c>
      <c r="E9" s="24">
        <f t="shared" si="2"/>
        <v>2.2000000000000002</v>
      </c>
      <c r="F9" s="24">
        <f t="shared" si="0"/>
        <v>1.2</v>
      </c>
      <c r="G9" s="24">
        <f t="shared" si="1"/>
        <v>1</v>
      </c>
      <c r="H9" s="49" t="s">
        <v>75</v>
      </c>
      <c r="I9" s="50"/>
      <c r="J9" s="49" t="s">
        <v>74</v>
      </c>
      <c r="K9" s="49" t="s">
        <v>76</v>
      </c>
      <c r="L9" s="14">
        <v>1</v>
      </c>
      <c r="M9" s="49">
        <v>0</v>
      </c>
      <c r="N9" s="49">
        <v>0</v>
      </c>
    </row>
    <row r="10" spans="1:15" ht="19.95" customHeight="1">
      <c r="A10" s="78" t="s">
        <v>84</v>
      </c>
      <c r="B10" s="78"/>
      <c r="C10" s="10" t="s">
        <v>85</v>
      </c>
      <c r="D10" s="17">
        <v>69.7</v>
      </c>
      <c r="E10" s="24">
        <f t="shared" si="2"/>
        <v>10.4</v>
      </c>
      <c r="F10" s="24">
        <f t="shared" si="0"/>
        <v>2.4</v>
      </c>
      <c r="G10" s="24">
        <f t="shared" si="1"/>
        <v>8</v>
      </c>
      <c r="H10" s="50"/>
      <c r="I10" s="50"/>
      <c r="J10" s="49" t="s">
        <v>75</v>
      </c>
      <c r="K10" s="49" t="s">
        <v>76</v>
      </c>
      <c r="L10" s="50">
        <v>4</v>
      </c>
      <c r="M10" s="50">
        <v>2</v>
      </c>
      <c r="N10" s="50">
        <v>2</v>
      </c>
    </row>
    <row r="11" spans="1:15" ht="19.95" customHeight="1">
      <c r="A11" s="78" t="s">
        <v>86</v>
      </c>
      <c r="B11" s="78"/>
      <c r="C11" s="10" t="s">
        <v>87</v>
      </c>
      <c r="D11" s="16">
        <v>47.47</v>
      </c>
      <c r="E11" s="24">
        <f t="shared" si="2"/>
        <v>6.4</v>
      </c>
      <c r="F11" s="24">
        <f t="shared" si="0"/>
        <v>2.4</v>
      </c>
      <c r="G11" s="24">
        <f t="shared" si="1"/>
        <v>4</v>
      </c>
      <c r="H11" s="50"/>
      <c r="I11" s="49" t="s">
        <v>74</v>
      </c>
      <c r="J11" s="49" t="s">
        <v>74</v>
      </c>
      <c r="K11" s="50"/>
      <c r="L11" s="49">
        <v>0</v>
      </c>
      <c r="M11" s="50">
        <v>2</v>
      </c>
      <c r="N11" s="50">
        <v>2</v>
      </c>
    </row>
    <row r="12" spans="1:15" ht="19.95" customHeight="1">
      <c r="A12" s="78" t="s">
        <v>88</v>
      </c>
      <c r="B12" s="78"/>
      <c r="C12" s="10" t="s">
        <v>89</v>
      </c>
      <c r="D12" s="15">
        <v>29.29</v>
      </c>
      <c r="E12" s="24">
        <f t="shared" si="2"/>
        <v>5.4</v>
      </c>
      <c r="F12" s="24">
        <f t="shared" si="0"/>
        <v>2.4</v>
      </c>
      <c r="G12" s="24">
        <f t="shared" si="1"/>
        <v>3</v>
      </c>
      <c r="H12" s="50"/>
      <c r="I12" s="49" t="s">
        <v>74</v>
      </c>
      <c r="J12" s="49" t="s">
        <v>74</v>
      </c>
      <c r="K12" s="50"/>
      <c r="L12" s="49">
        <v>0</v>
      </c>
      <c r="M12" s="14">
        <v>1</v>
      </c>
      <c r="N12" s="50">
        <v>2</v>
      </c>
    </row>
    <row r="13" spans="1:15" ht="19.95" customHeight="1">
      <c r="A13" s="78" t="s">
        <v>90</v>
      </c>
      <c r="B13" s="78"/>
      <c r="C13" s="10" t="s">
        <v>91</v>
      </c>
      <c r="D13" s="11">
        <v>64.650000000000006</v>
      </c>
      <c r="E13" s="24">
        <f t="shared" si="2"/>
        <v>9.6</v>
      </c>
      <c r="F13" s="24">
        <f t="shared" si="0"/>
        <v>3.5999999999999996</v>
      </c>
      <c r="G13" s="24">
        <f t="shared" si="1"/>
        <v>6</v>
      </c>
      <c r="H13" s="50"/>
      <c r="I13" s="50"/>
      <c r="J13" s="49" t="s">
        <v>74</v>
      </c>
      <c r="K13" s="50"/>
      <c r="L13" s="14">
        <v>3</v>
      </c>
      <c r="M13" s="50">
        <v>2</v>
      </c>
      <c r="N13" s="14">
        <v>1</v>
      </c>
    </row>
    <row r="14" spans="1:15" ht="19.95" customHeight="1">
      <c r="A14" s="78" t="s">
        <v>92</v>
      </c>
      <c r="B14" s="78"/>
      <c r="C14" s="10" t="s">
        <v>93</v>
      </c>
      <c r="D14" s="15">
        <v>21.21</v>
      </c>
      <c r="E14" s="24">
        <f t="shared" si="2"/>
        <v>3.5999999999999996</v>
      </c>
      <c r="F14" s="24">
        <f t="shared" si="0"/>
        <v>3.5999999999999996</v>
      </c>
      <c r="G14" s="24">
        <f t="shared" si="1"/>
        <v>0</v>
      </c>
      <c r="H14" s="50"/>
      <c r="I14" s="50"/>
      <c r="J14" s="49" t="s">
        <v>75</v>
      </c>
      <c r="K14" s="50"/>
      <c r="L14" s="49">
        <v>0</v>
      </c>
      <c r="M14" s="49">
        <v>0</v>
      </c>
      <c r="N14" s="49">
        <v>0</v>
      </c>
    </row>
    <row r="15" spans="1:15" ht="19.95" customHeight="1">
      <c r="A15" s="78" t="s">
        <v>94</v>
      </c>
      <c r="B15" s="78"/>
      <c r="C15" s="10" t="s">
        <v>95</v>
      </c>
      <c r="D15" s="17">
        <v>66.67</v>
      </c>
      <c r="E15" s="24">
        <f t="shared" si="2"/>
        <v>9.4</v>
      </c>
      <c r="F15" s="24">
        <f t="shared" si="0"/>
        <v>2.4</v>
      </c>
      <c r="G15" s="24">
        <f t="shared" si="1"/>
        <v>7</v>
      </c>
      <c r="H15" s="49" t="s">
        <v>75</v>
      </c>
      <c r="I15" s="49" t="s">
        <v>74</v>
      </c>
      <c r="J15" s="50"/>
      <c r="K15" s="50"/>
      <c r="L15" s="50">
        <v>4</v>
      </c>
      <c r="M15" s="14">
        <v>1</v>
      </c>
      <c r="N15" s="50">
        <v>2</v>
      </c>
    </row>
    <row r="16" spans="1:15" ht="19.95" customHeight="1">
      <c r="A16" s="78" t="s">
        <v>96</v>
      </c>
      <c r="B16" s="78"/>
      <c r="C16" s="10" t="s">
        <v>97</v>
      </c>
      <c r="D16" s="16">
        <v>48.48</v>
      </c>
      <c r="E16" s="24">
        <f t="shared" si="2"/>
        <v>7.4</v>
      </c>
      <c r="F16" s="24">
        <f t="shared" si="0"/>
        <v>2.4</v>
      </c>
      <c r="G16" s="24">
        <f t="shared" si="1"/>
        <v>5</v>
      </c>
      <c r="H16" s="49" t="s">
        <v>75</v>
      </c>
      <c r="I16" s="50"/>
      <c r="J16" s="50"/>
      <c r="K16" s="49" t="s">
        <v>75</v>
      </c>
      <c r="L16" s="14">
        <v>2</v>
      </c>
      <c r="M16" s="14">
        <v>1</v>
      </c>
      <c r="N16" s="50">
        <v>2</v>
      </c>
    </row>
    <row r="17" spans="1:14" ht="19.95" customHeight="1">
      <c r="A17" s="78" t="s">
        <v>98</v>
      </c>
      <c r="B17" s="78"/>
      <c r="C17" s="10" t="s">
        <v>99</v>
      </c>
      <c r="D17" s="17">
        <v>73.739999999999995</v>
      </c>
      <c r="E17" s="24">
        <f t="shared" si="2"/>
        <v>11.6</v>
      </c>
      <c r="F17" s="24">
        <f t="shared" si="0"/>
        <v>3.5999999999999996</v>
      </c>
      <c r="G17" s="24">
        <f t="shared" si="1"/>
        <v>8</v>
      </c>
      <c r="H17" s="50"/>
      <c r="I17" s="50"/>
      <c r="J17" s="49" t="s">
        <v>75</v>
      </c>
      <c r="K17" s="50"/>
      <c r="L17" s="50">
        <v>4</v>
      </c>
      <c r="M17" s="50">
        <v>2</v>
      </c>
      <c r="N17" s="50">
        <v>2</v>
      </c>
    </row>
    <row r="18" spans="1:14" ht="19.95" customHeight="1">
      <c r="A18" s="78" t="s">
        <v>100</v>
      </c>
      <c r="B18" s="78"/>
      <c r="C18" s="10" t="s">
        <v>101</v>
      </c>
      <c r="D18" s="15">
        <v>28.28</v>
      </c>
      <c r="E18" s="24">
        <f t="shared" si="2"/>
        <v>4.4000000000000004</v>
      </c>
      <c r="F18" s="24">
        <f t="shared" si="0"/>
        <v>2.4</v>
      </c>
      <c r="G18" s="24">
        <f t="shared" si="1"/>
        <v>2</v>
      </c>
      <c r="H18" s="49" t="s">
        <v>74</v>
      </c>
      <c r="I18" s="50"/>
      <c r="J18" s="49" t="s">
        <v>77</v>
      </c>
      <c r="K18" s="50"/>
      <c r="L18" s="49">
        <v>0</v>
      </c>
      <c r="M18" s="49">
        <v>0</v>
      </c>
      <c r="N18" s="50">
        <v>2</v>
      </c>
    </row>
    <row r="19" spans="1:14" ht="19.95" customHeight="1">
      <c r="A19" s="78" t="s">
        <v>102</v>
      </c>
      <c r="B19" s="78"/>
      <c r="C19" s="10" t="s">
        <v>103</v>
      </c>
      <c r="D19" s="15">
        <v>33.33</v>
      </c>
      <c r="E19" s="24">
        <f t="shared" si="2"/>
        <v>2.4</v>
      </c>
      <c r="F19" s="24">
        <f t="shared" si="0"/>
        <v>2.4</v>
      </c>
      <c r="G19" s="24">
        <f t="shared" si="1"/>
        <v>0</v>
      </c>
      <c r="H19" s="49" t="s">
        <v>75</v>
      </c>
      <c r="I19" s="50"/>
      <c r="J19" s="49" t="s">
        <v>75</v>
      </c>
      <c r="K19" s="50"/>
      <c r="L19" s="49">
        <v>0</v>
      </c>
      <c r="M19" s="49">
        <v>0</v>
      </c>
      <c r="N19" s="49">
        <v>0</v>
      </c>
    </row>
    <row r="20" spans="1:14" ht="19.95" customHeight="1">
      <c r="A20" s="78" t="s">
        <v>104</v>
      </c>
      <c r="B20" s="78"/>
      <c r="C20" s="10" t="s">
        <v>105</v>
      </c>
      <c r="D20" s="15">
        <v>40.4</v>
      </c>
      <c r="E20" s="24">
        <f t="shared" si="2"/>
        <v>6.2</v>
      </c>
      <c r="F20" s="24">
        <f t="shared" si="0"/>
        <v>1.2</v>
      </c>
      <c r="G20" s="24">
        <f t="shared" si="1"/>
        <v>5</v>
      </c>
      <c r="H20" s="49" t="s">
        <v>75</v>
      </c>
      <c r="I20" s="49" t="s">
        <v>75</v>
      </c>
      <c r="J20" s="50"/>
      <c r="K20" s="49" t="s">
        <v>75</v>
      </c>
      <c r="L20" s="14">
        <v>1</v>
      </c>
      <c r="M20" s="50">
        <v>2</v>
      </c>
      <c r="N20" s="50">
        <v>2</v>
      </c>
    </row>
    <row r="21" spans="1:14" ht="19.95" customHeight="1">
      <c r="A21" s="78" t="s">
        <v>106</v>
      </c>
      <c r="B21" s="78"/>
      <c r="C21" s="10" t="s">
        <v>107</v>
      </c>
      <c r="D21" s="17">
        <v>65.66</v>
      </c>
      <c r="E21" s="24">
        <f t="shared" si="2"/>
        <v>8.4</v>
      </c>
      <c r="F21" s="24">
        <f t="shared" si="0"/>
        <v>2.4</v>
      </c>
      <c r="G21" s="24">
        <f t="shared" si="1"/>
        <v>6</v>
      </c>
      <c r="H21" s="49" t="s">
        <v>75</v>
      </c>
      <c r="I21" s="50"/>
      <c r="J21" s="49" t="s">
        <v>77</v>
      </c>
      <c r="K21" s="50"/>
      <c r="L21" s="14">
        <v>2</v>
      </c>
      <c r="M21" s="50">
        <v>2</v>
      </c>
      <c r="N21" s="50">
        <v>2</v>
      </c>
    </row>
    <row r="22" spans="1:14" ht="19.95" customHeight="1">
      <c r="A22" s="78" t="s">
        <v>108</v>
      </c>
      <c r="B22" s="78"/>
      <c r="C22" s="10" t="s">
        <v>109</v>
      </c>
      <c r="D22" s="15">
        <v>32.32</v>
      </c>
      <c r="E22" s="24">
        <f t="shared" si="2"/>
        <v>6.4</v>
      </c>
      <c r="F22" s="24">
        <f t="shared" si="0"/>
        <v>2.4</v>
      </c>
      <c r="G22" s="24">
        <f t="shared" si="1"/>
        <v>4</v>
      </c>
      <c r="H22" s="49" t="s">
        <v>75</v>
      </c>
      <c r="I22" s="50"/>
      <c r="J22" s="49" t="s">
        <v>77</v>
      </c>
      <c r="K22" s="50"/>
      <c r="L22" s="14">
        <v>1</v>
      </c>
      <c r="M22" s="14">
        <v>1</v>
      </c>
      <c r="N22" s="50">
        <v>2</v>
      </c>
    </row>
    <row r="23" spans="1:14" ht="19.95" customHeight="1">
      <c r="A23" s="78" t="s">
        <v>110</v>
      </c>
      <c r="B23" s="78"/>
      <c r="C23" s="10" t="s">
        <v>111</v>
      </c>
      <c r="D23" s="16">
        <v>53.54</v>
      </c>
      <c r="E23" s="24">
        <f t="shared" si="2"/>
        <v>9.1999999999999993</v>
      </c>
      <c r="F23" s="24">
        <f t="shared" si="0"/>
        <v>1.2</v>
      </c>
      <c r="G23" s="24">
        <f t="shared" si="1"/>
        <v>8</v>
      </c>
      <c r="H23" s="50"/>
      <c r="I23" s="49" t="s">
        <v>74</v>
      </c>
      <c r="J23" s="49" t="s">
        <v>75</v>
      </c>
      <c r="K23" s="49" t="s">
        <v>76</v>
      </c>
      <c r="L23" s="50">
        <v>4</v>
      </c>
      <c r="M23" s="50">
        <v>2</v>
      </c>
      <c r="N23" s="50">
        <v>2</v>
      </c>
    </row>
    <row r="24" spans="1:14" ht="19.95" customHeight="1">
      <c r="A24" s="78" t="s">
        <v>112</v>
      </c>
      <c r="B24" s="78"/>
      <c r="C24" s="10" t="s">
        <v>113</v>
      </c>
      <c r="D24" s="15">
        <v>42.42</v>
      </c>
      <c r="E24" s="24">
        <f t="shared" si="2"/>
        <v>5.2</v>
      </c>
      <c r="F24" s="24">
        <f t="shared" si="0"/>
        <v>1.2</v>
      </c>
      <c r="G24" s="24">
        <f t="shared" si="1"/>
        <v>4</v>
      </c>
      <c r="H24" s="49" t="s">
        <v>77</v>
      </c>
      <c r="I24" s="49" t="s">
        <v>75</v>
      </c>
      <c r="J24" s="49" t="s">
        <v>74</v>
      </c>
      <c r="K24" s="50"/>
      <c r="L24" s="49">
        <v>0</v>
      </c>
      <c r="M24" s="50">
        <v>2</v>
      </c>
      <c r="N24" s="50">
        <v>2</v>
      </c>
    </row>
    <row r="25" spans="1:14" ht="19.95" customHeight="1">
      <c r="A25" s="78" t="s">
        <v>114</v>
      </c>
      <c r="B25" s="78"/>
      <c r="C25" s="10" t="s">
        <v>115</v>
      </c>
      <c r="D25" s="15">
        <v>27.27</v>
      </c>
      <c r="E25" s="24">
        <f t="shared" si="2"/>
        <v>2.2000000000000002</v>
      </c>
      <c r="F25" s="24">
        <f t="shared" si="0"/>
        <v>1.2</v>
      </c>
      <c r="G25" s="24">
        <f t="shared" si="1"/>
        <v>1</v>
      </c>
      <c r="H25" s="49" t="s">
        <v>74</v>
      </c>
      <c r="I25" s="49" t="s">
        <v>74</v>
      </c>
      <c r="J25" s="50"/>
      <c r="K25" s="49" t="s">
        <v>76</v>
      </c>
      <c r="L25" s="14">
        <v>1</v>
      </c>
      <c r="M25" s="49">
        <v>0</v>
      </c>
      <c r="N25" s="49">
        <v>0</v>
      </c>
    </row>
    <row r="26" spans="1:14" ht="19.95" customHeight="1">
      <c r="A26" s="78" t="s">
        <v>116</v>
      </c>
      <c r="B26" s="78"/>
      <c r="C26" s="10" t="s">
        <v>117</v>
      </c>
      <c r="D26" s="15">
        <v>25.25</v>
      </c>
      <c r="E26" s="24">
        <f t="shared" si="2"/>
        <v>5.4</v>
      </c>
      <c r="F26" s="24">
        <f t="shared" si="0"/>
        <v>2.4</v>
      </c>
      <c r="G26" s="24">
        <f t="shared" si="1"/>
        <v>3</v>
      </c>
      <c r="H26" s="49" t="s">
        <v>75</v>
      </c>
      <c r="I26" s="50"/>
      <c r="J26" s="49" t="s">
        <v>75</v>
      </c>
      <c r="K26" s="50"/>
      <c r="L26" s="14">
        <v>3</v>
      </c>
      <c r="M26" s="49">
        <v>0</v>
      </c>
      <c r="N26" s="49">
        <v>0</v>
      </c>
    </row>
    <row r="27" spans="1:14" ht="19.95" customHeight="1">
      <c r="A27" s="78" t="s">
        <v>118</v>
      </c>
      <c r="B27" s="78"/>
      <c r="C27" s="10" t="s">
        <v>119</v>
      </c>
      <c r="D27" s="15">
        <v>40.4</v>
      </c>
      <c r="E27" s="24">
        <f t="shared" si="2"/>
        <v>6.4</v>
      </c>
      <c r="F27" s="24">
        <f t="shared" si="0"/>
        <v>2.4</v>
      </c>
      <c r="G27" s="24">
        <f t="shared" si="1"/>
        <v>4</v>
      </c>
      <c r="H27" s="50"/>
      <c r="I27" s="49" t="s">
        <v>75</v>
      </c>
      <c r="J27" s="49" t="s">
        <v>74</v>
      </c>
      <c r="K27" s="50"/>
      <c r="L27" s="14">
        <v>2</v>
      </c>
      <c r="M27" s="49">
        <v>0</v>
      </c>
      <c r="N27" s="50">
        <v>2</v>
      </c>
    </row>
    <row r="28" spans="1:14" ht="19.95" customHeight="1">
      <c r="A28" s="78" t="s">
        <v>120</v>
      </c>
      <c r="B28" s="78"/>
      <c r="C28" s="10" t="s">
        <v>121</v>
      </c>
      <c r="D28" s="15">
        <v>36.36</v>
      </c>
      <c r="E28" s="24">
        <f t="shared" si="2"/>
        <v>5.2</v>
      </c>
      <c r="F28" s="24">
        <f t="shared" si="0"/>
        <v>1.2</v>
      </c>
      <c r="G28" s="24">
        <f t="shared" si="1"/>
        <v>4</v>
      </c>
      <c r="H28" s="49" t="s">
        <v>77</v>
      </c>
      <c r="I28" s="49" t="s">
        <v>77</v>
      </c>
      <c r="J28" s="49" t="s">
        <v>74</v>
      </c>
      <c r="K28" s="50"/>
      <c r="L28" s="50">
        <v>4</v>
      </c>
      <c r="M28" s="49">
        <v>0</v>
      </c>
      <c r="N28" s="49">
        <v>0</v>
      </c>
    </row>
    <row r="29" spans="1:14" ht="19.95" customHeight="1">
      <c r="A29" s="78" t="s">
        <v>122</v>
      </c>
      <c r="B29" s="78"/>
      <c r="C29" s="10" t="s">
        <v>123</v>
      </c>
      <c r="D29" s="15">
        <v>32.32</v>
      </c>
      <c r="E29" s="24">
        <f t="shared" si="2"/>
        <v>4.2</v>
      </c>
      <c r="F29" s="24">
        <f t="shared" si="0"/>
        <v>1.2</v>
      </c>
      <c r="G29" s="24">
        <f t="shared" si="1"/>
        <v>3</v>
      </c>
      <c r="H29" s="49" t="s">
        <v>74</v>
      </c>
      <c r="I29" s="49" t="s">
        <v>74</v>
      </c>
      <c r="J29" s="50"/>
      <c r="K29" s="49" t="s">
        <v>75</v>
      </c>
      <c r="L29" s="14">
        <v>1</v>
      </c>
      <c r="M29" s="49">
        <v>0</v>
      </c>
      <c r="N29" s="50">
        <v>2</v>
      </c>
    </row>
    <row r="30" spans="1:14" ht="19.95" customHeight="1">
      <c r="A30" s="78" t="s">
        <v>124</v>
      </c>
      <c r="B30" s="78"/>
      <c r="C30" s="10" t="s">
        <v>125</v>
      </c>
      <c r="D30" s="15">
        <v>33.33</v>
      </c>
      <c r="E30" s="24">
        <f t="shared" si="2"/>
        <v>5.4</v>
      </c>
      <c r="F30" s="24">
        <f t="shared" si="0"/>
        <v>2.4</v>
      </c>
      <c r="G30" s="24">
        <f t="shared" si="1"/>
        <v>3</v>
      </c>
      <c r="H30" s="49" t="s">
        <v>75</v>
      </c>
      <c r="I30" s="50"/>
      <c r="J30" s="49" t="s">
        <v>77</v>
      </c>
      <c r="K30" s="50"/>
      <c r="L30" s="14">
        <v>1</v>
      </c>
      <c r="M30" s="14">
        <v>1</v>
      </c>
      <c r="N30" s="14">
        <v>1</v>
      </c>
    </row>
    <row r="32" spans="1:14">
      <c r="C32" s="25">
        <v>5</v>
      </c>
      <c r="D32" s="26">
        <v>70</v>
      </c>
      <c r="E32" s="26">
        <f>COUNTIF(E$7:E$30, "&gt;=" &amp;D32)</f>
        <v>0</v>
      </c>
      <c r="F32" s="35">
        <f>E32</f>
        <v>0</v>
      </c>
      <c r="G32" s="40">
        <f>F32/24</f>
        <v>0</v>
      </c>
    </row>
    <row r="33" spans="3:7">
      <c r="C33" s="27">
        <v>4</v>
      </c>
      <c r="D33" s="28">
        <v>58</v>
      </c>
      <c r="E33" s="28">
        <f t="shared" ref="E33:E36" si="3">COUNTIF(E$7:E$30, "&gt;=" &amp;D33)</f>
        <v>0</v>
      </c>
      <c r="F33" s="36">
        <f>E33-F32</f>
        <v>0</v>
      </c>
      <c r="G33" s="41">
        <f>F33/24</f>
        <v>0</v>
      </c>
    </row>
    <row r="34" spans="3:7">
      <c r="C34" s="29">
        <v>3</v>
      </c>
      <c r="D34" s="30">
        <v>46</v>
      </c>
      <c r="E34" s="30">
        <f t="shared" si="3"/>
        <v>0</v>
      </c>
      <c r="F34" s="37">
        <f>E34-SUM(F32:F33)</f>
        <v>0</v>
      </c>
      <c r="G34" s="42">
        <f>F34/24</f>
        <v>0</v>
      </c>
    </row>
    <row r="35" spans="3:7">
      <c r="C35" s="31">
        <v>2</v>
      </c>
      <c r="D35" s="32">
        <v>38</v>
      </c>
      <c r="E35" s="32">
        <f t="shared" si="3"/>
        <v>0</v>
      </c>
      <c r="F35" s="38">
        <f>E35-SUM(F32:F34)</f>
        <v>0</v>
      </c>
      <c r="G35" s="43">
        <f>F35/24</f>
        <v>0</v>
      </c>
    </row>
    <row r="36" spans="3:7">
      <c r="C36" s="33">
        <v>1</v>
      </c>
      <c r="D36" s="34">
        <v>0</v>
      </c>
      <c r="E36" s="34">
        <f t="shared" si="3"/>
        <v>24</v>
      </c>
      <c r="F36" s="39">
        <f>E36-SUM(F32:F35)</f>
        <v>24</v>
      </c>
      <c r="G36" s="44">
        <f>F36/24</f>
        <v>1</v>
      </c>
    </row>
  </sheetData>
  <mergeCells count="30">
    <mergeCell ref="A29:B29"/>
    <mergeCell ref="A30:B30"/>
    <mergeCell ref="A26:B26"/>
    <mergeCell ref="A27:B27"/>
    <mergeCell ref="A28:B28"/>
    <mergeCell ref="A23:B23"/>
    <mergeCell ref="A24:B24"/>
    <mergeCell ref="A25:B25"/>
    <mergeCell ref="A20:B20"/>
    <mergeCell ref="A21:B21"/>
    <mergeCell ref="A22:B22"/>
    <mergeCell ref="A17:B17"/>
    <mergeCell ref="A18:B18"/>
    <mergeCell ref="A19:B19"/>
    <mergeCell ref="A14:B14"/>
    <mergeCell ref="A15:B15"/>
    <mergeCell ref="A16:B16"/>
    <mergeCell ref="A11:B11"/>
    <mergeCell ref="A12:B12"/>
    <mergeCell ref="A13:B13"/>
    <mergeCell ref="A8:B8"/>
    <mergeCell ref="A9:B9"/>
    <mergeCell ref="A10:B10"/>
    <mergeCell ref="A5:C5"/>
    <mergeCell ref="A6:C6"/>
    <mergeCell ref="A7:B7"/>
    <mergeCell ref="B1:H1"/>
    <mergeCell ref="A2:C2"/>
    <mergeCell ref="A3:C3"/>
    <mergeCell ref="A4:C4"/>
  </mergeCells>
  <conditionalFormatting sqref="E7:E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" bottom="0" header="0.5" footer="0.5"/>
  <pageSetup orientation="landscape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6"/>
  <sheetViews>
    <sheetView zoomScale="90" zoomScaleNormal="90" workbookViewId="0">
      <pane xSplit="7" ySplit="6" topLeftCell="AI27" activePane="bottomRight" state="frozen"/>
      <selection pane="topRight" activeCell="H1" sqref="H1"/>
      <selection pane="bottomLeft" activeCell="A7" sqref="A7"/>
      <selection pane="bottomRight" activeCell="AM7" sqref="AM7:AM30"/>
    </sheetView>
  </sheetViews>
  <sheetFormatPr defaultRowHeight="13.2"/>
  <cols>
    <col min="1" max="1" width="0.21875" customWidth="1"/>
    <col min="2" max="2" width="20.33203125" customWidth="1"/>
    <col min="3" max="3" width="5.88671875" customWidth="1"/>
    <col min="4" max="11" width="6.33203125" customWidth="1"/>
    <col min="12" max="12" width="38.5546875" customWidth="1"/>
    <col min="13" max="16" width="6.33203125" customWidth="1"/>
    <col min="17" max="17" width="37.33203125" customWidth="1"/>
    <col min="18" max="21" width="6.33203125" customWidth="1"/>
    <col min="22" max="22" width="4" customWidth="1"/>
    <col min="23" max="23" width="2.33203125" customWidth="1"/>
    <col min="24" max="24" width="6.33203125" customWidth="1"/>
    <col min="25" max="25" width="38.21875" customWidth="1"/>
    <col min="26" max="29" width="6.33203125" customWidth="1"/>
    <col min="30" max="30" width="19.21875" customWidth="1"/>
    <col min="31" max="37" width="6.33203125" customWidth="1"/>
    <col min="38" max="38" width="19" customWidth="1"/>
    <col min="39" max="50" width="6.33203125" customWidth="1"/>
    <col min="51" max="51" width="22.33203125" customWidth="1"/>
    <col min="52" max="73" width="6.33203125" customWidth="1"/>
  </cols>
  <sheetData>
    <row r="1" spans="1:73" ht="28.95" customHeight="1">
      <c r="A1" s="1"/>
      <c r="B1" s="73" t="s">
        <v>0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3" ht="19.95" customHeight="1">
      <c r="A2" s="71" t="s">
        <v>1</v>
      </c>
      <c r="B2" s="71"/>
      <c r="C2" s="71"/>
      <c r="D2" s="1"/>
      <c r="E2" s="1"/>
      <c r="F2" s="1"/>
      <c r="G2" s="1"/>
      <c r="H2" s="18" t="s">
        <v>2</v>
      </c>
      <c r="I2" s="18" t="s">
        <v>3</v>
      </c>
      <c r="J2" s="18" t="s">
        <v>4</v>
      </c>
      <c r="K2" s="18" t="s">
        <v>5</v>
      </c>
      <c r="L2" s="18" t="s">
        <v>6</v>
      </c>
      <c r="M2" s="18" t="s">
        <v>7</v>
      </c>
      <c r="N2" s="18" t="s">
        <v>8</v>
      </c>
      <c r="O2" s="18" t="s">
        <v>9</v>
      </c>
      <c r="P2" s="18" t="s">
        <v>10</v>
      </c>
      <c r="Q2" s="18" t="s">
        <v>11</v>
      </c>
      <c r="R2" s="18" t="s">
        <v>12</v>
      </c>
      <c r="S2" s="18" t="s">
        <v>13</v>
      </c>
      <c r="T2" s="18" t="s">
        <v>14</v>
      </c>
      <c r="U2" s="18" t="s">
        <v>15</v>
      </c>
      <c r="V2" s="74" t="s">
        <v>16</v>
      </c>
      <c r="W2" s="74"/>
      <c r="X2" s="18" t="s">
        <v>17</v>
      </c>
      <c r="Y2" s="18" t="s">
        <v>18</v>
      </c>
      <c r="Z2" s="18" t="s">
        <v>19</v>
      </c>
      <c r="AA2" s="18" t="s">
        <v>20</v>
      </c>
      <c r="AB2" s="18" t="s">
        <v>21</v>
      </c>
      <c r="AC2" s="18" t="s">
        <v>22</v>
      </c>
      <c r="AD2" s="18" t="s">
        <v>23</v>
      </c>
      <c r="AE2" s="18" t="s">
        <v>24</v>
      </c>
      <c r="AF2" s="18" t="s">
        <v>25</v>
      </c>
      <c r="AG2" s="18" t="s">
        <v>26</v>
      </c>
      <c r="AH2" s="18" t="s">
        <v>27</v>
      </c>
      <c r="AI2" s="18" t="s">
        <v>28</v>
      </c>
      <c r="AJ2" s="18" t="s">
        <v>29</v>
      </c>
      <c r="AK2" s="18" t="s">
        <v>30</v>
      </c>
      <c r="AL2" s="18" t="s">
        <v>31</v>
      </c>
      <c r="AM2" s="18" t="s">
        <v>32</v>
      </c>
      <c r="AN2" s="18" t="s">
        <v>33</v>
      </c>
      <c r="AO2" s="18" t="s">
        <v>34</v>
      </c>
      <c r="AP2" s="18" t="s">
        <v>35</v>
      </c>
      <c r="AQ2" s="18" t="s">
        <v>36</v>
      </c>
      <c r="AR2" s="18" t="s">
        <v>37</v>
      </c>
      <c r="AS2" s="18" t="s">
        <v>38</v>
      </c>
      <c r="AT2" s="18" t="s">
        <v>39</v>
      </c>
      <c r="AU2" s="18" t="s">
        <v>40</v>
      </c>
      <c r="AV2" s="18" t="s">
        <v>41</v>
      </c>
      <c r="AW2" s="18" t="s">
        <v>42</v>
      </c>
      <c r="AX2" s="18" t="s">
        <v>43</v>
      </c>
      <c r="AY2" s="18" t="s">
        <v>44</v>
      </c>
      <c r="AZ2" s="18" t="s">
        <v>45</v>
      </c>
      <c r="BA2" s="18" t="s">
        <v>46</v>
      </c>
      <c r="BB2" s="18" t="s">
        <v>47</v>
      </c>
      <c r="BC2" s="18" t="s">
        <v>48</v>
      </c>
      <c r="BD2" s="18" t="s">
        <v>49</v>
      </c>
      <c r="BE2" s="18" t="s">
        <v>50</v>
      </c>
      <c r="BF2" s="18" t="s">
        <v>51</v>
      </c>
      <c r="BG2" s="18" t="s">
        <v>52</v>
      </c>
      <c r="BH2" s="18" t="s">
        <v>53</v>
      </c>
      <c r="BI2" s="18" t="s">
        <v>54</v>
      </c>
      <c r="BJ2" s="18" t="s">
        <v>55</v>
      </c>
      <c r="BK2" s="18" t="s">
        <v>56</v>
      </c>
      <c r="BL2" s="18" t="s">
        <v>57</v>
      </c>
      <c r="BM2" s="18" t="s">
        <v>58</v>
      </c>
      <c r="BN2" s="18" t="s">
        <v>59</v>
      </c>
      <c r="BO2" s="18" t="s">
        <v>60</v>
      </c>
      <c r="BP2" s="18" t="s">
        <v>61</v>
      </c>
      <c r="BQ2" s="18" t="s">
        <v>62</v>
      </c>
      <c r="BR2" s="18" t="s">
        <v>63</v>
      </c>
      <c r="BS2" s="18" t="s">
        <v>64</v>
      </c>
      <c r="BT2" s="18" t="s">
        <v>65</v>
      </c>
      <c r="BU2" s="18" t="s">
        <v>66</v>
      </c>
    </row>
    <row r="3" spans="1:73" ht="19.95" customHeight="1">
      <c r="A3" s="71" t="s">
        <v>67</v>
      </c>
      <c r="B3" s="71"/>
      <c r="C3" s="71"/>
      <c r="D3" s="3">
        <v>0.4372749999999998</v>
      </c>
      <c r="E3" s="3"/>
      <c r="F3" s="3"/>
      <c r="G3" s="3"/>
      <c r="H3" s="19">
        <v>0.95833333330000003</v>
      </c>
      <c r="I3" s="19">
        <v>0.66666666669999997</v>
      </c>
      <c r="J3" s="19">
        <v>0.83333333330000003</v>
      </c>
      <c r="K3" s="19">
        <v>0.58333333330000003</v>
      </c>
      <c r="L3" s="19">
        <v>0.375</v>
      </c>
      <c r="M3" s="19">
        <v>8.3333333300000006E-2</v>
      </c>
      <c r="N3" s="19">
        <v>0.41666666670000002</v>
      </c>
      <c r="O3" s="19">
        <v>0.58333333330000003</v>
      </c>
      <c r="P3" s="19">
        <v>0.375</v>
      </c>
      <c r="Q3" s="19">
        <v>0.625</v>
      </c>
      <c r="R3" s="19">
        <v>0.45833333329999998</v>
      </c>
      <c r="S3" s="19">
        <v>0.83333333330000003</v>
      </c>
      <c r="T3" s="19">
        <v>0.5</v>
      </c>
      <c r="U3" s="19">
        <v>0.83333333330000003</v>
      </c>
      <c r="V3" s="75">
        <v>0.75</v>
      </c>
      <c r="W3" s="75"/>
      <c r="X3" s="19">
        <v>0.70833333330000003</v>
      </c>
      <c r="Y3" s="19">
        <v>0.54166666669999997</v>
      </c>
      <c r="Z3" s="19">
        <v>0.41666666670000002</v>
      </c>
      <c r="AA3" s="19">
        <v>0.33333333329999998</v>
      </c>
      <c r="AB3" s="19">
        <v>0.25</v>
      </c>
      <c r="AC3" s="19">
        <v>0.5</v>
      </c>
      <c r="AD3" s="19">
        <v>0.20833333330000001</v>
      </c>
      <c r="AE3" s="19">
        <v>0.95833333330000003</v>
      </c>
      <c r="AF3" s="19">
        <v>0.29166666670000002</v>
      </c>
      <c r="AG3" s="19">
        <v>0.41666666670000002</v>
      </c>
      <c r="AH3" s="19">
        <v>1</v>
      </c>
      <c r="AI3" s="19">
        <v>0.125</v>
      </c>
      <c r="AJ3" s="19">
        <v>0.45833333329999998</v>
      </c>
      <c r="AK3" s="19">
        <v>0.54166666669999997</v>
      </c>
      <c r="AL3" s="19">
        <v>0.66666666669999997</v>
      </c>
      <c r="AM3" s="19">
        <v>0.75</v>
      </c>
      <c r="AN3" s="19">
        <v>0.375</v>
      </c>
      <c r="AO3" s="19">
        <v>0.91666666669999997</v>
      </c>
      <c r="AP3" s="19">
        <v>0.29166666670000002</v>
      </c>
      <c r="AQ3" s="19">
        <v>0.66666666669999997</v>
      </c>
      <c r="AR3" s="19">
        <v>0.20833333330000001</v>
      </c>
      <c r="AS3" s="19">
        <v>0.33333333329999998</v>
      </c>
      <c r="AT3" s="19">
        <v>0.45833333329999998</v>
      </c>
      <c r="AU3" s="19">
        <v>0.45833333329999998</v>
      </c>
      <c r="AV3" s="19">
        <v>0.29166666670000002</v>
      </c>
      <c r="AW3" s="19">
        <v>0.79166666669999997</v>
      </c>
      <c r="AX3" s="19">
        <v>0.25</v>
      </c>
      <c r="AY3" s="19">
        <v>8.3333333300000006E-2</v>
      </c>
      <c r="AZ3" s="19">
        <v>0.33333333329999998</v>
      </c>
      <c r="BA3" s="19">
        <v>0.20833333330000001</v>
      </c>
      <c r="BB3" s="19">
        <v>0.58333333330000003</v>
      </c>
      <c r="BC3" s="19">
        <v>0.40277777780000001</v>
      </c>
      <c r="BD3" s="19">
        <v>0.35416666670000002</v>
      </c>
      <c r="BE3" s="19">
        <v>0.1875</v>
      </c>
      <c r="BF3" s="19">
        <v>0.38888888890000001</v>
      </c>
      <c r="BG3" s="19">
        <v>0.375</v>
      </c>
      <c r="BH3" s="19">
        <v>0.125</v>
      </c>
      <c r="BI3" s="19">
        <v>0.23958333330000001</v>
      </c>
      <c r="BJ3" s="19">
        <v>0.31666666669999999</v>
      </c>
      <c r="BK3" s="19">
        <v>0.79166666669999997</v>
      </c>
      <c r="BL3" s="19">
        <v>0.79166666669999997</v>
      </c>
      <c r="BM3" s="19">
        <v>0.42708333329999998</v>
      </c>
      <c r="BN3" s="19">
        <v>0.47916666670000002</v>
      </c>
      <c r="BO3" s="19">
        <v>0.45833333329999998</v>
      </c>
      <c r="BP3" s="19">
        <v>0.27083333329999998</v>
      </c>
      <c r="BQ3" s="19">
        <v>0.41666666670000002</v>
      </c>
      <c r="BR3" s="19">
        <v>0.66666666669999997</v>
      </c>
      <c r="BS3" s="19">
        <v>0.20833333330000001</v>
      </c>
      <c r="BT3" s="19">
        <v>6.25E-2</v>
      </c>
      <c r="BU3" s="19">
        <v>0.375</v>
      </c>
    </row>
    <row r="4" spans="1:73" ht="19.95" customHeight="1">
      <c r="A4" s="71" t="s">
        <v>68</v>
      </c>
      <c r="B4" s="71"/>
      <c r="C4" s="71"/>
      <c r="D4" s="5" t="s">
        <v>21</v>
      </c>
      <c r="E4" s="5"/>
      <c r="F4" s="5"/>
      <c r="G4" s="5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72"/>
      <c r="W4" s="72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 t="s">
        <v>69</v>
      </c>
      <c r="BC4" s="20" t="s">
        <v>69</v>
      </c>
      <c r="BD4" s="20" t="s">
        <v>69</v>
      </c>
      <c r="BE4" s="20" t="s">
        <v>69</v>
      </c>
      <c r="BF4" s="20" t="s">
        <v>69</v>
      </c>
      <c r="BG4" s="20" t="s">
        <v>69</v>
      </c>
      <c r="BH4" s="20" t="s">
        <v>69</v>
      </c>
      <c r="BI4" s="20" t="s">
        <v>69</v>
      </c>
      <c r="BJ4" s="20" t="s">
        <v>69</v>
      </c>
      <c r="BK4" s="20" t="s">
        <v>69</v>
      </c>
      <c r="BL4" s="20" t="s">
        <v>69</v>
      </c>
      <c r="BM4" s="20" t="s">
        <v>69</v>
      </c>
      <c r="BN4" s="20" t="s">
        <v>69</v>
      </c>
      <c r="BO4" s="20" t="s">
        <v>69</v>
      </c>
      <c r="BP4" s="20" t="s">
        <v>69</v>
      </c>
      <c r="BQ4" s="20" t="s">
        <v>69</v>
      </c>
      <c r="BR4" s="20" t="s">
        <v>69</v>
      </c>
      <c r="BS4" s="20" t="s">
        <v>69</v>
      </c>
      <c r="BT4" s="20" t="s">
        <v>69</v>
      </c>
      <c r="BU4" s="20" t="s">
        <v>69</v>
      </c>
    </row>
    <row r="5" spans="1:73" ht="19.95" customHeight="1">
      <c r="A5" s="71" t="s">
        <v>70</v>
      </c>
      <c r="B5" s="71"/>
      <c r="C5" s="71"/>
      <c r="D5" s="5" t="s">
        <v>71</v>
      </c>
      <c r="E5" s="5"/>
      <c r="F5" s="5"/>
      <c r="G5" s="5"/>
      <c r="H5" s="20" t="s">
        <v>69</v>
      </c>
      <c r="I5" s="20" t="s">
        <v>69</v>
      </c>
      <c r="J5" s="20" t="s">
        <v>69</v>
      </c>
      <c r="K5" s="20" t="s">
        <v>69</v>
      </c>
      <c r="L5" s="20" t="s">
        <v>69</v>
      </c>
      <c r="M5" s="20" t="s">
        <v>69</v>
      </c>
      <c r="N5" s="20" t="s">
        <v>69</v>
      </c>
      <c r="O5" s="20" t="s">
        <v>69</v>
      </c>
      <c r="P5" s="20" t="s">
        <v>69</v>
      </c>
      <c r="Q5" s="20" t="s">
        <v>69</v>
      </c>
      <c r="R5" s="20" t="s">
        <v>69</v>
      </c>
      <c r="S5" s="20" t="s">
        <v>69</v>
      </c>
      <c r="T5" s="20" t="s">
        <v>69</v>
      </c>
      <c r="U5" s="20" t="s">
        <v>69</v>
      </c>
      <c r="V5" s="72" t="s">
        <v>69</v>
      </c>
      <c r="W5" s="72"/>
      <c r="X5" s="20" t="s">
        <v>69</v>
      </c>
      <c r="Y5" s="20" t="s">
        <v>69</v>
      </c>
      <c r="Z5" s="20" t="s">
        <v>69</v>
      </c>
      <c r="AA5" s="20" t="s">
        <v>69</v>
      </c>
      <c r="AB5" s="20" t="s">
        <v>69</v>
      </c>
      <c r="AC5" s="20" t="s">
        <v>69</v>
      </c>
      <c r="AD5" s="20" t="s">
        <v>69</v>
      </c>
      <c r="AE5" s="20" t="s">
        <v>69</v>
      </c>
      <c r="AF5" s="20" t="s">
        <v>69</v>
      </c>
      <c r="AG5" s="20" t="s">
        <v>69</v>
      </c>
      <c r="AH5" s="20" t="s">
        <v>69</v>
      </c>
      <c r="AI5" s="20" t="s">
        <v>69</v>
      </c>
      <c r="AJ5" s="20" t="s">
        <v>69</v>
      </c>
      <c r="AK5" s="20" t="s">
        <v>69</v>
      </c>
      <c r="AL5" s="20" t="s">
        <v>69</v>
      </c>
      <c r="AM5" s="20" t="s">
        <v>69</v>
      </c>
      <c r="AN5" s="20" t="s">
        <v>69</v>
      </c>
      <c r="AO5" s="20" t="s">
        <v>69</v>
      </c>
      <c r="AP5" s="20" t="s">
        <v>69</v>
      </c>
      <c r="AQ5" s="20" t="s">
        <v>69</v>
      </c>
      <c r="AR5" s="20" t="s">
        <v>69</v>
      </c>
      <c r="AS5" s="20" t="s">
        <v>69</v>
      </c>
      <c r="AT5" s="20" t="s">
        <v>69</v>
      </c>
      <c r="AU5" s="20" t="s">
        <v>69</v>
      </c>
      <c r="AV5" s="20" t="s">
        <v>69</v>
      </c>
      <c r="AW5" s="20" t="s">
        <v>69</v>
      </c>
      <c r="AX5" s="20" t="s">
        <v>69</v>
      </c>
      <c r="AY5" s="20" t="s">
        <v>69</v>
      </c>
      <c r="AZ5" s="20" t="s">
        <v>69</v>
      </c>
      <c r="BA5" s="20" t="s">
        <v>69</v>
      </c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</row>
    <row r="6" spans="1:73" ht="19.95" customHeight="1" thickBot="1">
      <c r="A6" s="76" t="s">
        <v>72</v>
      </c>
      <c r="B6" s="76"/>
      <c r="C6" s="76"/>
      <c r="D6" s="7" t="s">
        <v>73</v>
      </c>
      <c r="E6" s="7" t="s">
        <v>127</v>
      </c>
      <c r="F6" s="7" t="s">
        <v>126</v>
      </c>
      <c r="G6" s="7" t="s">
        <v>128</v>
      </c>
      <c r="H6" s="21" t="s">
        <v>74</v>
      </c>
      <c r="I6" s="21" t="s">
        <v>75</v>
      </c>
      <c r="J6" s="21" t="s">
        <v>75</v>
      </c>
      <c r="K6" s="21" t="s">
        <v>75</v>
      </c>
      <c r="L6" s="21" t="s">
        <v>76</v>
      </c>
      <c r="M6" s="21" t="s">
        <v>75</v>
      </c>
      <c r="N6" s="21" t="s">
        <v>76</v>
      </c>
      <c r="O6" s="21" t="s">
        <v>74</v>
      </c>
      <c r="P6" s="21" t="s">
        <v>74</v>
      </c>
      <c r="Q6" s="21" t="s">
        <v>75</v>
      </c>
      <c r="R6" s="21" t="s">
        <v>77</v>
      </c>
      <c r="S6" s="21" t="s">
        <v>76</v>
      </c>
      <c r="T6" s="21" t="s">
        <v>77</v>
      </c>
      <c r="U6" s="21" t="s">
        <v>75</v>
      </c>
      <c r="V6" s="77" t="s">
        <v>75</v>
      </c>
      <c r="W6" s="77"/>
      <c r="X6" s="21" t="s">
        <v>74</v>
      </c>
      <c r="Y6" s="21" t="s">
        <v>76</v>
      </c>
      <c r="Z6" s="21" t="s">
        <v>77</v>
      </c>
      <c r="AA6" s="21" t="s">
        <v>74</v>
      </c>
      <c r="AB6" s="21" t="s">
        <v>76</v>
      </c>
      <c r="AC6" s="21" t="s">
        <v>74</v>
      </c>
      <c r="AD6" s="21" t="s">
        <v>76</v>
      </c>
      <c r="AE6" s="21" t="s">
        <v>75</v>
      </c>
      <c r="AF6" s="21" t="s">
        <v>76</v>
      </c>
      <c r="AG6" s="21" t="s">
        <v>77</v>
      </c>
      <c r="AH6" s="21" t="s">
        <v>77</v>
      </c>
      <c r="AI6" s="21" t="s">
        <v>77</v>
      </c>
      <c r="AJ6" s="21" t="s">
        <v>75</v>
      </c>
      <c r="AK6" s="21" t="s">
        <v>76</v>
      </c>
      <c r="AL6" s="21" t="s">
        <v>74</v>
      </c>
      <c r="AM6" s="21" t="s">
        <v>74</v>
      </c>
      <c r="AN6" s="21" t="s">
        <v>76</v>
      </c>
      <c r="AO6" s="21" t="s">
        <v>77</v>
      </c>
      <c r="AP6" s="21" t="s">
        <v>75</v>
      </c>
      <c r="AQ6" s="21" t="s">
        <v>75</v>
      </c>
      <c r="AR6" s="21" t="s">
        <v>77</v>
      </c>
      <c r="AS6" s="21" t="s">
        <v>75</v>
      </c>
      <c r="AT6" s="21" t="s">
        <v>77</v>
      </c>
      <c r="AU6" s="21" t="s">
        <v>75</v>
      </c>
      <c r="AV6" s="21" t="s">
        <v>75</v>
      </c>
      <c r="AW6" s="21" t="s">
        <v>77</v>
      </c>
      <c r="AX6" s="21" t="s">
        <v>74</v>
      </c>
      <c r="AY6" s="21" t="s">
        <v>75</v>
      </c>
      <c r="AZ6" s="21" t="s">
        <v>76</v>
      </c>
      <c r="BA6" s="21" t="s">
        <v>77</v>
      </c>
      <c r="BB6" s="21">
        <v>2</v>
      </c>
      <c r="BC6" s="21">
        <v>3</v>
      </c>
      <c r="BD6" s="21">
        <v>2</v>
      </c>
      <c r="BE6" s="21">
        <v>2</v>
      </c>
      <c r="BF6" s="21">
        <v>3</v>
      </c>
      <c r="BG6" s="21">
        <v>2</v>
      </c>
      <c r="BH6" s="21">
        <v>4</v>
      </c>
      <c r="BI6" s="21">
        <v>4</v>
      </c>
      <c r="BJ6" s="21">
        <v>5</v>
      </c>
      <c r="BK6" s="21">
        <v>3</v>
      </c>
      <c r="BL6" s="21">
        <v>2</v>
      </c>
      <c r="BM6" s="21">
        <v>4</v>
      </c>
      <c r="BN6" s="21">
        <v>2</v>
      </c>
      <c r="BO6" s="21">
        <v>2</v>
      </c>
      <c r="BP6" s="21">
        <v>2</v>
      </c>
      <c r="BQ6" s="21">
        <v>3</v>
      </c>
      <c r="BR6" s="21">
        <v>2</v>
      </c>
      <c r="BS6" s="21">
        <v>3</v>
      </c>
      <c r="BT6" s="21">
        <v>2</v>
      </c>
      <c r="BU6" s="21">
        <v>2</v>
      </c>
    </row>
    <row r="7" spans="1:73" ht="19.95" customHeight="1" thickTop="1">
      <c r="A7" s="78" t="s">
        <v>78</v>
      </c>
      <c r="B7" s="78"/>
      <c r="C7" s="10" t="s">
        <v>79</v>
      </c>
      <c r="D7" s="11">
        <v>63.64</v>
      </c>
      <c r="E7" s="24">
        <f>SUM(F7:G7)</f>
        <v>70.199999999999989</v>
      </c>
      <c r="F7" s="24">
        <f>1.2*COUNTBLANK(H7:BA7)</f>
        <v>37.199999999999996</v>
      </c>
      <c r="G7" s="24">
        <f>SUM(BB7:BU7)</f>
        <v>33</v>
      </c>
      <c r="H7" s="22"/>
      <c r="I7" s="22"/>
      <c r="J7" s="22"/>
      <c r="K7" s="22"/>
      <c r="L7" s="23" t="s">
        <v>129</v>
      </c>
      <c r="M7" s="22"/>
      <c r="N7" s="23" t="s">
        <v>74</v>
      </c>
      <c r="O7" s="22"/>
      <c r="P7" s="23" t="s">
        <v>75</v>
      </c>
      <c r="Q7" s="22"/>
      <c r="R7" s="22"/>
      <c r="S7" s="22"/>
      <c r="T7" s="22"/>
      <c r="U7" s="22"/>
      <c r="V7" s="79"/>
      <c r="W7" s="79"/>
      <c r="X7" s="22"/>
      <c r="Y7" s="22"/>
      <c r="Z7" s="22"/>
      <c r="AA7" s="23" t="s">
        <v>77</v>
      </c>
      <c r="AB7" s="22"/>
      <c r="AC7" s="22"/>
      <c r="AD7" s="23" t="s">
        <v>142</v>
      </c>
      <c r="AE7" s="22"/>
      <c r="AF7" s="23" t="s">
        <v>75</v>
      </c>
      <c r="AG7" s="22"/>
      <c r="AH7" s="22"/>
      <c r="AI7" s="23" t="s">
        <v>75</v>
      </c>
      <c r="AJ7" s="22"/>
      <c r="AK7" s="22"/>
      <c r="AL7" s="22"/>
      <c r="AM7" s="22"/>
      <c r="AN7" s="22"/>
      <c r="AO7" s="22"/>
      <c r="AP7" s="23" t="s">
        <v>69</v>
      </c>
      <c r="AQ7" s="22"/>
      <c r="AR7" s="23" t="s">
        <v>74</v>
      </c>
      <c r="AS7" s="23" t="s">
        <v>76</v>
      </c>
      <c r="AT7" s="23" t="s">
        <v>75</v>
      </c>
      <c r="AU7" s="23" t="s">
        <v>77</v>
      </c>
      <c r="AV7" s="22"/>
      <c r="AW7" s="22"/>
      <c r="AX7" s="23" t="s">
        <v>77</v>
      </c>
      <c r="AY7" s="23" t="s">
        <v>160</v>
      </c>
      <c r="AZ7" s="22"/>
      <c r="BA7" s="23" t="s">
        <v>75</v>
      </c>
      <c r="BB7" s="22">
        <v>2</v>
      </c>
      <c r="BC7" s="22">
        <v>3</v>
      </c>
      <c r="BD7" s="22">
        <v>2</v>
      </c>
      <c r="BE7" s="23">
        <v>0</v>
      </c>
      <c r="BF7" s="22">
        <v>3</v>
      </c>
      <c r="BG7" s="22">
        <v>2</v>
      </c>
      <c r="BH7" s="14">
        <v>1</v>
      </c>
      <c r="BI7" s="14">
        <v>1</v>
      </c>
      <c r="BJ7" s="14">
        <v>3</v>
      </c>
      <c r="BK7" s="23">
        <v>0</v>
      </c>
      <c r="BL7" s="22">
        <v>2</v>
      </c>
      <c r="BM7" s="14">
        <v>3</v>
      </c>
      <c r="BN7" s="22">
        <v>2</v>
      </c>
      <c r="BO7" s="23">
        <v>0</v>
      </c>
      <c r="BP7" s="22">
        <v>2</v>
      </c>
      <c r="BQ7" s="22">
        <v>3</v>
      </c>
      <c r="BR7" s="22">
        <v>2</v>
      </c>
      <c r="BS7" s="14">
        <v>2</v>
      </c>
      <c r="BT7" s="23">
        <v>0</v>
      </c>
      <c r="BU7" s="23">
        <v>0</v>
      </c>
    </row>
    <row r="8" spans="1:73" ht="19.95" customHeight="1">
      <c r="A8" s="78" t="s">
        <v>80</v>
      </c>
      <c r="B8" s="78"/>
      <c r="C8" s="10" t="s">
        <v>81</v>
      </c>
      <c r="D8" s="15">
        <v>28.28</v>
      </c>
      <c r="E8" s="24">
        <f t="shared" ref="E8:E30" si="0">SUM(F8:G8)</f>
        <v>29.4</v>
      </c>
      <c r="F8" s="24">
        <f t="shared" ref="F8:F30" si="1">1.2*COUNTBLANK(H8:BA8)</f>
        <v>20.399999999999999</v>
      </c>
      <c r="G8" s="24">
        <f t="shared" ref="G8:G30" si="2">SUM(BB8:BU8)</f>
        <v>9</v>
      </c>
      <c r="H8" s="22"/>
      <c r="I8" s="23" t="s">
        <v>76</v>
      </c>
      <c r="J8" s="22"/>
      <c r="K8" s="23" t="s">
        <v>76</v>
      </c>
      <c r="L8" s="22" t="s">
        <v>130</v>
      </c>
      <c r="M8" s="23" t="s">
        <v>77</v>
      </c>
      <c r="N8" s="23" t="s">
        <v>74</v>
      </c>
      <c r="O8" s="23" t="s">
        <v>76</v>
      </c>
      <c r="P8" s="22"/>
      <c r="Q8" s="22" t="s">
        <v>130</v>
      </c>
      <c r="R8" s="23" t="s">
        <v>76</v>
      </c>
      <c r="S8" s="23" t="s">
        <v>77</v>
      </c>
      <c r="T8" s="23" t="s">
        <v>74</v>
      </c>
      <c r="U8" s="22"/>
      <c r="V8" s="80" t="s">
        <v>77</v>
      </c>
      <c r="W8" s="80"/>
      <c r="X8" s="22"/>
      <c r="Y8" s="23" t="s">
        <v>138</v>
      </c>
      <c r="Z8" s="23" t="s">
        <v>76</v>
      </c>
      <c r="AA8" s="23" t="s">
        <v>75</v>
      </c>
      <c r="AB8" s="23" t="s">
        <v>74</v>
      </c>
      <c r="AC8" s="23" t="s">
        <v>76</v>
      </c>
      <c r="AD8" s="23" t="s">
        <v>134</v>
      </c>
      <c r="AE8" s="22"/>
      <c r="AF8" s="22"/>
      <c r="AG8" s="23" t="s">
        <v>75</v>
      </c>
      <c r="AH8" s="22"/>
      <c r="AI8" s="23" t="s">
        <v>75</v>
      </c>
      <c r="AJ8" s="22"/>
      <c r="AK8" s="23" t="s">
        <v>77</v>
      </c>
      <c r="AL8" s="23" t="s">
        <v>138</v>
      </c>
      <c r="AM8" s="22"/>
      <c r="AN8" s="23" t="s">
        <v>74</v>
      </c>
      <c r="AO8" s="22"/>
      <c r="AP8" s="22"/>
      <c r="AQ8" s="22"/>
      <c r="AR8" s="23" t="s">
        <v>74</v>
      </c>
      <c r="AS8" s="23" t="s">
        <v>77</v>
      </c>
      <c r="AT8" s="23" t="s">
        <v>74</v>
      </c>
      <c r="AU8" s="22"/>
      <c r="AV8" s="23" t="s">
        <v>74</v>
      </c>
      <c r="AW8" s="22"/>
      <c r="AX8" s="22"/>
      <c r="AY8" s="22" t="s">
        <v>134</v>
      </c>
      <c r="AZ8" s="23" t="s">
        <v>75</v>
      </c>
      <c r="BA8" s="23" t="s">
        <v>75</v>
      </c>
      <c r="BB8" s="14">
        <v>1</v>
      </c>
      <c r="BC8" s="23">
        <v>0</v>
      </c>
      <c r="BD8" s="23">
        <v>0</v>
      </c>
      <c r="BE8" s="23">
        <v>0</v>
      </c>
      <c r="BF8" s="23">
        <v>0</v>
      </c>
      <c r="BG8" s="23">
        <v>0</v>
      </c>
      <c r="BH8" s="23">
        <v>0</v>
      </c>
      <c r="BI8" s="14">
        <v>1</v>
      </c>
      <c r="BJ8" s="14">
        <v>1</v>
      </c>
      <c r="BK8" s="22">
        <v>3</v>
      </c>
      <c r="BL8" s="22">
        <v>2</v>
      </c>
      <c r="BM8" s="23">
        <v>0</v>
      </c>
      <c r="BN8" s="23">
        <v>0</v>
      </c>
      <c r="BO8" s="23">
        <v>0</v>
      </c>
      <c r="BP8" s="23">
        <v>0</v>
      </c>
      <c r="BQ8" s="14">
        <v>1</v>
      </c>
      <c r="BR8" s="23">
        <v>0</v>
      </c>
      <c r="BS8" s="23">
        <v>0</v>
      </c>
      <c r="BT8" s="23">
        <v>0</v>
      </c>
      <c r="BU8" s="23">
        <v>0</v>
      </c>
    </row>
    <row r="9" spans="1:73" ht="19.95" customHeight="1">
      <c r="A9" s="78" t="s">
        <v>82</v>
      </c>
      <c r="B9" s="78"/>
      <c r="C9" s="10" t="s">
        <v>83</v>
      </c>
      <c r="D9" s="16">
        <v>45.45</v>
      </c>
      <c r="E9" s="24">
        <f t="shared" si="0"/>
        <v>50.8</v>
      </c>
      <c r="F9" s="24">
        <f t="shared" si="1"/>
        <v>28.799999999999997</v>
      </c>
      <c r="G9" s="24">
        <f t="shared" si="2"/>
        <v>22</v>
      </c>
      <c r="H9" s="22"/>
      <c r="I9" s="22"/>
      <c r="J9" s="22"/>
      <c r="K9" s="22"/>
      <c r="L9" s="23" t="s">
        <v>129</v>
      </c>
      <c r="M9" s="23" t="s">
        <v>77</v>
      </c>
      <c r="N9" s="23" t="s">
        <v>74</v>
      </c>
      <c r="O9" s="22"/>
      <c r="P9" s="23" t="s">
        <v>76</v>
      </c>
      <c r="Q9" s="22"/>
      <c r="R9" s="23" t="s">
        <v>74</v>
      </c>
      <c r="S9" s="22"/>
      <c r="T9" s="23" t="s">
        <v>74</v>
      </c>
      <c r="U9" s="22"/>
      <c r="V9" s="79"/>
      <c r="W9" s="79"/>
      <c r="X9" s="23" t="s">
        <v>77</v>
      </c>
      <c r="Y9" s="22"/>
      <c r="Z9" s="22"/>
      <c r="AA9" s="22"/>
      <c r="AB9" s="23" t="s">
        <v>75</v>
      </c>
      <c r="AC9" s="22"/>
      <c r="AD9" s="23" t="s">
        <v>130</v>
      </c>
      <c r="AE9" s="22"/>
      <c r="AF9" s="22"/>
      <c r="AG9" s="23" t="s">
        <v>75</v>
      </c>
      <c r="AH9" s="22"/>
      <c r="AI9" s="23" t="s">
        <v>74</v>
      </c>
      <c r="AJ9" s="23" t="s">
        <v>76</v>
      </c>
      <c r="AK9" s="22"/>
      <c r="AL9" s="23" t="s">
        <v>129</v>
      </c>
      <c r="AM9" s="22"/>
      <c r="AN9" s="23" t="s">
        <v>75</v>
      </c>
      <c r="AO9" s="22"/>
      <c r="AP9" s="23" t="s">
        <v>74</v>
      </c>
      <c r="AQ9" s="22"/>
      <c r="AR9" s="23" t="s">
        <v>75</v>
      </c>
      <c r="AS9" s="22"/>
      <c r="AT9" s="22"/>
      <c r="AU9" s="23" t="s">
        <v>74</v>
      </c>
      <c r="AV9" s="23" t="s">
        <v>76</v>
      </c>
      <c r="AW9" s="22"/>
      <c r="AX9" s="23" t="s">
        <v>77</v>
      </c>
      <c r="AY9" s="23" t="s">
        <v>161</v>
      </c>
      <c r="AZ9" s="23" t="s">
        <v>75</v>
      </c>
      <c r="BA9" s="23" t="s">
        <v>76</v>
      </c>
      <c r="BB9" s="14">
        <v>1</v>
      </c>
      <c r="BC9" s="22">
        <v>3</v>
      </c>
      <c r="BD9" s="23">
        <v>0</v>
      </c>
      <c r="BE9" s="23">
        <v>0</v>
      </c>
      <c r="BF9" s="14">
        <v>1</v>
      </c>
      <c r="BG9" s="14">
        <v>1</v>
      </c>
      <c r="BH9" s="14">
        <v>2</v>
      </c>
      <c r="BI9" s="14">
        <v>2</v>
      </c>
      <c r="BJ9" s="14">
        <v>2</v>
      </c>
      <c r="BK9" s="14">
        <v>2</v>
      </c>
      <c r="BL9" s="22">
        <v>2</v>
      </c>
      <c r="BM9" s="14">
        <v>1</v>
      </c>
      <c r="BN9" s="23">
        <v>0</v>
      </c>
      <c r="BO9" s="14">
        <v>1</v>
      </c>
      <c r="BP9" s="23">
        <v>0</v>
      </c>
      <c r="BQ9" s="22">
        <v>3</v>
      </c>
      <c r="BR9" s="23">
        <v>0</v>
      </c>
      <c r="BS9" s="14">
        <v>1</v>
      </c>
      <c r="BT9" s="23">
        <v>0</v>
      </c>
      <c r="BU9" s="23">
        <v>0</v>
      </c>
    </row>
    <row r="10" spans="1:73" ht="19.95" customHeight="1">
      <c r="A10" s="78" t="s">
        <v>84</v>
      </c>
      <c r="B10" s="78"/>
      <c r="C10" s="10" t="s">
        <v>85</v>
      </c>
      <c r="D10" s="17">
        <v>69.7</v>
      </c>
      <c r="E10" s="24">
        <f t="shared" si="0"/>
        <v>75.400000000000006</v>
      </c>
      <c r="F10" s="24">
        <f t="shared" si="1"/>
        <v>32.4</v>
      </c>
      <c r="G10" s="24">
        <f t="shared" si="2"/>
        <v>43</v>
      </c>
      <c r="H10" s="22"/>
      <c r="I10" s="22"/>
      <c r="J10" s="22"/>
      <c r="K10" s="22"/>
      <c r="L10" s="22"/>
      <c r="M10" s="23" t="s">
        <v>74</v>
      </c>
      <c r="N10" s="22"/>
      <c r="O10" s="22"/>
      <c r="P10" s="23" t="s">
        <v>76</v>
      </c>
      <c r="Q10" s="22"/>
      <c r="R10" s="22"/>
      <c r="S10" s="22"/>
      <c r="T10" s="22"/>
      <c r="U10" s="22"/>
      <c r="V10" s="79"/>
      <c r="W10" s="79"/>
      <c r="X10" s="23" t="s">
        <v>77</v>
      </c>
      <c r="Y10" s="22"/>
      <c r="Z10" s="23" t="s">
        <v>74</v>
      </c>
      <c r="AA10" s="23" t="s">
        <v>75</v>
      </c>
      <c r="AB10" s="23" t="s">
        <v>75</v>
      </c>
      <c r="AC10" s="22"/>
      <c r="AD10" s="23" t="s">
        <v>143</v>
      </c>
      <c r="AE10" s="22"/>
      <c r="AF10" s="23" t="s">
        <v>75</v>
      </c>
      <c r="AG10" s="23" t="s">
        <v>76</v>
      </c>
      <c r="AH10" s="22"/>
      <c r="AI10" s="23" t="s">
        <v>75</v>
      </c>
      <c r="AJ10" s="23" t="s">
        <v>74</v>
      </c>
      <c r="AK10" s="22"/>
      <c r="AL10" s="23" t="s">
        <v>129</v>
      </c>
      <c r="AM10" s="22"/>
      <c r="AN10" s="22"/>
      <c r="AO10" s="22"/>
      <c r="AP10" s="23" t="s">
        <v>74</v>
      </c>
      <c r="AQ10" s="23" t="s">
        <v>76</v>
      </c>
      <c r="AR10" s="23" t="s">
        <v>74</v>
      </c>
      <c r="AS10" s="22"/>
      <c r="AT10" s="22"/>
      <c r="AU10" s="22"/>
      <c r="AV10" s="22"/>
      <c r="AW10" s="22"/>
      <c r="AX10" s="23" t="s">
        <v>77</v>
      </c>
      <c r="AY10" s="23" t="s">
        <v>160</v>
      </c>
      <c r="AZ10" s="23" t="s">
        <v>74</v>
      </c>
      <c r="BA10" s="23" t="s">
        <v>76</v>
      </c>
      <c r="BB10" s="14">
        <v>1</v>
      </c>
      <c r="BC10" s="22">
        <v>3</v>
      </c>
      <c r="BD10" s="22">
        <v>2</v>
      </c>
      <c r="BE10" s="22">
        <v>2</v>
      </c>
      <c r="BF10" s="22">
        <v>3</v>
      </c>
      <c r="BG10" s="22">
        <v>2</v>
      </c>
      <c r="BH10" s="14">
        <v>1</v>
      </c>
      <c r="BI10" s="22">
        <v>4</v>
      </c>
      <c r="BJ10" s="22">
        <v>5</v>
      </c>
      <c r="BK10" s="22">
        <v>3</v>
      </c>
      <c r="BL10" s="22">
        <v>2</v>
      </c>
      <c r="BM10" s="22">
        <v>4</v>
      </c>
      <c r="BN10" s="22">
        <v>2</v>
      </c>
      <c r="BO10" s="22">
        <v>2</v>
      </c>
      <c r="BP10" s="23">
        <v>0</v>
      </c>
      <c r="BQ10" s="22">
        <v>3</v>
      </c>
      <c r="BR10" s="22">
        <v>2</v>
      </c>
      <c r="BS10" s="23">
        <v>0</v>
      </c>
      <c r="BT10" s="23">
        <v>0</v>
      </c>
      <c r="BU10" s="22">
        <v>2</v>
      </c>
    </row>
    <row r="11" spans="1:73" ht="19.95" customHeight="1">
      <c r="A11" s="78" t="s">
        <v>86</v>
      </c>
      <c r="B11" s="78"/>
      <c r="C11" s="10" t="s">
        <v>87</v>
      </c>
      <c r="D11" s="16">
        <v>47.47</v>
      </c>
      <c r="E11" s="24">
        <f t="shared" si="0"/>
        <v>51</v>
      </c>
      <c r="F11" s="24">
        <f t="shared" si="1"/>
        <v>24</v>
      </c>
      <c r="G11" s="24">
        <f t="shared" si="2"/>
        <v>27</v>
      </c>
      <c r="H11" s="22"/>
      <c r="I11" s="22"/>
      <c r="J11" s="22"/>
      <c r="K11" s="22"/>
      <c r="L11" s="22"/>
      <c r="M11" s="23" t="s">
        <v>77</v>
      </c>
      <c r="N11" s="23" t="s">
        <v>75</v>
      </c>
      <c r="O11" s="22"/>
      <c r="P11" s="23" t="s">
        <v>75</v>
      </c>
      <c r="Q11" s="23" t="s">
        <v>136</v>
      </c>
      <c r="R11" s="23" t="s">
        <v>74</v>
      </c>
      <c r="S11" s="22"/>
      <c r="T11" s="22"/>
      <c r="U11" s="23" t="s">
        <v>76</v>
      </c>
      <c r="V11" s="79"/>
      <c r="W11" s="79"/>
      <c r="X11" s="23" t="s">
        <v>77</v>
      </c>
      <c r="Y11" s="23" t="s">
        <v>138</v>
      </c>
      <c r="Z11" s="23" t="s">
        <v>74</v>
      </c>
      <c r="AA11" s="23" t="s">
        <v>76</v>
      </c>
      <c r="AB11" s="22"/>
      <c r="AC11" s="23" t="s">
        <v>77</v>
      </c>
      <c r="AD11" s="23" t="s">
        <v>144</v>
      </c>
      <c r="AE11" s="22"/>
      <c r="AF11" s="23" t="s">
        <v>75</v>
      </c>
      <c r="AG11" s="22"/>
      <c r="AH11" s="22"/>
      <c r="AI11" s="23" t="s">
        <v>75</v>
      </c>
      <c r="AJ11" s="23" t="s">
        <v>77</v>
      </c>
      <c r="AK11" s="22"/>
      <c r="AL11" s="22" t="s">
        <v>129</v>
      </c>
      <c r="AM11" s="22"/>
      <c r="AN11" s="23" t="s">
        <v>75</v>
      </c>
      <c r="AO11" s="22"/>
      <c r="AP11" s="23" t="s">
        <v>74</v>
      </c>
      <c r="AQ11" s="22"/>
      <c r="AR11" s="23" t="s">
        <v>75</v>
      </c>
      <c r="AS11" s="23" t="s">
        <v>74</v>
      </c>
      <c r="AT11" s="23" t="s">
        <v>74</v>
      </c>
      <c r="AU11" s="22"/>
      <c r="AV11" s="23" t="s">
        <v>76</v>
      </c>
      <c r="AW11" s="22"/>
      <c r="AX11" s="23" t="s">
        <v>77</v>
      </c>
      <c r="AY11" s="23" t="s">
        <v>160</v>
      </c>
      <c r="AZ11" s="23" t="s">
        <v>75</v>
      </c>
      <c r="BA11" s="23" t="s">
        <v>76</v>
      </c>
      <c r="BB11" s="22">
        <v>2</v>
      </c>
      <c r="BC11" s="14">
        <v>2</v>
      </c>
      <c r="BD11" s="14">
        <v>1</v>
      </c>
      <c r="BE11" s="23">
        <v>0</v>
      </c>
      <c r="BF11" s="14">
        <v>1</v>
      </c>
      <c r="BG11" s="22">
        <v>2</v>
      </c>
      <c r="BH11" s="23">
        <v>0</v>
      </c>
      <c r="BI11" s="14">
        <v>2</v>
      </c>
      <c r="BJ11" s="14">
        <v>2</v>
      </c>
      <c r="BK11" s="22">
        <v>3</v>
      </c>
      <c r="BL11" s="22">
        <v>2</v>
      </c>
      <c r="BM11" s="23">
        <v>0</v>
      </c>
      <c r="BN11" s="22">
        <v>2</v>
      </c>
      <c r="BO11" s="23">
        <v>0</v>
      </c>
      <c r="BP11" s="14">
        <v>1</v>
      </c>
      <c r="BQ11" s="23">
        <v>0</v>
      </c>
      <c r="BR11" s="22">
        <v>2</v>
      </c>
      <c r="BS11" s="22">
        <v>3</v>
      </c>
      <c r="BT11" s="23">
        <v>0</v>
      </c>
      <c r="BU11" s="22">
        <v>2</v>
      </c>
    </row>
    <row r="12" spans="1:73" ht="19.95" customHeight="1">
      <c r="A12" s="78" t="s">
        <v>88</v>
      </c>
      <c r="B12" s="78"/>
      <c r="C12" s="10" t="s">
        <v>89</v>
      </c>
      <c r="D12" s="15">
        <v>29.29</v>
      </c>
      <c r="E12" s="24">
        <f t="shared" si="0"/>
        <v>31.2</v>
      </c>
      <c r="F12" s="24">
        <f t="shared" si="1"/>
        <v>19.2</v>
      </c>
      <c r="G12" s="24">
        <f t="shared" si="2"/>
        <v>12</v>
      </c>
      <c r="H12" s="22"/>
      <c r="I12" s="22"/>
      <c r="J12" s="22"/>
      <c r="K12" s="23" t="s">
        <v>76</v>
      </c>
      <c r="L12" s="22" t="s">
        <v>131</v>
      </c>
      <c r="M12" s="23" t="s">
        <v>77</v>
      </c>
      <c r="N12" s="22"/>
      <c r="O12" s="22"/>
      <c r="P12" s="23" t="s">
        <v>75</v>
      </c>
      <c r="Q12" s="23" t="s">
        <v>136</v>
      </c>
      <c r="R12" s="22"/>
      <c r="S12" s="22"/>
      <c r="T12" s="23" t="s">
        <v>74</v>
      </c>
      <c r="U12" s="22"/>
      <c r="V12" s="80" t="s">
        <v>74</v>
      </c>
      <c r="W12" s="80"/>
      <c r="X12" s="23" t="s">
        <v>77</v>
      </c>
      <c r="Y12" s="23" t="s">
        <v>139</v>
      </c>
      <c r="Z12" s="23" t="s">
        <v>74</v>
      </c>
      <c r="AA12" s="22"/>
      <c r="AB12" s="23" t="s">
        <v>75</v>
      </c>
      <c r="AC12" s="23" t="s">
        <v>76</v>
      </c>
      <c r="AD12" s="23" t="s">
        <v>145</v>
      </c>
      <c r="AE12" s="22"/>
      <c r="AF12" s="23" t="s">
        <v>77</v>
      </c>
      <c r="AG12" s="23" t="s">
        <v>76</v>
      </c>
      <c r="AH12" s="22"/>
      <c r="AI12" s="23" t="s">
        <v>76</v>
      </c>
      <c r="AJ12" s="23" t="s">
        <v>76</v>
      </c>
      <c r="AK12" s="23" t="s">
        <v>77</v>
      </c>
      <c r="AL12" s="22" t="s">
        <v>138</v>
      </c>
      <c r="AM12" s="23" t="s">
        <v>77</v>
      </c>
      <c r="AN12" s="23" t="s">
        <v>77</v>
      </c>
      <c r="AO12" s="23" t="s">
        <v>75</v>
      </c>
      <c r="AP12" s="23" t="s">
        <v>74</v>
      </c>
      <c r="AQ12" s="22"/>
      <c r="AR12" s="23" t="s">
        <v>76</v>
      </c>
      <c r="AS12" s="23" t="s">
        <v>74</v>
      </c>
      <c r="AT12" s="23" t="s">
        <v>74</v>
      </c>
      <c r="AU12" s="23" t="s">
        <v>77</v>
      </c>
      <c r="AV12" s="23" t="s">
        <v>76</v>
      </c>
      <c r="AW12" s="22"/>
      <c r="AX12" s="23" t="s">
        <v>76</v>
      </c>
      <c r="AY12" s="23" t="s">
        <v>162</v>
      </c>
      <c r="AZ12" s="22"/>
      <c r="BA12" s="22"/>
      <c r="BB12" s="14">
        <v>1</v>
      </c>
      <c r="BC12" s="23">
        <v>0</v>
      </c>
      <c r="BD12" s="14">
        <v>1</v>
      </c>
      <c r="BE12" s="23">
        <v>0</v>
      </c>
      <c r="BF12" s="14">
        <v>1</v>
      </c>
      <c r="BG12" s="23">
        <v>0</v>
      </c>
      <c r="BH12" s="23">
        <v>0</v>
      </c>
      <c r="BI12" s="23">
        <v>0</v>
      </c>
      <c r="BJ12" s="14">
        <v>1</v>
      </c>
      <c r="BK12" s="22">
        <v>3</v>
      </c>
      <c r="BL12" s="22">
        <v>2</v>
      </c>
      <c r="BM12" s="23">
        <v>0</v>
      </c>
      <c r="BN12" s="14">
        <v>1</v>
      </c>
      <c r="BO12" s="23">
        <v>0</v>
      </c>
      <c r="BP12" s="23">
        <v>0</v>
      </c>
      <c r="BQ12" s="23">
        <v>0</v>
      </c>
      <c r="BR12" s="22">
        <v>2</v>
      </c>
      <c r="BS12" s="23">
        <v>0</v>
      </c>
      <c r="BT12" s="23">
        <v>0</v>
      </c>
      <c r="BU12" s="23">
        <v>0</v>
      </c>
    </row>
    <row r="13" spans="1:73" ht="19.95" customHeight="1">
      <c r="A13" s="78" t="s">
        <v>90</v>
      </c>
      <c r="B13" s="78"/>
      <c r="C13" s="10" t="s">
        <v>91</v>
      </c>
      <c r="D13" s="11">
        <v>64.650000000000006</v>
      </c>
      <c r="E13" s="24">
        <f t="shared" si="0"/>
        <v>71</v>
      </c>
      <c r="F13" s="24">
        <f t="shared" si="1"/>
        <v>36</v>
      </c>
      <c r="G13" s="24">
        <f t="shared" si="2"/>
        <v>35</v>
      </c>
      <c r="H13" s="22"/>
      <c r="I13" s="22"/>
      <c r="J13" s="22"/>
      <c r="K13" s="23" t="s">
        <v>76</v>
      </c>
      <c r="L13" s="22"/>
      <c r="M13" s="23" t="s">
        <v>77</v>
      </c>
      <c r="N13" s="22"/>
      <c r="O13" s="22"/>
      <c r="P13" s="23" t="s">
        <v>75</v>
      </c>
      <c r="Q13" s="22"/>
      <c r="R13" s="23" t="s">
        <v>74</v>
      </c>
      <c r="S13" s="22"/>
      <c r="T13" s="23" t="s">
        <v>75</v>
      </c>
      <c r="U13" s="22"/>
      <c r="V13" s="79"/>
      <c r="W13" s="79"/>
      <c r="X13" s="22"/>
      <c r="Y13" s="22"/>
      <c r="Z13" s="22"/>
      <c r="AA13" s="23" t="s">
        <v>77</v>
      </c>
      <c r="AB13" s="23" t="s">
        <v>75</v>
      </c>
      <c r="AC13" s="22"/>
      <c r="AD13" s="23" t="s">
        <v>146</v>
      </c>
      <c r="AE13" s="22"/>
      <c r="AF13" s="23" t="s">
        <v>75</v>
      </c>
      <c r="AG13" s="22"/>
      <c r="AH13" s="22"/>
      <c r="AI13" s="23" t="s">
        <v>75</v>
      </c>
      <c r="AJ13" s="22"/>
      <c r="AK13" s="22"/>
      <c r="AL13" s="22"/>
      <c r="AM13" s="22"/>
      <c r="AN13" s="22"/>
      <c r="AO13" s="22"/>
      <c r="AP13" s="23" t="s">
        <v>74</v>
      </c>
      <c r="AQ13" s="22"/>
      <c r="AR13" s="23" t="s">
        <v>74</v>
      </c>
      <c r="AS13" s="23" t="s">
        <v>74</v>
      </c>
      <c r="AT13" s="22"/>
      <c r="AU13" s="23" t="s">
        <v>77</v>
      </c>
      <c r="AV13" s="22"/>
      <c r="AW13" s="22"/>
      <c r="AX13" s="23" t="s">
        <v>76</v>
      </c>
      <c r="AY13" s="23" t="s">
        <v>161</v>
      </c>
      <c r="AZ13" s="22"/>
      <c r="BA13" s="22"/>
      <c r="BB13" s="14">
        <v>1</v>
      </c>
      <c r="BC13" s="14">
        <v>2</v>
      </c>
      <c r="BD13" s="23">
        <v>0</v>
      </c>
      <c r="BE13" s="22">
        <v>2</v>
      </c>
      <c r="BF13" s="22">
        <v>3</v>
      </c>
      <c r="BG13" s="14">
        <v>1</v>
      </c>
      <c r="BH13" s="22">
        <v>4</v>
      </c>
      <c r="BI13" s="14">
        <v>1</v>
      </c>
      <c r="BJ13" s="14">
        <v>1</v>
      </c>
      <c r="BK13" s="22">
        <v>3</v>
      </c>
      <c r="BL13" s="22">
        <v>2</v>
      </c>
      <c r="BM13" s="14">
        <v>3</v>
      </c>
      <c r="BN13" s="22">
        <v>2</v>
      </c>
      <c r="BO13" s="22">
        <v>2</v>
      </c>
      <c r="BP13" s="23">
        <v>0</v>
      </c>
      <c r="BQ13" s="22">
        <v>3</v>
      </c>
      <c r="BR13" s="14">
        <v>1</v>
      </c>
      <c r="BS13" s="14">
        <v>2</v>
      </c>
      <c r="BT13" s="23">
        <v>0</v>
      </c>
      <c r="BU13" s="22">
        <v>2</v>
      </c>
    </row>
    <row r="14" spans="1:73" ht="19.95" customHeight="1">
      <c r="A14" s="78" t="s">
        <v>92</v>
      </c>
      <c r="B14" s="78"/>
      <c r="C14" s="10" t="s">
        <v>93</v>
      </c>
      <c r="D14" s="15">
        <v>21.21</v>
      </c>
      <c r="E14" s="24">
        <f t="shared" si="0"/>
        <v>24</v>
      </c>
      <c r="F14" s="24">
        <f t="shared" si="1"/>
        <v>18</v>
      </c>
      <c r="G14" s="24">
        <f t="shared" si="2"/>
        <v>6</v>
      </c>
      <c r="H14" s="22"/>
      <c r="I14" s="23" t="s">
        <v>77</v>
      </c>
      <c r="J14" s="22"/>
      <c r="K14" s="23" t="s">
        <v>76</v>
      </c>
      <c r="L14" s="22"/>
      <c r="M14" s="23" t="s">
        <v>77</v>
      </c>
      <c r="N14" s="23" t="s">
        <v>74</v>
      </c>
      <c r="O14" s="22"/>
      <c r="P14" s="23" t="s">
        <v>77</v>
      </c>
      <c r="Q14" s="23" t="s">
        <v>136</v>
      </c>
      <c r="R14" s="23" t="s">
        <v>76</v>
      </c>
      <c r="S14" s="22"/>
      <c r="T14" s="23" t="s">
        <v>74</v>
      </c>
      <c r="U14" s="22"/>
      <c r="V14" s="79"/>
      <c r="W14" s="79"/>
      <c r="X14" s="23" t="s">
        <v>75</v>
      </c>
      <c r="Y14" s="22"/>
      <c r="Z14" s="23" t="s">
        <v>76</v>
      </c>
      <c r="AA14" s="23" t="s">
        <v>77</v>
      </c>
      <c r="AB14" s="23" t="s">
        <v>77</v>
      </c>
      <c r="AC14" s="22"/>
      <c r="AD14" s="23" t="s">
        <v>156</v>
      </c>
      <c r="AE14" s="22"/>
      <c r="AF14" s="23" t="s">
        <v>77</v>
      </c>
      <c r="AG14" s="23" t="s">
        <v>75</v>
      </c>
      <c r="AH14" s="22"/>
      <c r="AI14" s="23" t="s">
        <v>74</v>
      </c>
      <c r="AJ14" s="23" t="s">
        <v>74</v>
      </c>
      <c r="AK14" s="23" t="s">
        <v>75</v>
      </c>
      <c r="AL14" s="22" t="s">
        <v>158</v>
      </c>
      <c r="AM14" s="23" t="s">
        <v>77</v>
      </c>
      <c r="AN14" s="23" t="s">
        <v>74</v>
      </c>
      <c r="AO14" s="22"/>
      <c r="AP14" s="22"/>
      <c r="AQ14" s="23" t="s">
        <v>76</v>
      </c>
      <c r="AR14" s="23" t="s">
        <v>75</v>
      </c>
      <c r="AS14" s="23" t="s">
        <v>76</v>
      </c>
      <c r="AT14" s="23" t="s">
        <v>74</v>
      </c>
      <c r="AU14" s="22"/>
      <c r="AV14" s="23" t="s">
        <v>74</v>
      </c>
      <c r="AW14" s="23" t="s">
        <v>74</v>
      </c>
      <c r="AX14" s="23" t="s">
        <v>77</v>
      </c>
      <c r="AY14" s="23" t="s">
        <v>134</v>
      </c>
      <c r="AZ14" s="23" t="s">
        <v>75</v>
      </c>
      <c r="BA14" s="23" t="s">
        <v>76</v>
      </c>
      <c r="BB14" s="14">
        <v>1</v>
      </c>
      <c r="BC14" s="23">
        <v>0</v>
      </c>
      <c r="BD14" s="23">
        <v>0</v>
      </c>
      <c r="BE14" s="23">
        <v>0</v>
      </c>
      <c r="BF14" s="23">
        <v>0</v>
      </c>
      <c r="BG14" s="22">
        <v>2</v>
      </c>
      <c r="BH14" s="23">
        <v>0</v>
      </c>
      <c r="BI14" s="14">
        <v>1</v>
      </c>
      <c r="BJ14" s="23">
        <v>0</v>
      </c>
      <c r="BK14" s="23">
        <v>0</v>
      </c>
      <c r="BL14" s="22">
        <v>2</v>
      </c>
      <c r="BM14" s="23">
        <v>0</v>
      </c>
      <c r="BN14" s="23">
        <v>0</v>
      </c>
      <c r="BO14" s="23">
        <v>0</v>
      </c>
      <c r="BP14" s="23">
        <v>0</v>
      </c>
      <c r="BQ14" s="23">
        <v>0</v>
      </c>
      <c r="BR14" s="23">
        <v>0</v>
      </c>
      <c r="BS14" s="23">
        <v>0</v>
      </c>
      <c r="BT14" s="23">
        <v>0</v>
      </c>
      <c r="BU14" s="23">
        <v>0</v>
      </c>
    </row>
    <row r="15" spans="1:73" ht="19.95" customHeight="1">
      <c r="A15" s="78" t="s">
        <v>94</v>
      </c>
      <c r="B15" s="78"/>
      <c r="C15" s="10" t="s">
        <v>95</v>
      </c>
      <c r="D15" s="17">
        <v>66.67</v>
      </c>
      <c r="E15" s="24">
        <f t="shared" si="0"/>
        <v>71.8</v>
      </c>
      <c r="F15" s="24">
        <f t="shared" si="1"/>
        <v>34.799999999999997</v>
      </c>
      <c r="G15" s="24">
        <f t="shared" si="2"/>
        <v>37</v>
      </c>
      <c r="H15" s="22"/>
      <c r="I15" s="22"/>
      <c r="J15" s="22"/>
      <c r="K15" s="23" t="s">
        <v>76</v>
      </c>
      <c r="L15" s="23" t="s">
        <v>129</v>
      </c>
      <c r="M15" s="23" t="s">
        <v>76</v>
      </c>
      <c r="N15" s="22"/>
      <c r="O15" s="23" t="s">
        <v>75</v>
      </c>
      <c r="P15" s="23" t="s">
        <v>77</v>
      </c>
      <c r="Q15" s="22"/>
      <c r="R15" s="22"/>
      <c r="S15" s="22"/>
      <c r="T15" s="22"/>
      <c r="U15" s="22"/>
      <c r="V15" s="80" t="s">
        <v>74</v>
      </c>
      <c r="W15" s="80"/>
      <c r="X15" s="22"/>
      <c r="Y15" s="23" t="s">
        <v>139</v>
      </c>
      <c r="Z15" s="23" t="s">
        <v>74</v>
      </c>
      <c r="AA15" s="23" t="s">
        <v>77</v>
      </c>
      <c r="AB15" s="22"/>
      <c r="AC15" s="23" t="s">
        <v>76</v>
      </c>
      <c r="AD15" s="22" t="s">
        <v>147</v>
      </c>
      <c r="AE15" s="22"/>
      <c r="AF15" s="22"/>
      <c r="AG15" s="22"/>
      <c r="AH15" s="22"/>
      <c r="AI15" s="23" t="s">
        <v>75</v>
      </c>
      <c r="AJ15" s="22"/>
      <c r="AK15" s="22"/>
      <c r="AL15" s="22"/>
      <c r="AM15" s="22"/>
      <c r="AN15" s="22"/>
      <c r="AO15" s="22"/>
      <c r="AP15" s="22"/>
      <c r="AQ15" s="22"/>
      <c r="AR15" s="23" t="s">
        <v>76</v>
      </c>
      <c r="AS15" s="23" t="s">
        <v>74</v>
      </c>
      <c r="AT15" s="22"/>
      <c r="AU15" s="22"/>
      <c r="AV15" s="22"/>
      <c r="AW15" s="22"/>
      <c r="AX15" s="23" t="s">
        <v>77</v>
      </c>
      <c r="AY15" s="23" t="s">
        <v>163</v>
      </c>
      <c r="AZ15" s="22"/>
      <c r="BA15" s="23" t="s">
        <v>76</v>
      </c>
      <c r="BB15" s="14">
        <v>1</v>
      </c>
      <c r="BC15" s="14">
        <v>2</v>
      </c>
      <c r="BD15" s="14">
        <v>1</v>
      </c>
      <c r="BE15" s="22">
        <v>2</v>
      </c>
      <c r="BF15" s="22">
        <v>3</v>
      </c>
      <c r="BG15" s="23">
        <v>0</v>
      </c>
      <c r="BH15" s="14">
        <v>1</v>
      </c>
      <c r="BI15" s="14">
        <v>1</v>
      </c>
      <c r="BJ15" s="14">
        <v>3</v>
      </c>
      <c r="BK15" s="22">
        <v>3</v>
      </c>
      <c r="BL15" s="22">
        <v>2</v>
      </c>
      <c r="BM15" s="22">
        <v>4</v>
      </c>
      <c r="BN15" s="14">
        <v>1</v>
      </c>
      <c r="BO15" s="22">
        <v>2</v>
      </c>
      <c r="BP15" s="22">
        <v>2</v>
      </c>
      <c r="BQ15" s="22">
        <v>3</v>
      </c>
      <c r="BR15" s="22">
        <v>2</v>
      </c>
      <c r="BS15" s="14">
        <v>2</v>
      </c>
      <c r="BT15" s="23">
        <v>0</v>
      </c>
      <c r="BU15" s="22">
        <v>2</v>
      </c>
    </row>
    <row r="16" spans="1:73" ht="19.95" customHeight="1">
      <c r="A16" s="78" t="s">
        <v>96</v>
      </c>
      <c r="B16" s="78"/>
      <c r="C16" s="10" t="s">
        <v>97</v>
      </c>
      <c r="D16" s="16">
        <v>48.48</v>
      </c>
      <c r="E16" s="24">
        <f t="shared" si="0"/>
        <v>53</v>
      </c>
      <c r="F16" s="24">
        <f t="shared" si="1"/>
        <v>30</v>
      </c>
      <c r="G16" s="24">
        <f t="shared" si="2"/>
        <v>23</v>
      </c>
      <c r="H16" s="22"/>
      <c r="I16" s="22"/>
      <c r="J16" s="22"/>
      <c r="K16" s="23" t="s">
        <v>76</v>
      </c>
      <c r="L16" s="23" t="s">
        <v>129</v>
      </c>
      <c r="M16" s="23" t="s">
        <v>77</v>
      </c>
      <c r="N16" s="23" t="s">
        <v>74</v>
      </c>
      <c r="O16" s="22"/>
      <c r="P16" s="23" t="s">
        <v>76</v>
      </c>
      <c r="Q16" s="22"/>
      <c r="R16" s="23" t="s">
        <v>74</v>
      </c>
      <c r="S16" s="22"/>
      <c r="T16" s="22"/>
      <c r="U16" s="22"/>
      <c r="V16" s="79"/>
      <c r="W16" s="79"/>
      <c r="X16" s="23" t="s">
        <v>77</v>
      </c>
      <c r="Y16" s="22"/>
      <c r="Z16" s="22"/>
      <c r="AA16" s="23" t="s">
        <v>77</v>
      </c>
      <c r="AB16" s="23" t="s">
        <v>75</v>
      </c>
      <c r="AC16" s="22"/>
      <c r="AD16" s="22" t="s">
        <v>148</v>
      </c>
      <c r="AE16" s="22"/>
      <c r="AF16" s="23" t="s">
        <v>77</v>
      </c>
      <c r="AG16" s="23" t="s">
        <v>75</v>
      </c>
      <c r="AH16" s="22"/>
      <c r="AI16" s="23" t="s">
        <v>74</v>
      </c>
      <c r="AJ16" s="22"/>
      <c r="AK16" s="23" t="s">
        <v>75</v>
      </c>
      <c r="AL16" s="23" t="s">
        <v>138</v>
      </c>
      <c r="AM16" s="22"/>
      <c r="AN16" s="22"/>
      <c r="AO16" s="22"/>
      <c r="AP16" s="23" t="s">
        <v>77</v>
      </c>
      <c r="AQ16" s="22"/>
      <c r="AR16" s="22"/>
      <c r="AS16" s="23" t="s">
        <v>77</v>
      </c>
      <c r="AT16" s="22"/>
      <c r="AU16" s="22"/>
      <c r="AV16" s="23" t="s">
        <v>76</v>
      </c>
      <c r="AW16" s="22"/>
      <c r="AX16" s="22"/>
      <c r="AY16" s="23" t="s">
        <v>164</v>
      </c>
      <c r="AZ16" s="23" t="s">
        <v>75</v>
      </c>
      <c r="BA16" s="23" t="s">
        <v>76</v>
      </c>
      <c r="BB16" s="14">
        <v>1</v>
      </c>
      <c r="BC16" s="14">
        <v>1</v>
      </c>
      <c r="BD16" s="22">
        <v>2</v>
      </c>
      <c r="BE16" s="23">
        <v>0</v>
      </c>
      <c r="BF16" s="14">
        <v>1</v>
      </c>
      <c r="BG16" s="22">
        <v>2</v>
      </c>
      <c r="BH16" s="23">
        <v>0</v>
      </c>
      <c r="BI16" s="14">
        <v>1</v>
      </c>
      <c r="BJ16" s="14">
        <v>2</v>
      </c>
      <c r="BK16" s="22">
        <v>3</v>
      </c>
      <c r="BL16" s="22">
        <v>2</v>
      </c>
      <c r="BM16" s="14">
        <v>2</v>
      </c>
      <c r="BN16" s="14">
        <v>1</v>
      </c>
      <c r="BO16" s="22">
        <v>2</v>
      </c>
      <c r="BP16" s="23">
        <v>0</v>
      </c>
      <c r="BQ16" s="23">
        <v>0</v>
      </c>
      <c r="BR16" s="22">
        <v>2</v>
      </c>
      <c r="BS16" s="23">
        <v>0</v>
      </c>
      <c r="BT16" s="14">
        <v>1</v>
      </c>
      <c r="BU16" s="23">
        <v>0</v>
      </c>
    </row>
    <row r="17" spans="1:73" ht="19.95" customHeight="1">
      <c r="A17" s="78" t="s">
        <v>98</v>
      </c>
      <c r="B17" s="78"/>
      <c r="C17" s="10" t="s">
        <v>99</v>
      </c>
      <c r="D17" s="17">
        <v>73.739999999999995</v>
      </c>
      <c r="E17" s="24">
        <f t="shared" si="0"/>
        <v>80</v>
      </c>
      <c r="F17" s="24">
        <f t="shared" si="1"/>
        <v>36</v>
      </c>
      <c r="G17" s="24">
        <f t="shared" si="2"/>
        <v>44</v>
      </c>
      <c r="H17" s="22"/>
      <c r="I17" s="22"/>
      <c r="J17" s="22"/>
      <c r="K17" s="22"/>
      <c r="L17" s="22"/>
      <c r="M17" s="23" t="s">
        <v>77</v>
      </c>
      <c r="N17" s="22"/>
      <c r="O17" s="23" t="s">
        <v>76</v>
      </c>
      <c r="P17" s="22"/>
      <c r="Q17" s="23" t="s">
        <v>136</v>
      </c>
      <c r="R17" s="22"/>
      <c r="S17" s="23" t="s">
        <v>77</v>
      </c>
      <c r="T17" s="22"/>
      <c r="U17" s="22"/>
      <c r="V17" s="79"/>
      <c r="W17" s="79"/>
      <c r="X17" s="22"/>
      <c r="Y17" s="22"/>
      <c r="Z17" s="23" t="s">
        <v>75</v>
      </c>
      <c r="AA17" s="23" t="s">
        <v>76</v>
      </c>
      <c r="AB17" s="23" t="s">
        <v>75</v>
      </c>
      <c r="AC17" s="22"/>
      <c r="AD17" s="23" t="s">
        <v>145</v>
      </c>
      <c r="AE17" s="22"/>
      <c r="AF17" s="23" t="s">
        <v>75</v>
      </c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3" t="s">
        <v>76</v>
      </c>
      <c r="AT17" s="23" t="s">
        <v>74</v>
      </c>
      <c r="AU17" s="22"/>
      <c r="AV17" s="23" t="s">
        <v>76</v>
      </c>
      <c r="AW17" s="22"/>
      <c r="AX17" s="23" t="s">
        <v>76</v>
      </c>
      <c r="AY17" s="23" t="s">
        <v>164</v>
      </c>
      <c r="AZ17" s="23" t="s">
        <v>77</v>
      </c>
      <c r="BA17" s="23" t="s">
        <v>76</v>
      </c>
      <c r="BB17" s="22">
        <v>2</v>
      </c>
      <c r="BC17" s="14">
        <v>2</v>
      </c>
      <c r="BD17" s="22">
        <v>2</v>
      </c>
      <c r="BE17" s="22">
        <v>2</v>
      </c>
      <c r="BF17" s="22">
        <v>3</v>
      </c>
      <c r="BG17" s="14">
        <v>1</v>
      </c>
      <c r="BH17" s="14">
        <v>1</v>
      </c>
      <c r="BI17" s="22">
        <v>4</v>
      </c>
      <c r="BJ17" s="22">
        <v>5</v>
      </c>
      <c r="BK17" s="22">
        <v>3</v>
      </c>
      <c r="BL17" s="22">
        <v>2</v>
      </c>
      <c r="BM17" s="22">
        <v>4</v>
      </c>
      <c r="BN17" s="22">
        <v>2</v>
      </c>
      <c r="BO17" s="14">
        <v>1</v>
      </c>
      <c r="BP17" s="22">
        <v>2</v>
      </c>
      <c r="BQ17" s="22">
        <v>3</v>
      </c>
      <c r="BR17" s="22">
        <v>2</v>
      </c>
      <c r="BS17" s="23">
        <v>0</v>
      </c>
      <c r="BT17" s="14">
        <v>1</v>
      </c>
      <c r="BU17" s="22">
        <v>2</v>
      </c>
    </row>
    <row r="18" spans="1:73" ht="19.95" customHeight="1">
      <c r="A18" s="78" t="s">
        <v>100</v>
      </c>
      <c r="B18" s="78"/>
      <c r="C18" s="10" t="s">
        <v>101</v>
      </c>
      <c r="D18" s="15">
        <v>28.28</v>
      </c>
      <c r="E18" s="24">
        <f t="shared" si="0"/>
        <v>31.2</v>
      </c>
      <c r="F18" s="24">
        <f t="shared" si="1"/>
        <v>25.2</v>
      </c>
      <c r="G18" s="24">
        <f t="shared" si="2"/>
        <v>6</v>
      </c>
      <c r="H18" s="22"/>
      <c r="I18" s="23" t="s">
        <v>74</v>
      </c>
      <c r="J18" s="23" t="s">
        <v>77</v>
      </c>
      <c r="K18" s="23" t="s">
        <v>76</v>
      </c>
      <c r="L18" s="23" t="s">
        <v>132</v>
      </c>
      <c r="M18" s="23" t="s">
        <v>77</v>
      </c>
      <c r="N18" s="23" t="s">
        <v>75</v>
      </c>
      <c r="O18" s="23" t="s">
        <v>75</v>
      </c>
      <c r="P18" s="22"/>
      <c r="Q18" s="22" t="s">
        <v>137</v>
      </c>
      <c r="R18" s="22"/>
      <c r="S18" s="22"/>
      <c r="T18" s="23" t="s">
        <v>74</v>
      </c>
      <c r="U18" s="23" t="s">
        <v>74</v>
      </c>
      <c r="V18" s="80" t="s">
        <v>77</v>
      </c>
      <c r="W18" s="80"/>
      <c r="X18" s="22"/>
      <c r="Y18" s="22"/>
      <c r="Z18" s="23" t="s">
        <v>75</v>
      </c>
      <c r="AA18" s="22"/>
      <c r="AB18" s="22"/>
      <c r="AC18" s="22"/>
      <c r="AD18" s="23" t="s">
        <v>149</v>
      </c>
      <c r="AE18" s="22"/>
      <c r="AF18" s="22"/>
      <c r="AG18" s="23" t="s">
        <v>75</v>
      </c>
      <c r="AH18" s="22"/>
      <c r="AI18" s="23" t="s">
        <v>74</v>
      </c>
      <c r="AJ18" s="22"/>
      <c r="AK18" s="23" t="s">
        <v>75</v>
      </c>
      <c r="AL18" s="22" t="s">
        <v>159</v>
      </c>
      <c r="AM18" s="22"/>
      <c r="AN18" s="22"/>
      <c r="AO18" s="22"/>
      <c r="AP18" s="23" t="s">
        <v>74</v>
      </c>
      <c r="AQ18" s="23" t="s">
        <v>76</v>
      </c>
      <c r="AR18" s="23" t="s">
        <v>74</v>
      </c>
      <c r="AS18" s="22"/>
      <c r="AT18" s="23" t="s">
        <v>75</v>
      </c>
      <c r="AU18" s="23" t="s">
        <v>76</v>
      </c>
      <c r="AV18" s="23" t="s">
        <v>77</v>
      </c>
      <c r="AW18" s="22"/>
      <c r="AX18" s="22"/>
      <c r="AY18" s="23" t="s">
        <v>134</v>
      </c>
      <c r="AZ18" s="22"/>
      <c r="BA18" s="23" t="s">
        <v>76</v>
      </c>
      <c r="BB18" s="14">
        <v>1</v>
      </c>
      <c r="BC18" s="23">
        <v>0</v>
      </c>
      <c r="BD18" s="23">
        <v>0</v>
      </c>
      <c r="BE18" s="23">
        <v>0</v>
      </c>
      <c r="BF18" s="23">
        <v>0</v>
      </c>
      <c r="BG18" s="23">
        <v>0</v>
      </c>
      <c r="BH18" s="23">
        <v>0</v>
      </c>
      <c r="BI18" s="23">
        <v>0</v>
      </c>
      <c r="BJ18" s="23">
        <v>0</v>
      </c>
      <c r="BK18" s="22">
        <v>3</v>
      </c>
      <c r="BL18" s="23">
        <v>0</v>
      </c>
      <c r="BM18" s="23">
        <v>0</v>
      </c>
      <c r="BN18" s="23">
        <v>0</v>
      </c>
      <c r="BO18" s="23">
        <v>0</v>
      </c>
      <c r="BP18" s="23">
        <v>0</v>
      </c>
      <c r="BQ18" s="23">
        <v>0</v>
      </c>
      <c r="BR18" s="22">
        <v>2</v>
      </c>
      <c r="BS18" s="23">
        <v>0</v>
      </c>
      <c r="BT18" s="23">
        <v>0</v>
      </c>
      <c r="BU18" s="23">
        <v>0</v>
      </c>
    </row>
    <row r="19" spans="1:73" ht="19.95" customHeight="1">
      <c r="A19" s="78" t="s">
        <v>102</v>
      </c>
      <c r="B19" s="78"/>
      <c r="C19" s="10" t="s">
        <v>103</v>
      </c>
      <c r="D19" s="15">
        <v>33.33</v>
      </c>
      <c r="E19" s="24">
        <f t="shared" si="0"/>
        <v>38.200000000000003</v>
      </c>
      <c r="F19" s="24">
        <f t="shared" si="1"/>
        <v>31.2</v>
      </c>
      <c r="G19" s="24">
        <f t="shared" si="2"/>
        <v>7</v>
      </c>
      <c r="H19" s="22"/>
      <c r="I19" s="22"/>
      <c r="J19" s="23" t="s">
        <v>77</v>
      </c>
      <c r="K19" s="22"/>
      <c r="L19" s="23" t="s">
        <v>133</v>
      </c>
      <c r="M19" s="23" t="s">
        <v>76</v>
      </c>
      <c r="N19" s="22"/>
      <c r="O19" s="23" t="s">
        <v>76</v>
      </c>
      <c r="P19" s="23" t="s">
        <v>77</v>
      </c>
      <c r="Q19" s="22"/>
      <c r="R19" s="23" t="s">
        <v>75</v>
      </c>
      <c r="S19" s="22"/>
      <c r="T19" s="22"/>
      <c r="U19" s="22"/>
      <c r="V19" s="79"/>
      <c r="W19" s="79"/>
      <c r="X19" s="22"/>
      <c r="Y19" s="22"/>
      <c r="Z19" s="23" t="s">
        <v>74</v>
      </c>
      <c r="AA19" s="23" t="s">
        <v>75</v>
      </c>
      <c r="AB19" s="23" t="s">
        <v>77</v>
      </c>
      <c r="AC19" s="23" t="s">
        <v>76</v>
      </c>
      <c r="AD19" s="23" t="s">
        <v>145</v>
      </c>
      <c r="AE19" s="22"/>
      <c r="AF19" s="22"/>
      <c r="AG19" s="22"/>
      <c r="AH19" s="22"/>
      <c r="AI19" s="23" t="s">
        <v>74</v>
      </c>
      <c r="AJ19" s="22"/>
      <c r="AK19" s="22"/>
      <c r="AL19" s="22" t="s">
        <v>159</v>
      </c>
      <c r="AM19" s="22"/>
      <c r="AN19" s="22"/>
      <c r="AO19" s="22"/>
      <c r="AP19" s="22"/>
      <c r="AQ19" s="22"/>
      <c r="AR19" s="23" t="s">
        <v>76</v>
      </c>
      <c r="AS19" s="23" t="s">
        <v>74</v>
      </c>
      <c r="AT19" s="23" t="s">
        <v>76</v>
      </c>
      <c r="AU19" s="23" t="s">
        <v>76</v>
      </c>
      <c r="AV19" s="22"/>
      <c r="AW19" s="23" t="s">
        <v>74</v>
      </c>
      <c r="AX19" s="23" t="s">
        <v>77</v>
      </c>
      <c r="AY19" s="23" t="s">
        <v>134</v>
      </c>
      <c r="AZ19" s="22"/>
      <c r="BA19" s="22"/>
      <c r="BB19" s="14">
        <v>1</v>
      </c>
      <c r="BC19" s="23">
        <v>0</v>
      </c>
      <c r="BD19" s="23">
        <v>0</v>
      </c>
      <c r="BE19" s="23">
        <v>0</v>
      </c>
      <c r="BF19" s="22">
        <v>3</v>
      </c>
      <c r="BG19" s="23">
        <v>0</v>
      </c>
      <c r="BH19" s="14">
        <v>1</v>
      </c>
      <c r="BI19" s="23">
        <v>0</v>
      </c>
      <c r="BJ19" s="14">
        <v>1</v>
      </c>
      <c r="BK19" s="23">
        <v>0</v>
      </c>
      <c r="BL19" s="23">
        <v>0</v>
      </c>
      <c r="BM19" s="23">
        <v>0</v>
      </c>
      <c r="BN19" s="23">
        <v>0</v>
      </c>
      <c r="BO19" s="23">
        <v>0</v>
      </c>
      <c r="BP19" s="23">
        <v>0</v>
      </c>
      <c r="BQ19" s="14">
        <v>1</v>
      </c>
      <c r="BR19" s="23">
        <v>0</v>
      </c>
      <c r="BS19" s="23">
        <v>0</v>
      </c>
      <c r="BT19" s="23">
        <v>0</v>
      </c>
      <c r="BU19" s="23">
        <v>0</v>
      </c>
    </row>
    <row r="20" spans="1:73" ht="19.95" customHeight="1">
      <c r="A20" s="78" t="s">
        <v>104</v>
      </c>
      <c r="B20" s="78"/>
      <c r="C20" s="10" t="s">
        <v>105</v>
      </c>
      <c r="D20" s="15">
        <v>40.4</v>
      </c>
      <c r="E20" s="24">
        <f t="shared" si="0"/>
        <v>43.2</v>
      </c>
      <c r="F20" s="24">
        <f t="shared" si="1"/>
        <v>19.2</v>
      </c>
      <c r="G20" s="24">
        <f t="shared" si="2"/>
        <v>24</v>
      </c>
      <c r="H20" s="23" t="s">
        <v>77</v>
      </c>
      <c r="I20" s="23" t="s">
        <v>76</v>
      </c>
      <c r="J20" s="22"/>
      <c r="K20" s="22"/>
      <c r="L20" s="23" t="s">
        <v>134</v>
      </c>
      <c r="M20" s="23" t="s">
        <v>77</v>
      </c>
      <c r="N20" s="22"/>
      <c r="O20" s="23" t="s">
        <v>75</v>
      </c>
      <c r="P20" s="23" t="s">
        <v>77</v>
      </c>
      <c r="Q20" s="23" t="s">
        <v>136</v>
      </c>
      <c r="R20" s="22"/>
      <c r="S20" s="23" t="s">
        <v>74</v>
      </c>
      <c r="T20" s="23" t="s">
        <v>74</v>
      </c>
      <c r="U20" s="22"/>
      <c r="V20" s="79"/>
      <c r="W20" s="79"/>
      <c r="X20" s="22"/>
      <c r="Y20" s="23" t="s">
        <v>129</v>
      </c>
      <c r="Z20" s="23" t="s">
        <v>74</v>
      </c>
      <c r="AA20" s="23" t="s">
        <v>77</v>
      </c>
      <c r="AB20" s="23" t="s">
        <v>75</v>
      </c>
      <c r="AC20" s="23" t="s">
        <v>76</v>
      </c>
      <c r="AD20" s="22" t="s">
        <v>150</v>
      </c>
      <c r="AE20" s="23" t="s">
        <v>74</v>
      </c>
      <c r="AF20" s="23" t="s">
        <v>75</v>
      </c>
      <c r="AG20" s="22"/>
      <c r="AH20" s="22"/>
      <c r="AI20" s="23" t="s">
        <v>76</v>
      </c>
      <c r="AJ20" s="23" t="s">
        <v>76</v>
      </c>
      <c r="AK20" s="23" t="s">
        <v>77</v>
      </c>
      <c r="AL20" s="23" t="s">
        <v>138</v>
      </c>
      <c r="AM20" s="22"/>
      <c r="AN20" s="23" t="s">
        <v>77</v>
      </c>
      <c r="AO20" s="22"/>
      <c r="AP20" s="23" t="s">
        <v>77</v>
      </c>
      <c r="AQ20" s="22"/>
      <c r="AR20" s="23" t="s">
        <v>74</v>
      </c>
      <c r="AS20" s="22"/>
      <c r="AT20" s="22"/>
      <c r="AU20" s="23" t="s">
        <v>76</v>
      </c>
      <c r="AV20" s="23" t="s">
        <v>74</v>
      </c>
      <c r="AW20" s="22"/>
      <c r="AX20" s="23" t="s">
        <v>76</v>
      </c>
      <c r="AY20" s="23" t="s">
        <v>165</v>
      </c>
      <c r="AZ20" s="23" t="s">
        <v>75</v>
      </c>
      <c r="BA20" s="23" t="s">
        <v>75</v>
      </c>
      <c r="BB20" s="14">
        <v>1</v>
      </c>
      <c r="BC20" s="22">
        <v>3</v>
      </c>
      <c r="BD20" s="23">
        <v>0</v>
      </c>
      <c r="BE20" s="14">
        <v>1</v>
      </c>
      <c r="BF20" s="14">
        <v>1</v>
      </c>
      <c r="BG20" s="14">
        <v>1</v>
      </c>
      <c r="BH20" s="23">
        <v>0</v>
      </c>
      <c r="BI20" s="14">
        <v>1</v>
      </c>
      <c r="BJ20" s="14">
        <v>1</v>
      </c>
      <c r="BK20" s="22">
        <v>3</v>
      </c>
      <c r="BL20" s="23">
        <v>0</v>
      </c>
      <c r="BM20" s="14">
        <v>1</v>
      </c>
      <c r="BN20" s="22">
        <v>2</v>
      </c>
      <c r="BO20" s="22">
        <v>2</v>
      </c>
      <c r="BP20" s="22">
        <v>2</v>
      </c>
      <c r="BQ20" s="14">
        <v>1</v>
      </c>
      <c r="BR20" s="22">
        <v>2</v>
      </c>
      <c r="BS20" s="23">
        <v>0</v>
      </c>
      <c r="BT20" s="23">
        <v>0</v>
      </c>
      <c r="BU20" s="22">
        <v>2</v>
      </c>
    </row>
    <row r="21" spans="1:73" ht="19.95" customHeight="1">
      <c r="A21" s="78" t="s">
        <v>106</v>
      </c>
      <c r="B21" s="78"/>
      <c r="C21" s="10" t="s">
        <v>107</v>
      </c>
      <c r="D21" s="17">
        <v>65.66</v>
      </c>
      <c r="E21" s="24">
        <f t="shared" si="0"/>
        <v>71.199999999999989</v>
      </c>
      <c r="F21" s="24">
        <f t="shared" si="1"/>
        <v>37.199999999999996</v>
      </c>
      <c r="G21" s="24">
        <f t="shared" si="2"/>
        <v>34</v>
      </c>
      <c r="H21" s="22"/>
      <c r="I21" s="22"/>
      <c r="J21" s="22"/>
      <c r="K21" s="22"/>
      <c r="L21" s="23" t="s">
        <v>129</v>
      </c>
      <c r="M21" s="23" t="s">
        <v>77</v>
      </c>
      <c r="N21" s="22"/>
      <c r="O21" s="22"/>
      <c r="P21" s="22"/>
      <c r="Q21" s="22"/>
      <c r="R21" s="22"/>
      <c r="S21" s="22"/>
      <c r="T21" s="22"/>
      <c r="U21" s="22"/>
      <c r="V21" s="79"/>
      <c r="W21" s="79"/>
      <c r="X21" s="22"/>
      <c r="Y21" s="22"/>
      <c r="Z21" s="22"/>
      <c r="AA21" s="23" t="s">
        <v>76</v>
      </c>
      <c r="AB21" s="23" t="s">
        <v>77</v>
      </c>
      <c r="AC21" s="22"/>
      <c r="AD21" s="23" t="s">
        <v>151</v>
      </c>
      <c r="AE21" s="22"/>
      <c r="AF21" s="22"/>
      <c r="AG21" s="23" t="s">
        <v>75</v>
      </c>
      <c r="AH21" s="22"/>
      <c r="AI21" s="23" t="s">
        <v>75</v>
      </c>
      <c r="AJ21" s="22"/>
      <c r="AK21" s="22"/>
      <c r="AL21" s="22" t="s">
        <v>138</v>
      </c>
      <c r="AM21" s="22"/>
      <c r="AN21" s="22"/>
      <c r="AO21" s="22"/>
      <c r="AP21" s="23" t="s">
        <v>77</v>
      </c>
      <c r="AQ21" s="22"/>
      <c r="AR21" s="23" t="s">
        <v>74</v>
      </c>
      <c r="AS21" s="22"/>
      <c r="AT21" s="22"/>
      <c r="AU21" s="23" t="s">
        <v>77</v>
      </c>
      <c r="AV21" s="23" t="s">
        <v>77</v>
      </c>
      <c r="AW21" s="22"/>
      <c r="AX21" s="23" t="s">
        <v>77</v>
      </c>
      <c r="AY21" s="23" t="s">
        <v>161</v>
      </c>
      <c r="AZ21" s="23" t="s">
        <v>74</v>
      </c>
      <c r="BA21" s="22"/>
      <c r="BB21" s="14">
        <v>1</v>
      </c>
      <c r="BC21" s="14">
        <v>1</v>
      </c>
      <c r="BD21" s="23">
        <v>0</v>
      </c>
      <c r="BE21" s="23">
        <v>0</v>
      </c>
      <c r="BF21" s="22">
        <v>3</v>
      </c>
      <c r="BG21" s="22">
        <v>2</v>
      </c>
      <c r="BH21" s="23">
        <v>0</v>
      </c>
      <c r="BI21" s="14">
        <v>1</v>
      </c>
      <c r="BJ21" s="22">
        <v>5</v>
      </c>
      <c r="BK21" s="22">
        <v>3</v>
      </c>
      <c r="BL21" s="22">
        <v>2</v>
      </c>
      <c r="BM21" s="14">
        <v>2</v>
      </c>
      <c r="BN21" s="22">
        <v>2</v>
      </c>
      <c r="BO21" s="14">
        <v>1</v>
      </c>
      <c r="BP21" s="14">
        <v>1</v>
      </c>
      <c r="BQ21" s="22">
        <v>3</v>
      </c>
      <c r="BR21" s="22">
        <v>2</v>
      </c>
      <c r="BS21" s="14">
        <v>2</v>
      </c>
      <c r="BT21" s="14">
        <v>1</v>
      </c>
      <c r="BU21" s="22">
        <v>2</v>
      </c>
    </row>
    <row r="22" spans="1:73" ht="19.95" customHeight="1">
      <c r="A22" s="78" t="s">
        <v>108</v>
      </c>
      <c r="B22" s="78"/>
      <c r="C22" s="10" t="s">
        <v>109</v>
      </c>
      <c r="D22" s="15">
        <v>32.32</v>
      </c>
      <c r="E22" s="24">
        <f t="shared" si="0"/>
        <v>35.200000000000003</v>
      </c>
      <c r="F22" s="24">
        <f t="shared" si="1"/>
        <v>25.2</v>
      </c>
      <c r="G22" s="24">
        <f t="shared" si="2"/>
        <v>10</v>
      </c>
      <c r="H22" s="22"/>
      <c r="I22" s="23" t="s">
        <v>77</v>
      </c>
      <c r="J22" s="22"/>
      <c r="K22" s="23" t="s">
        <v>77</v>
      </c>
      <c r="L22" s="23" t="s">
        <v>129</v>
      </c>
      <c r="M22" s="23" t="s">
        <v>76</v>
      </c>
      <c r="N22" s="23" t="s">
        <v>74</v>
      </c>
      <c r="O22" s="22"/>
      <c r="P22" s="23" t="s">
        <v>77</v>
      </c>
      <c r="Q22" s="23" t="s">
        <v>136</v>
      </c>
      <c r="R22" s="23" t="s">
        <v>75</v>
      </c>
      <c r="S22" s="22"/>
      <c r="T22" s="22"/>
      <c r="U22" s="22"/>
      <c r="V22" s="79"/>
      <c r="W22" s="79"/>
      <c r="X22" s="22"/>
      <c r="Y22" s="22" t="s">
        <v>134</v>
      </c>
      <c r="Z22" s="22"/>
      <c r="AA22" s="22"/>
      <c r="AB22" s="23" t="s">
        <v>77</v>
      </c>
      <c r="AC22" s="23" t="s">
        <v>76</v>
      </c>
      <c r="AD22" s="23" t="s">
        <v>152</v>
      </c>
      <c r="AE22" s="22"/>
      <c r="AF22" s="22"/>
      <c r="AG22" s="23" t="s">
        <v>75</v>
      </c>
      <c r="AH22" s="22"/>
      <c r="AI22" s="23" t="s">
        <v>75</v>
      </c>
      <c r="AJ22" s="22"/>
      <c r="AK22" s="22"/>
      <c r="AL22" s="22" t="s">
        <v>138</v>
      </c>
      <c r="AM22" s="22"/>
      <c r="AN22" s="23" t="s">
        <v>75</v>
      </c>
      <c r="AO22" s="22"/>
      <c r="AP22" s="22"/>
      <c r="AQ22" s="23" t="s">
        <v>74</v>
      </c>
      <c r="AR22" s="23" t="s">
        <v>74</v>
      </c>
      <c r="AS22" s="23" t="s">
        <v>77</v>
      </c>
      <c r="AT22" s="22"/>
      <c r="AU22" s="22"/>
      <c r="AV22" s="23" t="s">
        <v>74</v>
      </c>
      <c r="AW22" s="23" t="s">
        <v>74</v>
      </c>
      <c r="AX22" s="23" t="s">
        <v>77</v>
      </c>
      <c r="AY22" s="23" t="s">
        <v>134</v>
      </c>
      <c r="AZ22" s="23" t="s">
        <v>74</v>
      </c>
      <c r="BA22" s="23" t="s">
        <v>76</v>
      </c>
      <c r="BB22" s="14">
        <v>1</v>
      </c>
      <c r="BC22" s="23">
        <v>0</v>
      </c>
      <c r="BD22" s="14">
        <v>1</v>
      </c>
      <c r="BE22" s="23">
        <v>0</v>
      </c>
      <c r="BF22" s="23">
        <v>0</v>
      </c>
      <c r="BG22" s="23">
        <v>0</v>
      </c>
      <c r="BH22" s="23">
        <v>0</v>
      </c>
      <c r="BI22" s="23">
        <v>0</v>
      </c>
      <c r="BJ22" s="23">
        <v>0</v>
      </c>
      <c r="BK22" s="22">
        <v>3</v>
      </c>
      <c r="BL22" s="23">
        <v>0</v>
      </c>
      <c r="BM22" s="14">
        <v>1</v>
      </c>
      <c r="BN22" s="14">
        <v>1</v>
      </c>
      <c r="BO22" s="14">
        <v>1</v>
      </c>
      <c r="BP22" s="23">
        <v>0</v>
      </c>
      <c r="BQ22" s="23">
        <v>0</v>
      </c>
      <c r="BR22" s="22">
        <v>2</v>
      </c>
      <c r="BS22" s="23">
        <v>0</v>
      </c>
      <c r="BT22" s="23">
        <v>0</v>
      </c>
      <c r="BU22" s="23">
        <v>0</v>
      </c>
    </row>
    <row r="23" spans="1:73" ht="19.95" customHeight="1">
      <c r="A23" s="78" t="s">
        <v>110</v>
      </c>
      <c r="B23" s="78"/>
      <c r="C23" s="10" t="s">
        <v>111</v>
      </c>
      <c r="D23" s="16">
        <v>53.54</v>
      </c>
      <c r="E23" s="24">
        <f t="shared" si="0"/>
        <v>59</v>
      </c>
      <c r="F23" s="24">
        <f t="shared" si="1"/>
        <v>30</v>
      </c>
      <c r="G23" s="24">
        <f t="shared" si="2"/>
        <v>29</v>
      </c>
      <c r="H23" s="22"/>
      <c r="I23" s="22"/>
      <c r="J23" s="22"/>
      <c r="K23" s="22"/>
      <c r="L23" s="22"/>
      <c r="M23" s="23" t="s">
        <v>77</v>
      </c>
      <c r="N23" s="23" t="s">
        <v>75</v>
      </c>
      <c r="O23" s="22"/>
      <c r="P23" s="23" t="s">
        <v>77</v>
      </c>
      <c r="Q23" s="22"/>
      <c r="R23" s="22"/>
      <c r="S23" s="22"/>
      <c r="T23" s="23" t="s">
        <v>74</v>
      </c>
      <c r="U23" s="22"/>
      <c r="V23" s="79"/>
      <c r="W23" s="79"/>
      <c r="X23" s="22"/>
      <c r="Y23" s="23" t="s">
        <v>139</v>
      </c>
      <c r="Z23" s="23" t="s">
        <v>76</v>
      </c>
      <c r="AA23" s="22"/>
      <c r="AB23" s="23" t="s">
        <v>77</v>
      </c>
      <c r="AC23" s="23" t="s">
        <v>76</v>
      </c>
      <c r="AD23" s="23" t="s">
        <v>145</v>
      </c>
      <c r="AE23" s="22"/>
      <c r="AF23" s="23" t="s">
        <v>75</v>
      </c>
      <c r="AG23" s="22"/>
      <c r="AH23" s="22"/>
      <c r="AI23" s="23" t="s">
        <v>74</v>
      </c>
      <c r="AJ23" s="23" t="s">
        <v>76</v>
      </c>
      <c r="AK23" s="23" t="s">
        <v>75</v>
      </c>
      <c r="AL23" s="23" t="s">
        <v>138</v>
      </c>
      <c r="AM23" s="22"/>
      <c r="AN23" s="23" t="s">
        <v>75</v>
      </c>
      <c r="AO23" s="22"/>
      <c r="AP23" s="23" t="s">
        <v>76</v>
      </c>
      <c r="AQ23" s="22"/>
      <c r="AR23" s="23" t="s">
        <v>74</v>
      </c>
      <c r="AS23" s="23" t="s">
        <v>76</v>
      </c>
      <c r="AT23" s="22"/>
      <c r="AU23" s="23" t="s">
        <v>76</v>
      </c>
      <c r="AV23" s="22"/>
      <c r="AW23" s="22"/>
      <c r="AX23" s="23" t="s">
        <v>75</v>
      </c>
      <c r="AY23" s="23" t="s">
        <v>161</v>
      </c>
      <c r="AZ23" s="22"/>
      <c r="BA23" s="22"/>
      <c r="BB23" s="14">
        <v>1</v>
      </c>
      <c r="BC23" s="14">
        <v>2</v>
      </c>
      <c r="BD23" s="22">
        <v>2</v>
      </c>
      <c r="BE23" s="23">
        <v>0</v>
      </c>
      <c r="BF23" s="23">
        <v>0</v>
      </c>
      <c r="BG23" s="14">
        <v>1</v>
      </c>
      <c r="BH23" s="23">
        <v>0</v>
      </c>
      <c r="BI23" s="23">
        <v>0</v>
      </c>
      <c r="BJ23" s="14">
        <v>2</v>
      </c>
      <c r="BK23" s="22">
        <v>3</v>
      </c>
      <c r="BL23" s="22">
        <v>2</v>
      </c>
      <c r="BM23" s="22">
        <v>4</v>
      </c>
      <c r="BN23" s="22">
        <v>2</v>
      </c>
      <c r="BO23" s="22">
        <v>2</v>
      </c>
      <c r="BP23" s="22">
        <v>2</v>
      </c>
      <c r="BQ23" s="23">
        <v>0</v>
      </c>
      <c r="BR23" s="22">
        <v>2</v>
      </c>
      <c r="BS23" s="22">
        <v>3</v>
      </c>
      <c r="BT23" s="23">
        <v>0</v>
      </c>
      <c r="BU23" s="14">
        <v>1</v>
      </c>
    </row>
    <row r="24" spans="1:73" ht="19.95" customHeight="1">
      <c r="A24" s="78" t="s">
        <v>112</v>
      </c>
      <c r="B24" s="78"/>
      <c r="C24" s="10" t="s">
        <v>113</v>
      </c>
      <c r="D24" s="15">
        <v>42.42</v>
      </c>
      <c r="E24" s="24">
        <f t="shared" si="0"/>
        <v>44.4</v>
      </c>
      <c r="F24" s="24">
        <f t="shared" si="1"/>
        <v>26.4</v>
      </c>
      <c r="G24" s="24">
        <f t="shared" si="2"/>
        <v>18</v>
      </c>
      <c r="H24" s="22"/>
      <c r="I24" s="23" t="s">
        <v>74</v>
      </c>
      <c r="J24" s="22"/>
      <c r="K24" s="22"/>
      <c r="L24" s="23" t="s">
        <v>130</v>
      </c>
      <c r="M24" s="23" t="s">
        <v>76</v>
      </c>
      <c r="N24" s="22"/>
      <c r="O24" s="22"/>
      <c r="P24" s="22"/>
      <c r="Q24" s="22" t="s">
        <v>132</v>
      </c>
      <c r="R24" s="23" t="s">
        <v>75</v>
      </c>
      <c r="S24" s="22"/>
      <c r="T24" s="23" t="s">
        <v>74</v>
      </c>
      <c r="U24" s="23" t="s">
        <v>76</v>
      </c>
      <c r="V24" s="79"/>
      <c r="W24" s="79"/>
      <c r="X24" s="22"/>
      <c r="Y24" s="23" t="s">
        <v>139</v>
      </c>
      <c r="Z24" s="22"/>
      <c r="AA24" s="22"/>
      <c r="AB24" s="22"/>
      <c r="AC24" s="22"/>
      <c r="AD24" s="23" t="s">
        <v>145</v>
      </c>
      <c r="AE24" s="22"/>
      <c r="AF24" s="23" t="s">
        <v>75</v>
      </c>
      <c r="AG24" s="23" t="s">
        <v>75</v>
      </c>
      <c r="AH24" s="22"/>
      <c r="AI24" s="23" t="s">
        <v>74</v>
      </c>
      <c r="AJ24" s="23" t="s">
        <v>76</v>
      </c>
      <c r="AK24" s="23" t="s">
        <v>77</v>
      </c>
      <c r="AL24" s="22" t="s">
        <v>138</v>
      </c>
      <c r="AM24" s="22"/>
      <c r="AN24" s="23" t="s">
        <v>74</v>
      </c>
      <c r="AO24" s="22"/>
      <c r="AP24" s="23" t="s">
        <v>74</v>
      </c>
      <c r="AQ24" s="22"/>
      <c r="AR24" s="22"/>
      <c r="AS24" s="22"/>
      <c r="AT24" s="23" t="s">
        <v>75</v>
      </c>
      <c r="AU24" s="23" t="s">
        <v>76</v>
      </c>
      <c r="AV24" s="23" t="s">
        <v>77</v>
      </c>
      <c r="AW24" s="23" t="s">
        <v>74</v>
      </c>
      <c r="AX24" s="22"/>
      <c r="AY24" s="22" t="s">
        <v>166</v>
      </c>
      <c r="AZ24" s="23" t="s">
        <v>75</v>
      </c>
      <c r="BA24" s="23" t="s">
        <v>75</v>
      </c>
      <c r="BB24" s="14">
        <v>1</v>
      </c>
      <c r="BC24" s="14">
        <v>2</v>
      </c>
      <c r="BD24" s="22">
        <v>2</v>
      </c>
      <c r="BE24" s="23">
        <v>0</v>
      </c>
      <c r="BF24" s="23">
        <v>0</v>
      </c>
      <c r="BG24" s="23">
        <v>0</v>
      </c>
      <c r="BH24" s="23">
        <v>0</v>
      </c>
      <c r="BI24" s="14">
        <v>1</v>
      </c>
      <c r="BJ24" s="14">
        <v>1</v>
      </c>
      <c r="BK24" s="22">
        <v>3</v>
      </c>
      <c r="BL24" s="22">
        <v>2</v>
      </c>
      <c r="BM24" s="23">
        <v>0</v>
      </c>
      <c r="BN24" s="22">
        <v>2</v>
      </c>
      <c r="BO24" s="22">
        <v>2</v>
      </c>
      <c r="BP24" s="23">
        <v>0</v>
      </c>
      <c r="BQ24" s="23">
        <v>0</v>
      </c>
      <c r="BR24" s="22">
        <v>2</v>
      </c>
      <c r="BS24" s="23">
        <v>0</v>
      </c>
      <c r="BT24" s="23">
        <v>0</v>
      </c>
      <c r="BU24" s="23">
        <v>0</v>
      </c>
    </row>
    <row r="25" spans="1:73" ht="19.95" customHeight="1">
      <c r="A25" s="78" t="s">
        <v>114</v>
      </c>
      <c r="B25" s="78"/>
      <c r="C25" s="10" t="s">
        <v>115</v>
      </c>
      <c r="D25" s="15">
        <v>27.27</v>
      </c>
      <c r="E25" s="24">
        <f t="shared" si="0"/>
        <v>30.4</v>
      </c>
      <c r="F25" s="24">
        <f t="shared" si="1"/>
        <v>20.399999999999999</v>
      </c>
      <c r="G25" s="24">
        <f t="shared" si="2"/>
        <v>10</v>
      </c>
      <c r="H25" s="22"/>
      <c r="I25" s="22"/>
      <c r="J25" s="22"/>
      <c r="K25" s="22"/>
      <c r="L25" s="23" t="s">
        <v>134</v>
      </c>
      <c r="M25" s="23" t="s">
        <v>76</v>
      </c>
      <c r="N25" s="23" t="s">
        <v>74</v>
      </c>
      <c r="O25" s="23" t="s">
        <v>76</v>
      </c>
      <c r="P25" s="22"/>
      <c r="Q25" s="22"/>
      <c r="R25" s="22"/>
      <c r="S25" s="23" t="s">
        <v>75</v>
      </c>
      <c r="T25" s="23" t="s">
        <v>75</v>
      </c>
      <c r="U25" s="22"/>
      <c r="V25" s="80" t="s">
        <v>77</v>
      </c>
      <c r="W25" s="80"/>
      <c r="X25" s="22"/>
      <c r="Y25" s="23" t="s">
        <v>138</v>
      </c>
      <c r="Z25" s="23" t="s">
        <v>76</v>
      </c>
      <c r="AA25" s="23" t="s">
        <v>76</v>
      </c>
      <c r="AB25" s="23" t="s">
        <v>75</v>
      </c>
      <c r="AC25" s="22"/>
      <c r="AD25" s="22" t="s">
        <v>153</v>
      </c>
      <c r="AE25" s="22"/>
      <c r="AF25" s="23" t="s">
        <v>77</v>
      </c>
      <c r="AG25" s="23" t="s">
        <v>74</v>
      </c>
      <c r="AH25" s="22"/>
      <c r="AI25" s="22"/>
      <c r="AJ25" s="23" t="s">
        <v>74</v>
      </c>
      <c r="AK25" s="23" t="s">
        <v>75</v>
      </c>
      <c r="AL25" s="23" t="s">
        <v>138</v>
      </c>
      <c r="AM25" s="23" t="s">
        <v>77</v>
      </c>
      <c r="AN25" s="23" t="s">
        <v>75</v>
      </c>
      <c r="AO25" s="22"/>
      <c r="AP25" s="23" t="s">
        <v>74</v>
      </c>
      <c r="AQ25" s="23" t="s">
        <v>74</v>
      </c>
      <c r="AR25" s="23" t="s">
        <v>74</v>
      </c>
      <c r="AS25" s="23" t="s">
        <v>76</v>
      </c>
      <c r="AT25" s="23" t="s">
        <v>75</v>
      </c>
      <c r="AU25" s="23" t="s">
        <v>76</v>
      </c>
      <c r="AV25" s="23" t="s">
        <v>77</v>
      </c>
      <c r="AW25" s="22"/>
      <c r="AX25" s="22"/>
      <c r="AY25" s="23" t="s">
        <v>134</v>
      </c>
      <c r="AZ25" s="23" t="s">
        <v>77</v>
      </c>
      <c r="BA25" s="23" t="s">
        <v>74</v>
      </c>
      <c r="BB25" s="14">
        <v>1</v>
      </c>
      <c r="BC25" s="14">
        <v>2</v>
      </c>
      <c r="BD25" s="23">
        <v>0</v>
      </c>
      <c r="BE25" s="23">
        <v>0</v>
      </c>
      <c r="BF25" s="14">
        <v>1</v>
      </c>
      <c r="BG25" s="23">
        <v>0</v>
      </c>
      <c r="BH25" s="23">
        <v>0</v>
      </c>
      <c r="BI25" s="23">
        <v>0</v>
      </c>
      <c r="BJ25" s="23">
        <v>0</v>
      </c>
      <c r="BK25" s="22">
        <v>3</v>
      </c>
      <c r="BL25" s="22">
        <v>2</v>
      </c>
      <c r="BM25" s="14">
        <v>1</v>
      </c>
      <c r="BN25" s="23">
        <v>0</v>
      </c>
      <c r="BO25" s="23">
        <v>0</v>
      </c>
      <c r="BP25" s="23">
        <v>0</v>
      </c>
      <c r="BQ25" s="23">
        <v>0</v>
      </c>
      <c r="BR25" s="23">
        <v>0</v>
      </c>
      <c r="BS25" s="23">
        <v>0</v>
      </c>
      <c r="BT25" s="23">
        <v>0</v>
      </c>
      <c r="BU25" s="23">
        <v>0</v>
      </c>
    </row>
    <row r="26" spans="1:73" ht="19.95" customHeight="1">
      <c r="A26" s="78" t="s">
        <v>116</v>
      </c>
      <c r="B26" s="78"/>
      <c r="C26" s="10" t="s">
        <v>117</v>
      </c>
      <c r="D26" s="15">
        <v>25.25</v>
      </c>
      <c r="E26" s="24">
        <f t="shared" si="0"/>
        <v>29.599999999999998</v>
      </c>
      <c r="F26" s="24">
        <f t="shared" si="1"/>
        <v>21.599999999999998</v>
      </c>
      <c r="G26" s="24">
        <f t="shared" si="2"/>
        <v>8</v>
      </c>
      <c r="H26" s="22"/>
      <c r="I26" s="23" t="s">
        <v>77</v>
      </c>
      <c r="J26" s="23" t="s">
        <v>74</v>
      </c>
      <c r="K26" s="23" t="s">
        <v>76</v>
      </c>
      <c r="L26" s="23" t="s">
        <v>129</v>
      </c>
      <c r="M26" s="22"/>
      <c r="N26" s="23" t="s">
        <v>74</v>
      </c>
      <c r="O26" s="23" t="s">
        <v>75</v>
      </c>
      <c r="P26" s="23" t="s">
        <v>77</v>
      </c>
      <c r="Q26" s="22"/>
      <c r="R26" s="23" t="s">
        <v>74</v>
      </c>
      <c r="S26" s="22"/>
      <c r="T26" s="23" t="s">
        <v>75</v>
      </c>
      <c r="U26" s="22"/>
      <c r="V26" s="79"/>
      <c r="W26" s="79"/>
      <c r="X26" s="22"/>
      <c r="Y26" s="22"/>
      <c r="Z26" s="23" t="s">
        <v>76</v>
      </c>
      <c r="AA26" s="23" t="s">
        <v>77</v>
      </c>
      <c r="AB26" s="23" t="s">
        <v>75</v>
      </c>
      <c r="AC26" s="23" t="s">
        <v>76</v>
      </c>
      <c r="AD26" s="23" t="s">
        <v>154</v>
      </c>
      <c r="AE26" s="22"/>
      <c r="AF26" s="23" t="s">
        <v>74</v>
      </c>
      <c r="AG26" s="22"/>
      <c r="AH26" s="22"/>
      <c r="AI26" s="23" t="s">
        <v>75</v>
      </c>
      <c r="AJ26" s="23" t="s">
        <v>76</v>
      </c>
      <c r="AK26" s="23" t="s">
        <v>75</v>
      </c>
      <c r="AL26" s="22" t="s">
        <v>138</v>
      </c>
      <c r="AM26" s="23" t="s">
        <v>77</v>
      </c>
      <c r="AN26" s="23" t="s">
        <v>75</v>
      </c>
      <c r="AO26" s="22"/>
      <c r="AP26" s="22"/>
      <c r="AQ26" s="23" t="s">
        <v>77</v>
      </c>
      <c r="AR26" s="22"/>
      <c r="AS26" s="23" t="s">
        <v>76</v>
      </c>
      <c r="AT26" s="22"/>
      <c r="AU26" s="22"/>
      <c r="AV26" s="23"/>
      <c r="AW26" s="23" t="s">
        <v>76</v>
      </c>
      <c r="AX26" s="23" t="s">
        <v>77</v>
      </c>
      <c r="AY26" s="23" t="s">
        <v>134</v>
      </c>
      <c r="AZ26" s="23" t="s">
        <v>75</v>
      </c>
      <c r="BA26" s="23" t="s">
        <v>76</v>
      </c>
      <c r="BB26" s="14">
        <v>1</v>
      </c>
      <c r="BC26" s="14">
        <v>1</v>
      </c>
      <c r="BD26" s="23">
        <v>0</v>
      </c>
      <c r="BE26" s="23">
        <v>0</v>
      </c>
      <c r="BF26" s="23">
        <v>0</v>
      </c>
      <c r="BG26" s="23">
        <v>0</v>
      </c>
      <c r="BH26" s="23">
        <v>0</v>
      </c>
      <c r="BI26" s="23">
        <v>0</v>
      </c>
      <c r="BJ26" s="23">
        <v>0</v>
      </c>
      <c r="BK26" s="22">
        <v>3</v>
      </c>
      <c r="BL26" s="23">
        <v>0</v>
      </c>
      <c r="BM26" s="14">
        <v>3</v>
      </c>
      <c r="BN26" s="23">
        <v>0</v>
      </c>
      <c r="BO26" s="23">
        <v>0</v>
      </c>
      <c r="BP26" s="23">
        <v>0</v>
      </c>
      <c r="BQ26" s="23">
        <v>0</v>
      </c>
      <c r="BR26" s="23">
        <v>0</v>
      </c>
      <c r="BS26" s="23">
        <v>0</v>
      </c>
      <c r="BT26" s="23">
        <v>0</v>
      </c>
      <c r="BU26" s="23">
        <v>0</v>
      </c>
    </row>
    <row r="27" spans="1:73" ht="19.95" customHeight="1">
      <c r="A27" s="78" t="s">
        <v>118</v>
      </c>
      <c r="B27" s="78"/>
      <c r="C27" s="10" t="s">
        <v>119</v>
      </c>
      <c r="D27" s="15">
        <v>40.4</v>
      </c>
      <c r="E27" s="24">
        <f t="shared" si="0"/>
        <v>45</v>
      </c>
      <c r="F27" s="24">
        <f t="shared" si="1"/>
        <v>30</v>
      </c>
      <c r="G27" s="24">
        <f t="shared" si="2"/>
        <v>15</v>
      </c>
      <c r="H27" s="22"/>
      <c r="I27" s="23" t="s">
        <v>74</v>
      </c>
      <c r="J27" s="22"/>
      <c r="K27" s="22"/>
      <c r="L27" s="22"/>
      <c r="M27" s="23" t="s">
        <v>76</v>
      </c>
      <c r="N27" s="23" t="s">
        <v>74</v>
      </c>
      <c r="O27" s="22"/>
      <c r="P27" s="22"/>
      <c r="Q27" s="23" t="s">
        <v>77</v>
      </c>
      <c r="R27" s="23" t="s">
        <v>75</v>
      </c>
      <c r="S27" s="22"/>
      <c r="T27" s="22"/>
      <c r="U27" s="23" t="s">
        <v>76</v>
      </c>
      <c r="V27" s="79"/>
      <c r="W27" s="79"/>
      <c r="X27" s="22"/>
      <c r="Y27" s="23" t="s">
        <v>141</v>
      </c>
      <c r="Z27" s="22"/>
      <c r="AA27" s="22"/>
      <c r="AB27" s="22"/>
      <c r="AC27" s="23" t="s">
        <v>76</v>
      </c>
      <c r="AD27" s="23" t="s">
        <v>157</v>
      </c>
      <c r="AE27" s="22"/>
      <c r="AF27" s="23" t="s">
        <v>75</v>
      </c>
      <c r="AG27" s="23" t="s">
        <v>75</v>
      </c>
      <c r="AH27" s="22"/>
      <c r="AI27" s="22"/>
      <c r="AJ27" s="23" t="s">
        <v>76</v>
      </c>
      <c r="AK27" s="23" t="s">
        <v>74</v>
      </c>
      <c r="AL27" s="22" t="s">
        <v>138</v>
      </c>
      <c r="AM27" s="23" t="s">
        <v>77</v>
      </c>
      <c r="AN27" s="23" t="s">
        <v>77</v>
      </c>
      <c r="AO27" s="22"/>
      <c r="AP27" s="23" t="s">
        <v>74</v>
      </c>
      <c r="AQ27" s="22"/>
      <c r="AR27" s="22"/>
      <c r="AS27" s="22"/>
      <c r="AT27" s="22"/>
      <c r="AU27" s="22"/>
      <c r="AV27" s="22"/>
      <c r="AW27" s="22"/>
      <c r="AX27" s="23" t="s">
        <v>77</v>
      </c>
      <c r="AY27" s="23" t="s">
        <v>161</v>
      </c>
      <c r="AZ27" s="23" t="s">
        <v>75</v>
      </c>
      <c r="BA27" s="23" t="s">
        <v>76</v>
      </c>
      <c r="BB27" s="14">
        <v>1</v>
      </c>
      <c r="BC27" s="23">
        <v>0</v>
      </c>
      <c r="BD27" s="23">
        <v>0</v>
      </c>
      <c r="BE27" s="23">
        <v>0</v>
      </c>
      <c r="BF27" s="23">
        <v>0</v>
      </c>
      <c r="BG27" s="14">
        <v>1</v>
      </c>
      <c r="BH27" s="23">
        <v>0</v>
      </c>
      <c r="BI27" s="14">
        <v>1</v>
      </c>
      <c r="BJ27" s="14">
        <v>1</v>
      </c>
      <c r="BK27" s="23">
        <v>0</v>
      </c>
      <c r="BL27" s="22">
        <v>2</v>
      </c>
      <c r="BM27" s="14">
        <v>2</v>
      </c>
      <c r="BN27" s="23">
        <v>0</v>
      </c>
      <c r="BO27" s="14">
        <v>1</v>
      </c>
      <c r="BP27" s="23">
        <v>0</v>
      </c>
      <c r="BQ27" s="14">
        <v>2</v>
      </c>
      <c r="BR27" s="22">
        <v>2</v>
      </c>
      <c r="BS27" s="23">
        <v>0</v>
      </c>
      <c r="BT27" s="23">
        <v>0</v>
      </c>
      <c r="BU27" s="22">
        <v>2</v>
      </c>
    </row>
    <row r="28" spans="1:73" ht="19.95" customHeight="1">
      <c r="A28" s="78" t="s">
        <v>120</v>
      </c>
      <c r="B28" s="78"/>
      <c r="C28" s="10" t="s">
        <v>121</v>
      </c>
      <c r="D28" s="15">
        <v>36.36</v>
      </c>
      <c r="E28" s="24">
        <f t="shared" si="0"/>
        <v>39.799999999999997</v>
      </c>
      <c r="F28" s="24">
        <f t="shared" si="1"/>
        <v>22.8</v>
      </c>
      <c r="G28" s="24">
        <f t="shared" si="2"/>
        <v>17</v>
      </c>
      <c r="H28" s="22"/>
      <c r="I28" s="22"/>
      <c r="J28" s="22"/>
      <c r="K28" s="23" t="s">
        <v>76</v>
      </c>
      <c r="L28" s="23" t="s">
        <v>132</v>
      </c>
      <c r="M28" s="23" t="s">
        <v>76</v>
      </c>
      <c r="N28" s="23" t="s">
        <v>77</v>
      </c>
      <c r="O28" s="22"/>
      <c r="P28" s="23" t="s">
        <v>77</v>
      </c>
      <c r="Q28" s="23" t="s">
        <v>136</v>
      </c>
      <c r="R28" s="23" t="s">
        <v>75</v>
      </c>
      <c r="S28" s="22"/>
      <c r="T28" s="23" t="s">
        <v>75</v>
      </c>
      <c r="U28" s="22"/>
      <c r="V28" s="79"/>
      <c r="W28" s="79"/>
      <c r="X28" s="22"/>
      <c r="Y28" s="23" t="s">
        <v>138</v>
      </c>
      <c r="Z28" s="22"/>
      <c r="AA28" s="22"/>
      <c r="AB28" s="23" t="s">
        <v>77</v>
      </c>
      <c r="AC28" s="23" t="s">
        <v>76</v>
      </c>
      <c r="AD28" s="23" t="s">
        <v>134</v>
      </c>
      <c r="AE28" s="22"/>
      <c r="AF28" s="23" t="s">
        <v>77</v>
      </c>
      <c r="AG28" s="22"/>
      <c r="AH28" s="22"/>
      <c r="AI28" s="23" t="s">
        <v>75</v>
      </c>
      <c r="AJ28" s="23" t="s">
        <v>74</v>
      </c>
      <c r="AK28" s="22"/>
      <c r="AL28" s="22" t="s">
        <v>138</v>
      </c>
      <c r="AM28" s="22"/>
      <c r="AN28" s="23" t="s">
        <v>77</v>
      </c>
      <c r="AO28" s="22"/>
      <c r="AP28" s="23" t="s">
        <v>76</v>
      </c>
      <c r="AQ28" s="23" t="s">
        <v>77</v>
      </c>
      <c r="AR28" s="23" t="s">
        <v>75</v>
      </c>
      <c r="AS28" s="23" t="s">
        <v>74</v>
      </c>
      <c r="AT28" s="23" t="s">
        <v>75</v>
      </c>
      <c r="AU28" s="23" t="s">
        <v>76</v>
      </c>
      <c r="AV28" s="23" t="s">
        <v>74</v>
      </c>
      <c r="AW28" s="22"/>
      <c r="AX28" s="23" t="s">
        <v>77</v>
      </c>
      <c r="AY28" s="23" t="s">
        <v>74</v>
      </c>
      <c r="AZ28" s="22"/>
      <c r="BA28" s="23" t="s">
        <v>75</v>
      </c>
      <c r="BB28" s="22">
        <v>2</v>
      </c>
      <c r="BC28" s="23">
        <v>0</v>
      </c>
      <c r="BD28" s="23">
        <v>0</v>
      </c>
      <c r="BE28" s="23">
        <v>0</v>
      </c>
      <c r="BF28" s="23">
        <v>0</v>
      </c>
      <c r="BG28" s="23">
        <v>0</v>
      </c>
      <c r="BH28" s="14">
        <v>1</v>
      </c>
      <c r="BI28" s="14">
        <v>1</v>
      </c>
      <c r="BJ28" s="14">
        <v>1</v>
      </c>
      <c r="BK28" s="22">
        <v>3</v>
      </c>
      <c r="BL28" s="22">
        <v>2</v>
      </c>
      <c r="BM28" s="22">
        <v>4</v>
      </c>
      <c r="BN28" s="23">
        <v>0</v>
      </c>
      <c r="BO28" s="23">
        <v>0</v>
      </c>
      <c r="BP28" s="23">
        <v>0</v>
      </c>
      <c r="BQ28" s="22">
        <v>3</v>
      </c>
      <c r="BR28" s="23">
        <v>0</v>
      </c>
      <c r="BS28" s="23">
        <v>0</v>
      </c>
      <c r="BT28" s="23">
        <v>0</v>
      </c>
      <c r="BU28" s="23">
        <v>0</v>
      </c>
    </row>
    <row r="29" spans="1:73" ht="19.95" customHeight="1">
      <c r="A29" s="78" t="s">
        <v>122</v>
      </c>
      <c r="B29" s="78"/>
      <c r="C29" s="10" t="s">
        <v>123</v>
      </c>
      <c r="D29" s="15">
        <v>32.32</v>
      </c>
      <c r="E29" s="24">
        <f t="shared" si="0"/>
        <v>35.799999999999997</v>
      </c>
      <c r="F29" s="24">
        <f t="shared" si="1"/>
        <v>22.8</v>
      </c>
      <c r="G29" s="24">
        <f t="shared" si="2"/>
        <v>13</v>
      </c>
      <c r="H29" s="22"/>
      <c r="I29" s="22"/>
      <c r="J29" s="23" t="s">
        <v>74</v>
      </c>
      <c r="K29" s="22"/>
      <c r="L29" s="23" t="s">
        <v>134</v>
      </c>
      <c r="M29" s="23" t="s">
        <v>77</v>
      </c>
      <c r="N29" s="23" t="s">
        <v>74</v>
      </c>
      <c r="O29" s="23" t="s">
        <v>75</v>
      </c>
      <c r="P29" s="22"/>
      <c r="Q29" s="22"/>
      <c r="R29" s="22"/>
      <c r="S29" s="22"/>
      <c r="T29" s="22"/>
      <c r="U29" s="22"/>
      <c r="V29" s="80" t="s">
        <v>77</v>
      </c>
      <c r="W29" s="80"/>
      <c r="X29" s="22"/>
      <c r="Y29" s="23" t="s">
        <v>139</v>
      </c>
      <c r="Z29" s="22"/>
      <c r="AA29" s="23" t="s">
        <v>77</v>
      </c>
      <c r="AB29" s="23" t="s">
        <v>77</v>
      </c>
      <c r="AC29" s="22"/>
      <c r="AD29" s="22" t="s">
        <v>155</v>
      </c>
      <c r="AE29" s="22"/>
      <c r="AF29" s="23" t="s">
        <v>77</v>
      </c>
      <c r="AG29" s="23" t="s">
        <v>75</v>
      </c>
      <c r="AH29" s="22"/>
      <c r="AI29" s="23" t="s">
        <v>74</v>
      </c>
      <c r="AJ29" s="23" t="s">
        <v>76</v>
      </c>
      <c r="AK29" s="22"/>
      <c r="AL29" s="23" t="s">
        <v>138</v>
      </c>
      <c r="AM29" s="23" t="s">
        <v>77</v>
      </c>
      <c r="AN29" s="23" t="s">
        <v>75</v>
      </c>
      <c r="AO29" s="22"/>
      <c r="AP29" s="23" t="s">
        <v>74</v>
      </c>
      <c r="AQ29" s="23" t="s">
        <v>74</v>
      </c>
      <c r="AR29" s="23" t="s">
        <v>76</v>
      </c>
      <c r="AS29" s="23" t="s">
        <v>76</v>
      </c>
      <c r="AT29" s="23" t="s">
        <v>74</v>
      </c>
      <c r="AU29" s="22"/>
      <c r="AV29" s="23" t="s">
        <v>77</v>
      </c>
      <c r="AW29" s="22"/>
      <c r="AX29" s="23" t="s">
        <v>75</v>
      </c>
      <c r="AY29" s="23" t="s">
        <v>134</v>
      </c>
      <c r="AZ29" s="23" t="s">
        <v>75</v>
      </c>
      <c r="BA29" s="23" t="s">
        <v>75</v>
      </c>
      <c r="BB29" s="14">
        <v>1</v>
      </c>
      <c r="BC29" s="23">
        <v>0</v>
      </c>
      <c r="BD29" s="14">
        <v>1</v>
      </c>
      <c r="BE29" s="23">
        <v>0</v>
      </c>
      <c r="BF29" s="23">
        <v>0</v>
      </c>
      <c r="BG29" s="23">
        <v>0</v>
      </c>
      <c r="BH29" s="23">
        <v>0</v>
      </c>
      <c r="BI29" s="23">
        <v>0</v>
      </c>
      <c r="BJ29" s="14">
        <v>1</v>
      </c>
      <c r="BK29" s="22">
        <v>3</v>
      </c>
      <c r="BL29" s="22">
        <v>2</v>
      </c>
      <c r="BM29" s="14">
        <v>1</v>
      </c>
      <c r="BN29" s="23">
        <v>0</v>
      </c>
      <c r="BO29" s="14">
        <v>1</v>
      </c>
      <c r="BP29" s="23">
        <v>0</v>
      </c>
      <c r="BQ29" s="23">
        <v>0</v>
      </c>
      <c r="BR29" s="22">
        <v>2</v>
      </c>
      <c r="BS29" s="23">
        <v>0</v>
      </c>
      <c r="BT29" s="23">
        <v>0</v>
      </c>
      <c r="BU29" s="14">
        <v>1</v>
      </c>
    </row>
    <row r="30" spans="1:73" ht="19.95" customHeight="1">
      <c r="A30" s="78" t="s">
        <v>124</v>
      </c>
      <c r="B30" s="78"/>
      <c r="C30" s="10" t="s">
        <v>125</v>
      </c>
      <c r="D30" s="15">
        <v>33.33</v>
      </c>
      <c r="E30" s="24">
        <f t="shared" si="0"/>
        <v>37.200000000000003</v>
      </c>
      <c r="F30" s="24">
        <f t="shared" si="1"/>
        <v>25.2</v>
      </c>
      <c r="G30" s="24">
        <f t="shared" si="2"/>
        <v>12</v>
      </c>
      <c r="H30" s="22"/>
      <c r="I30" s="22"/>
      <c r="J30" s="22"/>
      <c r="K30" s="22"/>
      <c r="L30" s="23" t="s">
        <v>135</v>
      </c>
      <c r="M30" s="23" t="s">
        <v>74</v>
      </c>
      <c r="N30" s="22"/>
      <c r="O30" s="23" t="s">
        <v>77</v>
      </c>
      <c r="P30" s="22"/>
      <c r="Q30" s="23" t="s">
        <v>136</v>
      </c>
      <c r="R30" s="23" t="s">
        <v>75</v>
      </c>
      <c r="S30" s="22"/>
      <c r="T30" s="22"/>
      <c r="U30" s="22"/>
      <c r="V30" s="79"/>
      <c r="W30" s="79"/>
      <c r="X30" s="23" t="s">
        <v>75</v>
      </c>
      <c r="Y30" s="22"/>
      <c r="Z30" s="23" t="s">
        <v>76</v>
      </c>
      <c r="AA30" s="23" t="s">
        <v>75</v>
      </c>
      <c r="AB30" s="23" t="s">
        <v>75</v>
      </c>
      <c r="AC30" s="23" t="s">
        <v>76</v>
      </c>
      <c r="AD30" s="23" t="s">
        <v>145</v>
      </c>
      <c r="AE30" s="22"/>
      <c r="AF30" s="23" t="s">
        <v>75</v>
      </c>
      <c r="AG30" s="23" t="s">
        <v>75</v>
      </c>
      <c r="AH30" s="22"/>
      <c r="AI30" s="23" t="s">
        <v>76</v>
      </c>
      <c r="AJ30" s="22"/>
      <c r="AK30" s="22"/>
      <c r="AL30" s="22" t="s">
        <v>147</v>
      </c>
      <c r="AM30" s="22"/>
      <c r="AN30" s="23" t="s">
        <v>75</v>
      </c>
      <c r="AO30" s="23" t="s">
        <v>74</v>
      </c>
      <c r="AP30" s="23" t="s">
        <v>74</v>
      </c>
      <c r="AQ30" s="22"/>
      <c r="AR30" s="23" t="s">
        <v>74</v>
      </c>
      <c r="AS30" s="22"/>
      <c r="AT30" s="23" t="s">
        <v>75</v>
      </c>
      <c r="AU30" s="23" t="s">
        <v>76</v>
      </c>
      <c r="AV30" s="23" t="s">
        <v>77</v>
      </c>
      <c r="AW30" s="22"/>
      <c r="AX30" s="22"/>
      <c r="AY30" s="23" t="s">
        <v>134</v>
      </c>
      <c r="AZ30" s="23" t="s">
        <v>77</v>
      </c>
      <c r="BA30" s="23" t="s">
        <v>76</v>
      </c>
      <c r="BB30" s="14">
        <v>1</v>
      </c>
      <c r="BC30" s="23">
        <v>0</v>
      </c>
      <c r="BD30" s="23">
        <v>0</v>
      </c>
      <c r="BE30" s="23">
        <v>0</v>
      </c>
      <c r="BF30" s="14">
        <v>1</v>
      </c>
      <c r="BG30" s="23">
        <v>0</v>
      </c>
      <c r="BH30" s="23">
        <v>0</v>
      </c>
      <c r="BI30" s="23">
        <v>0</v>
      </c>
      <c r="BJ30" s="23">
        <v>0</v>
      </c>
      <c r="BK30" s="14">
        <v>1</v>
      </c>
      <c r="BL30" s="22">
        <v>2</v>
      </c>
      <c r="BM30" s="14">
        <v>1</v>
      </c>
      <c r="BN30" s="14">
        <v>1</v>
      </c>
      <c r="BO30" s="22">
        <v>2</v>
      </c>
      <c r="BP30" s="14">
        <v>1</v>
      </c>
      <c r="BQ30" s="14">
        <v>1</v>
      </c>
      <c r="BR30" s="14">
        <v>1</v>
      </c>
      <c r="BS30" s="23">
        <v>0</v>
      </c>
      <c r="BT30" s="23">
        <v>0</v>
      </c>
      <c r="BU30" s="23">
        <v>0</v>
      </c>
    </row>
    <row r="31" spans="1:73" ht="22.8">
      <c r="Y31" s="55" t="s">
        <v>140</v>
      </c>
    </row>
    <row r="32" spans="1:73">
      <c r="C32" s="25">
        <v>5</v>
      </c>
      <c r="D32" s="26">
        <v>70</v>
      </c>
      <c r="E32" s="26">
        <f>COUNTIF(E$7:E$30, "&gt;=" &amp;D32)</f>
        <v>6</v>
      </c>
      <c r="F32" s="35">
        <f>E32</f>
        <v>6</v>
      </c>
      <c r="G32" s="40">
        <f>F32/24</f>
        <v>0.25</v>
      </c>
    </row>
    <row r="33" spans="3:7">
      <c r="C33" s="27">
        <v>4</v>
      </c>
      <c r="D33" s="28">
        <v>58</v>
      </c>
      <c r="E33" s="28">
        <f t="shared" ref="E33:E36" si="3">COUNTIF(E$7:E$30, "&gt;=" &amp;D33)</f>
        <v>7</v>
      </c>
      <c r="F33" s="36">
        <f>E33-F32</f>
        <v>1</v>
      </c>
      <c r="G33" s="41">
        <f>F33/24</f>
        <v>4.1666666666666664E-2</v>
      </c>
    </row>
    <row r="34" spans="3:7">
      <c r="C34" s="29">
        <v>3</v>
      </c>
      <c r="D34" s="30">
        <v>46</v>
      </c>
      <c r="E34" s="30">
        <f t="shared" si="3"/>
        <v>10</v>
      </c>
      <c r="F34" s="37">
        <f>E34-SUM(F32:F33)</f>
        <v>3</v>
      </c>
      <c r="G34" s="42">
        <f>F34/24</f>
        <v>0.125</v>
      </c>
    </row>
    <row r="35" spans="3:7">
      <c r="C35" s="31">
        <v>2</v>
      </c>
      <c r="D35" s="32">
        <v>38</v>
      </c>
      <c r="E35" s="32">
        <f t="shared" si="3"/>
        <v>15</v>
      </c>
      <c r="F35" s="38">
        <f>E35-SUM(F32:F34)</f>
        <v>5</v>
      </c>
      <c r="G35" s="43">
        <f>F35/24</f>
        <v>0.20833333333333334</v>
      </c>
    </row>
    <row r="36" spans="3:7">
      <c r="C36" s="33">
        <v>1</v>
      </c>
      <c r="D36" s="34">
        <v>0</v>
      </c>
      <c r="E36" s="34">
        <f t="shared" si="3"/>
        <v>24</v>
      </c>
      <c r="F36" s="39">
        <f>E36-SUM(F32:F35)</f>
        <v>9</v>
      </c>
      <c r="G36" s="44">
        <f>F36/24</f>
        <v>0.375</v>
      </c>
    </row>
  </sheetData>
  <mergeCells count="59">
    <mergeCell ref="A4:C4"/>
    <mergeCell ref="V4:W4"/>
    <mergeCell ref="B1:V1"/>
    <mergeCell ref="A2:C2"/>
    <mergeCell ref="V2:W2"/>
    <mergeCell ref="A3:C3"/>
    <mergeCell ref="V3:W3"/>
    <mergeCell ref="A5:C5"/>
    <mergeCell ref="V5:W5"/>
    <mergeCell ref="A6:C6"/>
    <mergeCell ref="V6:W6"/>
    <mergeCell ref="A7:B7"/>
    <mergeCell ref="V7:W7"/>
    <mergeCell ref="A8:B8"/>
    <mergeCell ref="V8:W8"/>
    <mergeCell ref="A9:B9"/>
    <mergeCell ref="V9:W9"/>
    <mergeCell ref="A10:B10"/>
    <mergeCell ref="V10:W10"/>
    <mergeCell ref="A11:B11"/>
    <mergeCell ref="V11:W11"/>
    <mergeCell ref="A12:B12"/>
    <mergeCell ref="V12:W12"/>
    <mergeCell ref="A13:B13"/>
    <mergeCell ref="V13:W13"/>
    <mergeCell ref="A14:B14"/>
    <mergeCell ref="V14:W14"/>
    <mergeCell ref="A15:B15"/>
    <mergeCell ref="V15:W15"/>
    <mergeCell ref="A16:B16"/>
    <mergeCell ref="V16:W16"/>
    <mergeCell ref="A17:B17"/>
    <mergeCell ref="V17:W17"/>
    <mergeCell ref="A18:B18"/>
    <mergeCell ref="V18:W18"/>
    <mergeCell ref="A19:B19"/>
    <mergeCell ref="V19:W19"/>
    <mergeCell ref="A20:B20"/>
    <mergeCell ref="V20:W20"/>
    <mergeCell ref="A21:B21"/>
    <mergeCell ref="V21:W21"/>
    <mergeCell ref="A22:B22"/>
    <mergeCell ref="V22:W22"/>
    <mergeCell ref="A23:B23"/>
    <mergeCell ref="V23:W23"/>
    <mergeCell ref="A24:B24"/>
    <mergeCell ref="V24:W24"/>
    <mergeCell ref="A25:B25"/>
    <mergeCell ref="V25:W25"/>
    <mergeCell ref="A29:B29"/>
    <mergeCell ref="V29:W29"/>
    <mergeCell ref="A30:B30"/>
    <mergeCell ref="V30:W30"/>
    <mergeCell ref="A26:B26"/>
    <mergeCell ref="V26:W26"/>
    <mergeCell ref="A27:B27"/>
    <mergeCell ref="V27:W27"/>
    <mergeCell ref="A28:B28"/>
    <mergeCell ref="V28:W28"/>
  </mergeCells>
  <pageMargins left="0" right="0" top="0" bottom="0" header="0.5" footer="0.5"/>
  <pageSetup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&gt;60% (2)</vt:lpstr>
      <vt:lpstr>Original</vt:lpstr>
      <vt:lpstr>&gt;60%</vt:lpstr>
      <vt:lpstr>MVT, Lim Def, AROC</vt:lpstr>
      <vt:lpstr>DerivImplicit</vt:lpstr>
      <vt:lpstr>PMotion</vt:lpstr>
      <vt:lpstr>ConInflection</vt:lpstr>
      <vt:lpstr>IncDecExt</vt:lpstr>
      <vt:lpstr>Notes</vt:lpstr>
      <vt:lpstr>Ranked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Coapman</dc:creator>
  <cp:lastModifiedBy>Kyle Coapman</cp:lastModifiedBy>
  <dcterms:created xsi:type="dcterms:W3CDTF">2016-11-03T01:49:19Z</dcterms:created>
  <dcterms:modified xsi:type="dcterms:W3CDTF">2016-11-19T00:56:38Z</dcterms:modified>
</cp:coreProperties>
</file>