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la de Costos Actual" sheetId="1" r:id="rId4"/>
    <sheet state="visible" name="Planilla de Costos Estimada" sheetId="2" r:id="rId5"/>
    <sheet state="visible" name="Comparacion Costos y Tiempo" sheetId="3" r:id="rId6"/>
    <sheet state="visible" name="Sprint 1" sheetId="4" r:id="rId7"/>
    <sheet state="visible" name="Sprint 2 " sheetId="5" r:id="rId8"/>
  </sheets>
  <definedNames/>
  <calcPr/>
</workbook>
</file>

<file path=xl/sharedStrings.xml><?xml version="1.0" encoding="utf-8"?>
<sst xmlns="http://schemas.openxmlformats.org/spreadsheetml/2006/main" count="280" uniqueCount="113">
  <si>
    <t xml:space="preserve">Sprint 1 </t>
  </si>
  <si>
    <t xml:space="preserve">Sprint 2 </t>
  </si>
  <si>
    <t>Integrantes</t>
  </si>
  <si>
    <t>Cargo</t>
  </si>
  <si>
    <t>Horas Totales</t>
  </si>
  <si>
    <t>Costo Total</t>
  </si>
  <si>
    <t>Oscar</t>
  </si>
  <si>
    <t>Desarrollador y Gestor</t>
  </si>
  <si>
    <t>William</t>
  </si>
  <si>
    <t>Desarrollador y Lider Proyecto</t>
  </si>
  <si>
    <t>Roberto</t>
  </si>
  <si>
    <t>Totales</t>
  </si>
  <si>
    <t xml:space="preserve">Sprint 3 </t>
  </si>
  <si>
    <t>Valor Hora</t>
  </si>
  <si>
    <t>Costo Actual</t>
  </si>
  <si>
    <t>Horas Estimadas</t>
  </si>
  <si>
    <t>Horas usadas</t>
  </si>
  <si>
    <t>Horas Ahorradas</t>
  </si>
  <si>
    <t xml:space="preserve">Comparacion actual de costos </t>
  </si>
  <si>
    <t>Comparacion actual de tiempos</t>
  </si>
  <si>
    <t>Sprint 1</t>
  </si>
  <si>
    <t>Sprint 2</t>
  </si>
  <si>
    <t>Sprint 3</t>
  </si>
  <si>
    <t>Estimada</t>
  </si>
  <si>
    <t>Real</t>
  </si>
  <si>
    <t>Horas Restantes</t>
  </si>
  <si>
    <t xml:space="preserve">Tiempo Restante </t>
  </si>
  <si>
    <t>5 Semanas (25 dias)</t>
  </si>
  <si>
    <t>Estimado</t>
  </si>
  <si>
    <t xml:space="preserve">Ahorro </t>
  </si>
  <si>
    <t>Ahorro</t>
  </si>
  <si>
    <t>Sprint 3 son 4 semanas estimadas (20 dias) 3.5 aprox hrs x dia</t>
  </si>
  <si>
    <t>Actual</t>
  </si>
  <si>
    <t>Sprint 3 tenemos 5 semanas (25 dias ) 2,8 aprox hrs x dia</t>
  </si>
  <si>
    <t xml:space="preserve">Nota: Este ahorro no quiere decir que hicimos las tareas en menos tiempo, sino que se uso menos tiempo del estimado, ya que el tiempo usado fue el mismo. Por ejemplo : En una semana deberiamos haber usado 50 horas para terminar tareas, pero en esa misma semana se usaron 30 horas, pero igualmente paso una semana. Este ahorro mas bien es monetario ya que al usar menos horas se ahorra dinero del proyecto y lo puedo ver en la comparativa de el lado izquierdo								
								</t>
  </si>
  <si>
    <t>Nota: Cada sprint equivale a un 33% de avance, como ya tenemos dos sprint listos y en el segundo sprint tenemos algunas tareas pendientes, se puede decir que llevamos aproximadamente un 64% de avance en el proyecto</t>
  </si>
  <si>
    <t>Encargado</t>
  </si>
  <si>
    <t>Estado</t>
  </si>
  <si>
    <t>Fecha de inicio</t>
  </si>
  <si>
    <t>Fecha de finalización</t>
  </si>
  <si>
    <t>Vision del proyecto</t>
  </si>
  <si>
    <t>Oscar E.</t>
  </si>
  <si>
    <t>Completada</t>
  </si>
  <si>
    <t>Product Backlog</t>
  </si>
  <si>
    <t>Diagramas de flujo</t>
  </si>
  <si>
    <t>William M.</t>
  </si>
  <si>
    <t>Prototipos interactivos</t>
  </si>
  <si>
    <t>Modelos BBDD</t>
  </si>
  <si>
    <t>Vistas 4+1</t>
  </si>
  <si>
    <t>Epicas e Historias de usuario</t>
  </si>
  <si>
    <t>Backlog de Tareas o Sprint Backlog</t>
  </si>
  <si>
    <t>1.1_APT122_AutoEvaluacionCompetenciasFase1</t>
  </si>
  <si>
    <t>William M. Oscar E. Roberto M.</t>
  </si>
  <si>
    <t>1.2_APT122_DiarioReflexionFase1</t>
  </si>
  <si>
    <t>1.3_APT122_AutoEvaluacionFase1</t>
  </si>
  <si>
    <t>1.4_APT122_FormativaFase1</t>
  </si>
  <si>
    <t>1.5_GuiaEstudiante_Fase1_Definicion Proyecto Apt</t>
  </si>
  <si>
    <t>Evaluacion Fase1</t>
  </si>
  <si>
    <t>Retrospectivas</t>
  </si>
  <si>
    <t>Roberto M.</t>
  </si>
  <si>
    <t>Sprints, Reuniones diarias, Chekpoint</t>
  </si>
  <si>
    <t>Roadmap</t>
  </si>
  <si>
    <t>Burdowchart</t>
  </si>
  <si>
    <t>Informe Ejecutivo (Ingles)</t>
  </si>
  <si>
    <t>Burnupchart</t>
  </si>
  <si>
    <t>CRUD</t>
  </si>
  <si>
    <t>14/10/2024</t>
  </si>
  <si>
    <t>1/10</t>
  </si>
  <si>
    <t>2/10</t>
  </si>
  <si>
    <t>3/10</t>
  </si>
  <si>
    <t>4/10</t>
  </si>
  <si>
    <t>5/10</t>
  </si>
  <si>
    <t>6/10</t>
  </si>
  <si>
    <t>7/10</t>
  </si>
  <si>
    <t>8/10</t>
  </si>
  <si>
    <t>9/10</t>
  </si>
  <si>
    <t>10/10</t>
  </si>
  <si>
    <t>11/10</t>
  </si>
  <si>
    <t>12/10</t>
  </si>
  <si>
    <t>13/10</t>
  </si>
  <si>
    <t>14/10</t>
  </si>
  <si>
    <t>15/10</t>
  </si>
  <si>
    <t xml:space="preserve">Organizacion de Documentos </t>
  </si>
  <si>
    <t>Preparacion de ambiente de desarrollo</t>
  </si>
  <si>
    <t>Diseñar la interfaz de usuario para el formulario de inicio de sesión</t>
  </si>
  <si>
    <t>Sprint Backlog Sprint 2</t>
  </si>
  <si>
    <t>aplicar funcionalidades de cada boton de navegación</t>
  </si>
  <si>
    <t>Implementar recuperación de contraseña</t>
  </si>
  <si>
    <t>Crear página de bienvenida (dashboard)</t>
  </si>
  <si>
    <t>Diseñar la interfaz de usuario para la recuperación de contraseña</t>
  </si>
  <si>
    <t>Implementar lel sistema de regeneracion de tokens de recuperación</t>
  </si>
  <si>
    <t>Diseñar y crear un crud para agregar, editar o eliminar una empresa</t>
  </si>
  <si>
    <t>Diseñar y crear un crud para agregar, editar o eliminar un usuario</t>
  </si>
  <si>
    <t>Crear el proceso de envío de correos electronicos con instrucciones de recuperación</t>
  </si>
  <si>
    <t>Implementar la lógica del backend para procesar la recuperación de contraseña</t>
  </si>
  <si>
    <t>Diseñar e implementar la página de restablecimiento de contraseña</t>
  </si>
  <si>
    <t>Añadir validaciones de seguridad para el proceso de recuperación</t>
  </si>
  <si>
    <t>Implementar sistema de notificación de cambio de contraseña exitoso</t>
  </si>
  <si>
    <t>En curso</t>
  </si>
  <si>
    <t>Desarrollar interfaz del menu</t>
  </si>
  <si>
    <t>Desarrollar lógica para guardar la nueva empresa en la base de datos</t>
  </si>
  <si>
    <t>Añadir opción "Agregar empresa" en la interfaz de usuario de la sección de empresas</t>
  </si>
  <si>
    <t xml:space="preserve">Agregar Paginacion al crud empresas	</t>
  </si>
  <si>
    <t>Implementar validación de campos del formulario</t>
  </si>
  <si>
    <t>Implementar manejo de errores y mensajes de confirmación</t>
  </si>
  <si>
    <t>Implementar la autenticación de usuarios en el backend</t>
  </si>
  <si>
    <t>Crear sistema de manejo de sesiones</t>
  </si>
  <si>
    <t>Añadir opción de "Recordarme" para mantener la sesión activa</t>
  </si>
  <si>
    <t>Implementar cierre de sesión</t>
  </si>
  <si>
    <t>aplicar funcionalidad del boton cerrar sesión</t>
  </si>
  <si>
    <t>Añadir opción "Agregar usuario" en la interfaz de la sección de usuarios</t>
  </si>
  <si>
    <t>Implementar validación de campos del formulario de usuario</t>
  </si>
  <si>
    <t>Desarrollar lógica para guardar el nuevo usuario en la base de datos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</si>
</sst>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dd/mm"/>
    <numFmt numFmtId="166" formatCode="d/MM/yyyy"/>
  </numFmts>
  <fonts count="9">
    <font>
      <sz val="10.0"/>
      <color rgb="FF000000"/>
      <name val="Arial"/>
      <scheme val="minor"/>
    </font>
    <font>
      <sz val="16.0"/>
      <color theme="1"/>
      <name val="Arial"/>
      <scheme val="minor"/>
    </font>
    <font>
      <color theme="1"/>
      <name val="Arial"/>
      <scheme val="minor"/>
    </font>
    <font>
      <sz val="31.0"/>
      <color theme="1"/>
      <name val="Arial"/>
      <scheme val="minor"/>
    </font>
    <font>
      <sz val="18.0"/>
      <color theme="1"/>
      <name val="Arial"/>
      <scheme val="minor"/>
    </font>
    <font>
      <sz val="17.0"/>
      <color theme="1"/>
      <name val="Arial"/>
      <scheme val="minor"/>
    </font>
    <font>
      <sz val="11.0"/>
      <color theme="1"/>
      <name val="Arial"/>
      <scheme val="minor"/>
    </font>
    <font>
      <color rgb="FF000000"/>
      <name val="&quot;docs-Century Gothic&quot;"/>
    </font>
    <font>
      <color rgb="FF434343"/>
      <name val="Roboto"/>
    </font>
  </fonts>
  <fills count="17">
    <fill>
      <patternFill patternType="none"/>
    </fill>
    <fill>
      <patternFill patternType="lightGray"/>
    </fill>
    <fill>
      <patternFill patternType="solid">
        <fgColor rgb="FFD0E0E3"/>
        <bgColor rgb="FFD0E0E3"/>
      </patternFill>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5A6BD"/>
        <bgColor rgb="FFD5A6BD"/>
      </patternFill>
    </fill>
    <fill>
      <patternFill patternType="solid">
        <fgColor rgb="FFD9D2E9"/>
        <bgColor rgb="FFD9D2E9"/>
      </patternFill>
    </fill>
    <fill>
      <patternFill patternType="solid">
        <fgColor rgb="FFFFE599"/>
        <bgColor rgb="FFFFE599"/>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EAD1DC"/>
        <bgColor rgb="FFEAD1DC"/>
      </patternFill>
    </fill>
    <fill>
      <patternFill patternType="solid">
        <fgColor rgb="FFFFFFFF"/>
        <bgColor rgb="FFFFFFFF"/>
      </patternFill>
    </fill>
  </fills>
  <borders count="18">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FFFFF"/>
      </right>
      <top style="thin">
        <color rgb="FFFFFFFF"/>
      </top>
      <bottom style="thin">
        <color rgb="FF374139"/>
      </bottom>
    </border>
    <border>
      <left style="thin">
        <color rgb="FFFFFFFF"/>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left style="thin">
        <color rgb="FF000000"/>
      </left>
      <right style="thin">
        <color rgb="FF000000"/>
      </right>
      <top style="thin">
        <color rgb="FFC9DAF8"/>
      </top>
      <bottom style="thin">
        <color rgb="FFC9DAF8"/>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F6F8F9"/>
      </top>
      <bottom style="thin">
        <color rgb="FFF6F8F9"/>
      </bottom>
    </border>
    <border>
      <left style="thin">
        <color rgb="FF000000"/>
      </left>
      <right style="thin">
        <color rgb="FF000000"/>
      </right>
      <top style="thin">
        <color rgb="FFFFFFFF"/>
      </top>
      <bottom style="thin">
        <color rgb="FF374139"/>
      </bottom>
    </border>
    <border>
      <left style="thin">
        <color rgb="FF000000"/>
      </left>
      <right style="thin">
        <color rgb="FF000000"/>
      </right>
      <top style="thin">
        <color rgb="FFC9DAF8"/>
      </top>
      <bottom style="thin">
        <color rgb="FF374139"/>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3" fontId="1" numFmtId="0" xfId="0" applyAlignment="1" applyFill="1" applyFont="1">
      <alignment horizontal="center" readingOrder="0" shrinkToFit="0" vertical="center" wrapText="0"/>
    </xf>
    <xf borderId="0" fillId="4" fontId="2" numFmtId="0" xfId="0" applyAlignment="1" applyFill="1" applyFont="1">
      <alignment readingOrder="0"/>
    </xf>
    <xf borderId="0" fillId="5" fontId="2" numFmtId="0" xfId="0" applyAlignment="1" applyFill="1" applyFont="1">
      <alignment readingOrder="0"/>
    </xf>
    <xf borderId="0" fillId="5" fontId="2" numFmtId="164" xfId="0" applyFont="1" applyNumberFormat="1"/>
    <xf borderId="0" fillId="5" fontId="2" numFmtId="164" xfId="0" applyFont="1" applyNumberFormat="1"/>
    <xf borderId="0" fillId="6" fontId="2" numFmtId="0" xfId="0" applyAlignment="1" applyFill="1" applyFont="1">
      <alignment readingOrder="0"/>
    </xf>
    <xf borderId="0" fillId="2" fontId="2" numFmtId="164" xfId="0" applyFont="1" applyNumberFormat="1"/>
    <xf borderId="0" fillId="0" fontId="2" numFmtId="164" xfId="0" applyFont="1" applyNumberFormat="1"/>
    <xf borderId="0" fillId="7" fontId="2" numFmtId="0" xfId="0" applyAlignment="1" applyFill="1" applyFont="1">
      <alignment readingOrder="0"/>
    </xf>
    <xf borderId="0" fillId="7" fontId="2" numFmtId="0" xfId="0" applyFont="1"/>
    <xf borderId="0" fillId="7" fontId="2" numFmtId="164" xfId="0" applyFont="1" applyNumberFormat="1"/>
    <xf borderId="0" fillId="7" fontId="2" numFmtId="164" xfId="0" applyFont="1" applyNumberFormat="1"/>
    <xf borderId="0" fillId="8" fontId="1" numFmtId="0" xfId="0" applyAlignment="1" applyFill="1" applyFont="1">
      <alignment horizontal="center" readingOrder="0" shrinkToFit="0" vertical="center" wrapText="0"/>
    </xf>
    <xf borderId="0" fillId="9" fontId="2" numFmtId="0" xfId="0" applyAlignment="1" applyFill="1" applyFont="1">
      <alignment readingOrder="0" vertical="center"/>
    </xf>
    <xf borderId="0" fillId="9" fontId="2" numFmtId="164" xfId="0" applyAlignment="1" applyFont="1" applyNumberFormat="1">
      <alignment horizontal="center" readingOrder="0" vertical="center"/>
    </xf>
    <xf borderId="0" fillId="5" fontId="2" numFmtId="0" xfId="0" applyFont="1"/>
    <xf borderId="0" fillId="6" fontId="2" numFmtId="0" xfId="0" applyFont="1"/>
    <xf borderId="0" fillId="3" fontId="2" numFmtId="0" xfId="0" applyAlignment="1" applyFont="1">
      <alignment horizontal="center" readingOrder="0" vertical="center"/>
    </xf>
    <xf borderId="0" fillId="10" fontId="3" numFmtId="164" xfId="0" applyAlignment="1" applyFill="1" applyFont="1" applyNumberFormat="1">
      <alignment horizontal="center" vertical="center"/>
    </xf>
    <xf borderId="0" fillId="8" fontId="4" numFmtId="0" xfId="0" applyAlignment="1" applyFont="1">
      <alignment horizontal="center" readingOrder="0" vertical="center"/>
    </xf>
    <xf borderId="0" fillId="3" fontId="2" numFmtId="0" xfId="0" applyAlignment="1" applyFont="1">
      <alignment readingOrder="0"/>
    </xf>
    <xf borderId="0" fillId="3" fontId="2" numFmtId="0" xfId="0" applyFont="1"/>
    <xf borderId="0" fillId="10" fontId="5" numFmtId="0" xfId="0" applyAlignment="1" applyFont="1">
      <alignment horizontal="center" readingOrder="0" vertical="center"/>
    </xf>
    <xf borderId="0" fillId="6" fontId="5" numFmtId="0" xfId="0" applyAlignment="1" applyFont="1">
      <alignment horizontal="center" readingOrder="0" vertical="center"/>
    </xf>
    <xf borderId="0" fillId="6" fontId="2" numFmtId="0" xfId="0" applyAlignment="1" applyFont="1">
      <alignment horizontal="center" readingOrder="0" shrinkToFit="0" wrapText="1"/>
    </xf>
    <xf borderId="0" fillId="3" fontId="2" numFmtId="0" xfId="0" applyAlignment="1" applyFont="1">
      <alignment horizontal="center"/>
    </xf>
    <xf borderId="0" fillId="11" fontId="5" numFmtId="164" xfId="0" applyAlignment="1" applyFill="1" applyFont="1" applyNumberFormat="1">
      <alignment horizontal="center" vertical="center"/>
    </xf>
    <xf borderId="0" fillId="11" fontId="4" numFmtId="0" xfId="0" applyAlignment="1" applyFont="1">
      <alignment horizontal="center" vertical="center"/>
    </xf>
    <xf borderId="0" fillId="11" fontId="5" numFmtId="0" xfId="0" applyAlignment="1" applyFont="1">
      <alignment horizontal="center" vertical="center"/>
    </xf>
    <xf borderId="0" fillId="6" fontId="2" numFmtId="0" xfId="0" applyAlignment="1" applyFont="1">
      <alignment horizontal="center" readingOrder="0" vertical="center"/>
    </xf>
    <xf borderId="0" fillId="3" fontId="2" numFmtId="0" xfId="0" applyAlignment="1" applyFont="1">
      <alignment horizontal="center" readingOrder="0"/>
    </xf>
    <xf borderId="0" fillId="0" fontId="2" numFmtId="0" xfId="0" applyAlignment="1" applyFont="1">
      <alignment horizontal="center" vertical="center"/>
    </xf>
    <xf borderId="0" fillId="6" fontId="2" numFmtId="0" xfId="0" applyAlignment="1" applyFont="1">
      <alignment horizontal="center" readingOrder="0"/>
    </xf>
    <xf borderId="0" fillId="12" fontId="5" numFmtId="0" xfId="0" applyAlignment="1" applyFill="1" applyFont="1">
      <alignment horizontal="center" readingOrder="0" vertical="center"/>
    </xf>
    <xf borderId="0" fillId="4" fontId="2" numFmtId="0" xfId="0" applyAlignment="1" applyFont="1">
      <alignment readingOrder="0" shrinkToFit="0" wrapText="1"/>
    </xf>
    <xf borderId="0" fillId="13" fontId="5" numFmtId="164" xfId="0" applyAlignment="1" applyFill="1" applyFont="1" applyNumberFormat="1">
      <alignment horizontal="center" vertical="center"/>
    </xf>
    <xf borderId="0" fillId="14" fontId="5" numFmtId="10" xfId="0" applyAlignment="1" applyFill="1" applyFont="1" applyNumberFormat="1">
      <alignment horizontal="center" vertical="center"/>
    </xf>
    <xf borderId="0" fillId="13" fontId="5" numFmtId="0" xfId="0" applyAlignment="1" applyFont="1">
      <alignment horizontal="center" vertical="center"/>
    </xf>
    <xf borderId="0" fillId="15" fontId="6" numFmtId="0" xfId="0" applyAlignment="1" applyFill="1" applyFont="1">
      <alignment horizontal="left" readingOrder="0" shrinkToFit="0" vertical="top" wrapText="1"/>
    </xf>
    <xf borderId="0" fillId="0" fontId="2" numFmtId="0" xfId="0" applyAlignment="1" applyFont="1">
      <alignment readingOrder="0" shrinkToFit="0" vertical="top" wrapText="1"/>
    </xf>
    <xf borderId="0" fillId="15" fontId="2" numFmtId="0" xfId="0" applyAlignment="1" applyFont="1">
      <alignment horizontal="center" readingOrder="0" shrinkToFit="0" vertical="top" wrapText="1"/>
    </xf>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0" fillId="0" fontId="2" numFmtId="165" xfId="0" applyAlignment="1" applyFont="1" applyNumberFormat="1">
      <alignment readingOrder="0"/>
    </xf>
    <xf borderId="4" fillId="0" fontId="2" numFmtId="49"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shrinkToFit="0" vertical="center" wrapText="0"/>
    </xf>
    <xf borderId="5" fillId="0" fontId="2" numFmtId="166" xfId="0" applyAlignment="1" applyBorder="1" applyFont="1" applyNumberFormat="1">
      <alignment readingOrder="0" shrinkToFit="0" vertical="center" wrapText="0"/>
    </xf>
    <xf borderId="6" fillId="0" fontId="2" numFmtId="166" xfId="0" applyAlignment="1" applyBorder="1" applyFont="1" applyNumberFormat="1">
      <alignment readingOrder="0" shrinkToFit="0" vertical="center" wrapText="0"/>
    </xf>
    <xf borderId="7" fillId="0" fontId="2" numFmtId="49"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166" xfId="0" applyAlignment="1" applyBorder="1" applyFont="1" applyNumberFormat="1">
      <alignment readingOrder="0" shrinkToFit="0" vertical="center" wrapText="0"/>
    </xf>
    <xf borderId="9" fillId="0" fontId="2" numFmtId="166"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4" fillId="16" fontId="7" numFmtId="49" xfId="0" applyAlignment="1" applyBorder="1" applyFill="1" applyFont="1" applyNumberFormat="1">
      <alignment horizontal="left" readingOrder="0" shrinkToFit="0" vertical="center" wrapText="0"/>
    </xf>
    <xf borderId="10" fillId="0" fontId="2" numFmtId="49" xfId="0" applyAlignment="1" applyBorder="1" applyFont="1" applyNumberFormat="1">
      <alignment readingOrder="0" shrinkToFit="0" vertical="center" wrapText="0"/>
    </xf>
    <xf borderId="11"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166" xfId="0" applyAlignment="1" applyBorder="1" applyFont="1" applyNumberFormat="1">
      <alignment readingOrder="0" shrinkToFit="0" vertical="center" wrapText="0"/>
    </xf>
    <xf borderId="12" fillId="0" fontId="2" numFmtId="166" xfId="0" applyAlignment="1" applyBorder="1" applyFont="1" applyNumberFormat="1">
      <alignment readingOrder="0" shrinkToFit="0" vertical="center" wrapText="0"/>
    </xf>
    <xf borderId="1" fillId="0" fontId="6" numFmtId="0" xfId="0" applyAlignment="1" applyBorder="1" applyFont="1">
      <alignment horizontal="left" readingOrder="0" shrinkToFit="0" vertical="center" wrapText="1"/>
    </xf>
    <xf borderId="2" fillId="0" fontId="2" numFmtId="49" xfId="0" applyAlignment="1" applyBorder="1" applyFont="1" applyNumberForma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49" xfId="0" applyAlignment="1" applyBorder="1" applyFont="1" applyNumberFormat="1">
      <alignment horizontal="left" readingOrder="0" shrinkToFit="0" vertical="center" wrapText="0"/>
    </xf>
    <xf borderId="4" fillId="0" fontId="6" numFmtId="49" xfId="0" applyAlignment="1" applyBorder="1" applyFont="1" applyNumberFormat="1">
      <alignment readingOrder="0" shrinkToFit="0" vertical="center" wrapText="0"/>
    </xf>
    <xf borderId="13" fillId="5" fontId="2" numFmtId="0" xfId="0" applyAlignment="1" applyBorder="1" applyFont="1">
      <alignment shrinkToFit="0" vertical="center" wrapText="0"/>
    </xf>
    <xf borderId="14" fillId="0" fontId="2" numFmtId="0" xfId="0" applyAlignment="1" applyBorder="1" applyFont="1">
      <alignment shrinkToFit="0" vertical="center" wrapText="0"/>
    </xf>
    <xf borderId="14" fillId="0" fontId="2" numFmtId="0" xfId="0" applyAlignment="1" applyBorder="1" applyFont="1">
      <alignment shrinkToFit="0" vertical="center" wrapText="0"/>
    </xf>
    <xf borderId="5" fillId="16" fontId="8" numFmtId="0" xfId="0" applyAlignment="1" applyBorder="1" applyFont="1">
      <alignment horizontal="left" readingOrder="0" shrinkToFit="0" vertical="center" wrapText="0"/>
    </xf>
    <xf borderId="15" fillId="0" fontId="2" numFmtId="0" xfId="0" applyAlignment="1" applyBorder="1" applyFont="1">
      <alignment shrinkToFit="0" vertical="center" wrapText="0"/>
    </xf>
    <xf borderId="15" fillId="0" fontId="2" numFmtId="0" xfId="0" applyAlignment="1" applyBorder="1" applyFont="1">
      <alignment shrinkToFit="0" vertical="center" wrapText="0"/>
    </xf>
    <xf borderId="14" fillId="5" fontId="2" numFmtId="0" xfId="0" applyAlignment="1" applyBorder="1" applyFont="1">
      <alignment shrinkToFit="0" vertical="center" wrapText="0"/>
    </xf>
    <xf borderId="8" fillId="0" fontId="2" numFmtId="166" xfId="0" applyAlignment="1" applyBorder="1" applyFont="1" applyNumberFormat="1">
      <alignment shrinkToFit="0" vertical="center" wrapText="0"/>
    </xf>
    <xf borderId="8" fillId="0" fontId="2" numFmtId="0" xfId="0" applyAlignment="1" applyBorder="1" applyFont="1">
      <alignment shrinkToFit="0" vertical="center" wrapText="0"/>
    </xf>
    <xf borderId="5" fillId="0" fontId="2" numFmtId="166" xfId="0" applyAlignment="1" applyBorder="1" applyFont="1" applyNumberFormat="1">
      <alignment shrinkToFit="0" vertical="center" wrapText="0"/>
    </xf>
    <xf borderId="6" fillId="0" fontId="2" numFmtId="0" xfId="0" applyAlignment="1" applyBorder="1" applyFont="1">
      <alignment shrinkToFit="0" vertical="center" wrapText="0"/>
    </xf>
    <xf borderId="16" fillId="0" fontId="2" numFmtId="0" xfId="0" applyAlignment="1" applyBorder="1" applyFont="1">
      <alignment shrinkToFit="0" vertical="center" wrapText="0"/>
    </xf>
    <xf borderId="17" fillId="5"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print 1-style">
      <tableStyleElement dxfId="1" type="headerRow"/>
      <tableStyleElement dxfId="2" type="firstRowStripe"/>
      <tableStyleElement dxfId="3" type="secondRowStripe"/>
    </tableStyle>
    <tableStyle count="3" pivot="0" name="Sprint 2 -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2" displayName="Sprint_1_Planificacion" name="Sprint_1_Planificacion" id="1">
  <tableColumns count="5">
    <tableColumn name="Sprint 1" id="1"/>
    <tableColumn name="Encargado" id="2"/>
    <tableColumn name="Estado" id="3"/>
    <tableColumn name="Fecha de inicio" id="4"/>
    <tableColumn name="Fecha de finalización" id="5"/>
  </tableColumns>
  <tableStyleInfo name="Sprint 1-style" showColumnStripes="0" showFirstColumn="1" showLastColumn="1" showRowStripes="1"/>
</table>
</file>

<file path=xl/tables/table2.xml><?xml version="1.0" encoding="utf-8"?>
<table xmlns="http://schemas.openxmlformats.org/spreadsheetml/2006/main" ref="A1:T32" displayName="Tabla_2" name="Tabla_2" id="2">
  <tableColumns count="20">
    <tableColumn name="Sprint 2" id="1"/>
    <tableColumn name="Encargado" id="2"/>
    <tableColumn name="Estado" id="3"/>
    <tableColumn name="Fecha de inicio" id="4"/>
    <tableColumn name="14/10/2024" id="5"/>
    <tableColumn name="1/10" id="6"/>
    <tableColumn name="2/10" id="7"/>
    <tableColumn name="3/10" id="8"/>
    <tableColumn name="4/10" id="9"/>
    <tableColumn name="5/10" id="10"/>
    <tableColumn name="6/10" id="11"/>
    <tableColumn name="7/10" id="12"/>
    <tableColumn name="8/10" id="13"/>
    <tableColumn name="9/10" id="14"/>
    <tableColumn name="10/10" id="15"/>
    <tableColumn name="11/10" id="16"/>
    <tableColumn name="12/10" id="17"/>
    <tableColumn name="13/10" id="18"/>
    <tableColumn name="14/10" id="19"/>
    <tableColumn name="15/10" id="20"/>
  </tableColumns>
  <tableStyleInfo name="Sprint 2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1" t="s">
        <v>0</v>
      </c>
      <c r="G2" s="2" t="s">
        <v>1</v>
      </c>
    </row>
    <row r="6">
      <c r="B6" s="3" t="s">
        <v>2</v>
      </c>
      <c r="C6" s="3" t="s">
        <v>3</v>
      </c>
      <c r="D6" s="3" t="s">
        <v>4</v>
      </c>
      <c r="E6" s="3" t="s">
        <v>5</v>
      </c>
      <c r="G6" s="3" t="s">
        <v>2</v>
      </c>
      <c r="H6" s="3" t="s">
        <v>3</v>
      </c>
      <c r="I6" s="3" t="s">
        <v>4</v>
      </c>
      <c r="J6" s="3" t="s">
        <v>5</v>
      </c>
    </row>
    <row r="7">
      <c r="B7" s="4" t="s">
        <v>6</v>
      </c>
      <c r="C7" s="4" t="s">
        <v>7</v>
      </c>
      <c r="D7" s="4">
        <v>22.0</v>
      </c>
      <c r="E7" s="5">
        <f t="shared" ref="E7:E9" si="1">D7*$H$13</f>
        <v>148918</v>
      </c>
      <c r="G7" s="4" t="s">
        <v>6</v>
      </c>
      <c r="H7" s="4" t="s">
        <v>7</v>
      </c>
      <c r="I7" s="4">
        <v>38.0</v>
      </c>
      <c r="J7" s="6">
        <f>I7*H13</f>
        <v>257222</v>
      </c>
    </row>
    <row r="8">
      <c r="B8" s="7" t="s">
        <v>8</v>
      </c>
      <c r="C8" s="7" t="s">
        <v>9</v>
      </c>
      <c r="D8" s="7">
        <v>26.0</v>
      </c>
      <c r="E8" s="5">
        <f t="shared" si="1"/>
        <v>175994</v>
      </c>
      <c r="G8" s="7" t="s">
        <v>8</v>
      </c>
      <c r="H8" s="7" t="s">
        <v>9</v>
      </c>
      <c r="I8" s="7">
        <v>39.0</v>
      </c>
      <c r="J8" s="8">
        <f>I8*H13</f>
        <v>263991</v>
      </c>
    </row>
    <row r="9" ht="16.5" customHeight="1">
      <c r="B9" s="4" t="s">
        <v>10</v>
      </c>
      <c r="C9" s="4" t="s">
        <v>7</v>
      </c>
      <c r="D9" s="4">
        <v>20.0</v>
      </c>
      <c r="E9" s="5">
        <f t="shared" si="1"/>
        <v>135380</v>
      </c>
      <c r="G9" s="4" t="s">
        <v>10</v>
      </c>
      <c r="H9" s="4" t="s">
        <v>7</v>
      </c>
      <c r="I9" s="4">
        <v>28.0</v>
      </c>
      <c r="J9" s="6">
        <f>I9*H13</f>
        <v>189532</v>
      </c>
    </row>
    <row r="10" ht="24.75" customHeight="1">
      <c r="J10" s="9"/>
    </row>
    <row r="11" ht="21.0" customHeight="1">
      <c r="B11" s="10" t="s">
        <v>11</v>
      </c>
      <c r="C11" s="11"/>
      <c r="D11" s="11">
        <f t="shared" ref="D11:E11" si="2">SUM(D7:D9)</f>
        <v>68</v>
      </c>
      <c r="E11" s="12">
        <f t="shared" si="2"/>
        <v>460292</v>
      </c>
      <c r="G11" s="10" t="s">
        <v>11</v>
      </c>
      <c r="H11" s="11"/>
      <c r="I11" s="11">
        <f t="shared" ref="I11:J11" si="3">SUM(I7:I9)</f>
        <v>105</v>
      </c>
      <c r="J11" s="13">
        <f t="shared" si="3"/>
        <v>710745</v>
      </c>
    </row>
    <row r="12" ht="24.75" customHeight="1"/>
    <row r="13">
      <c r="B13" s="14" t="s">
        <v>12</v>
      </c>
      <c r="G13" s="15" t="s">
        <v>13</v>
      </c>
      <c r="H13" s="16">
        <v>6769.0</v>
      </c>
    </row>
    <row r="14" ht="16.5" customHeight="1"/>
    <row r="17">
      <c r="B17" s="3" t="s">
        <v>2</v>
      </c>
      <c r="C17" s="3" t="s">
        <v>3</v>
      </c>
      <c r="D17" s="3" t="s">
        <v>4</v>
      </c>
      <c r="E17" s="3" t="s">
        <v>5</v>
      </c>
    </row>
    <row r="18">
      <c r="B18" s="4" t="s">
        <v>6</v>
      </c>
      <c r="C18" s="4" t="s">
        <v>7</v>
      </c>
      <c r="D18" s="17"/>
      <c r="E18" s="17"/>
    </row>
    <row r="19">
      <c r="B19" s="7" t="s">
        <v>8</v>
      </c>
      <c r="C19" s="7" t="s">
        <v>9</v>
      </c>
      <c r="D19" s="18"/>
      <c r="E19" s="18"/>
    </row>
    <row r="20">
      <c r="B20" s="4" t="s">
        <v>10</v>
      </c>
      <c r="C20" s="4" t="s">
        <v>7</v>
      </c>
      <c r="D20" s="17"/>
      <c r="E20" s="17"/>
    </row>
    <row r="22">
      <c r="B22" s="10" t="s">
        <v>11</v>
      </c>
      <c r="C22" s="11"/>
      <c r="D22" s="11"/>
      <c r="E22" s="11"/>
    </row>
    <row r="24">
      <c r="C24" s="19" t="s">
        <v>14</v>
      </c>
    </row>
    <row r="27">
      <c r="C27" s="20">
        <f>SUM(E22+E11+J11)</f>
        <v>1171037</v>
      </c>
    </row>
  </sheetData>
  <mergeCells count="7">
    <mergeCell ref="B2:E3"/>
    <mergeCell ref="G2:J3"/>
    <mergeCell ref="B13:E14"/>
    <mergeCell ref="G13:G14"/>
    <mergeCell ref="H13:H14"/>
    <mergeCell ref="C24:I25"/>
    <mergeCell ref="C27:I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3.5"/>
    <col customWidth="1" min="8" max="8" width="23.5"/>
    <col customWidth="1" min="13" max="13" width="23.5"/>
  </cols>
  <sheetData>
    <row r="2">
      <c r="B2" s="1" t="s">
        <v>0</v>
      </c>
      <c r="G2" s="2" t="s">
        <v>1</v>
      </c>
    </row>
    <row r="6">
      <c r="B6" s="3" t="s">
        <v>2</v>
      </c>
      <c r="C6" s="3" t="s">
        <v>3</v>
      </c>
      <c r="D6" s="3" t="s">
        <v>4</v>
      </c>
      <c r="E6" s="3" t="s">
        <v>5</v>
      </c>
      <c r="G6" s="3" t="s">
        <v>2</v>
      </c>
      <c r="H6" s="3" t="s">
        <v>3</v>
      </c>
      <c r="I6" s="3" t="s">
        <v>4</v>
      </c>
      <c r="J6" s="3" t="s">
        <v>5</v>
      </c>
    </row>
    <row r="7">
      <c r="B7" s="4" t="s">
        <v>6</v>
      </c>
      <c r="C7" s="4" t="s">
        <v>7</v>
      </c>
      <c r="D7" s="4">
        <v>34.0</v>
      </c>
      <c r="E7" s="5">
        <f t="shared" ref="E7:E9" si="1">D7*$H$13</f>
        <v>230146</v>
      </c>
      <c r="G7" s="4" t="s">
        <v>6</v>
      </c>
      <c r="H7" s="4" t="s">
        <v>7</v>
      </c>
      <c r="I7" s="4">
        <v>52.0</v>
      </c>
      <c r="J7" s="6">
        <f>I7*H13</f>
        <v>351988</v>
      </c>
    </row>
    <row r="8">
      <c r="B8" s="7" t="s">
        <v>8</v>
      </c>
      <c r="C8" s="7" t="s">
        <v>9</v>
      </c>
      <c r="D8" s="7">
        <v>35.0</v>
      </c>
      <c r="E8" s="5">
        <f t="shared" si="1"/>
        <v>236915</v>
      </c>
      <c r="G8" s="7" t="s">
        <v>8</v>
      </c>
      <c r="H8" s="7" t="s">
        <v>9</v>
      </c>
      <c r="I8" s="7">
        <v>52.0</v>
      </c>
      <c r="J8" s="8">
        <f>I8*H13</f>
        <v>351988</v>
      </c>
    </row>
    <row r="9" ht="16.5" customHeight="1">
      <c r="B9" s="4" t="s">
        <v>10</v>
      </c>
      <c r="C9" s="4" t="s">
        <v>7</v>
      </c>
      <c r="D9" s="4">
        <v>35.0</v>
      </c>
      <c r="E9" s="5">
        <f t="shared" si="1"/>
        <v>236915</v>
      </c>
      <c r="G9" s="4" t="s">
        <v>10</v>
      </c>
      <c r="H9" s="4" t="s">
        <v>7</v>
      </c>
      <c r="I9" s="4">
        <v>52.0</v>
      </c>
      <c r="J9" s="6">
        <f>I9*H13</f>
        <v>351988</v>
      </c>
    </row>
    <row r="10" ht="24.75" customHeight="1">
      <c r="J10" s="9"/>
    </row>
    <row r="11" ht="21.0" customHeight="1">
      <c r="B11" s="10" t="s">
        <v>11</v>
      </c>
      <c r="C11" s="11"/>
      <c r="D11" s="11">
        <f t="shared" ref="D11:E11" si="2">SUM(D7:D9)</f>
        <v>104</v>
      </c>
      <c r="E11" s="12">
        <f t="shared" si="2"/>
        <v>703976</v>
      </c>
      <c r="G11" s="10" t="s">
        <v>11</v>
      </c>
      <c r="H11" s="11"/>
      <c r="I11" s="11">
        <f t="shared" ref="I11:J11" si="3">SUM(I7:I9)</f>
        <v>156</v>
      </c>
      <c r="J11" s="13">
        <f t="shared" si="3"/>
        <v>1055964</v>
      </c>
    </row>
    <row r="12" ht="24.75" customHeight="1"/>
    <row r="13">
      <c r="B13" s="14" t="s">
        <v>12</v>
      </c>
      <c r="G13" s="15" t="s">
        <v>13</v>
      </c>
      <c r="H13" s="16">
        <v>6769.0</v>
      </c>
    </row>
    <row r="14" ht="16.5" customHeight="1"/>
    <row r="17">
      <c r="B17" s="3" t="s">
        <v>2</v>
      </c>
      <c r="C17" s="3" t="s">
        <v>3</v>
      </c>
      <c r="D17" s="3" t="s">
        <v>4</v>
      </c>
      <c r="E17" s="3" t="s">
        <v>5</v>
      </c>
    </row>
    <row r="18">
      <c r="B18" s="4" t="s">
        <v>6</v>
      </c>
      <c r="C18" s="4" t="s">
        <v>7</v>
      </c>
      <c r="D18" s="17"/>
      <c r="E18" s="17"/>
    </row>
    <row r="19">
      <c r="B19" s="7" t="s">
        <v>8</v>
      </c>
      <c r="C19" s="7" t="s">
        <v>9</v>
      </c>
      <c r="D19" s="18"/>
      <c r="E19" s="18"/>
    </row>
    <row r="20">
      <c r="B20" s="4" t="s">
        <v>10</v>
      </c>
      <c r="C20" s="4" t="s">
        <v>7</v>
      </c>
      <c r="D20" s="17"/>
      <c r="E20" s="17"/>
    </row>
    <row r="22">
      <c r="B22" s="10" t="s">
        <v>11</v>
      </c>
      <c r="C22" s="11"/>
      <c r="D22" s="11"/>
      <c r="E22" s="11"/>
    </row>
    <row r="24">
      <c r="C24" s="19" t="s">
        <v>14</v>
      </c>
    </row>
    <row r="27">
      <c r="C27" s="20">
        <f>SUM(E22+E11+J11)</f>
        <v>1759940</v>
      </c>
    </row>
  </sheetData>
  <mergeCells count="7">
    <mergeCell ref="B2:E3"/>
    <mergeCell ref="G2:J3"/>
    <mergeCell ref="B13:E14"/>
    <mergeCell ref="G13:G14"/>
    <mergeCell ref="H13:H14"/>
    <mergeCell ref="C24:I25"/>
    <mergeCell ref="C27:I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0" width="7.13"/>
    <col customWidth="1" min="12" max="20" width="7.13"/>
    <col customWidth="1" min="23" max="23" width="13.63"/>
  </cols>
  <sheetData>
    <row r="2">
      <c r="W2" s="7" t="s">
        <v>15</v>
      </c>
      <c r="X2" s="7" t="s">
        <v>16</v>
      </c>
      <c r="Y2" s="7" t="s">
        <v>17</v>
      </c>
    </row>
    <row r="3">
      <c r="B3" s="21" t="s">
        <v>18</v>
      </c>
      <c r="L3" s="21" t="s">
        <v>19</v>
      </c>
      <c r="V3" s="3" t="s">
        <v>20</v>
      </c>
      <c r="W3" s="22">
        <v>104.0</v>
      </c>
      <c r="X3" s="22">
        <v>68.0</v>
      </c>
      <c r="Y3" s="23">
        <f t="shared" ref="Y3:Y4" si="1">W3-X3</f>
        <v>36</v>
      </c>
    </row>
    <row r="4">
      <c r="V4" s="3" t="s">
        <v>21</v>
      </c>
      <c r="W4" s="22">
        <v>156.0</v>
      </c>
      <c r="X4" s="22">
        <v>105.0</v>
      </c>
      <c r="Y4" s="23">
        <f t="shared" si="1"/>
        <v>51</v>
      </c>
    </row>
    <row r="5">
      <c r="V5" s="3" t="s">
        <v>22</v>
      </c>
      <c r="W5" s="22">
        <v>69.0</v>
      </c>
      <c r="X5" s="23"/>
      <c r="Y5" s="23"/>
    </row>
    <row r="7">
      <c r="B7" s="24" t="s">
        <v>23</v>
      </c>
      <c r="G7" s="25" t="s">
        <v>24</v>
      </c>
      <c r="L7" s="24" t="s">
        <v>23</v>
      </c>
      <c r="Q7" s="25" t="s">
        <v>24</v>
      </c>
    </row>
    <row r="8">
      <c r="W8" s="26" t="s">
        <v>25</v>
      </c>
    </row>
    <row r="9">
      <c r="W9" s="27">
        <f>W5</f>
        <v>69</v>
      </c>
    </row>
    <row r="10">
      <c r="B10" s="28">
        <f>'Planilla de Costos Estimada'!C27</f>
        <v>1759940</v>
      </c>
      <c r="G10" s="28">
        <f>'Planilla de Costos Actual'!C27</f>
        <v>1171037</v>
      </c>
      <c r="L10" s="29">
        <f>SUM('Planilla de Costos Estimada'!D11+'Planilla de Costos Estimada'!I11)</f>
        <v>260</v>
      </c>
      <c r="Q10" s="30">
        <f>SUM('Planilla de Costos Actual'!D11+'Planilla de Costos Actual'!I11)</f>
        <v>173</v>
      </c>
      <c r="W10" s="31" t="s">
        <v>26</v>
      </c>
    </row>
    <row r="11">
      <c r="W11" s="32" t="s">
        <v>27</v>
      </c>
    </row>
    <row r="13">
      <c r="B13" s="33"/>
      <c r="C13" s="33"/>
      <c r="D13" s="33"/>
      <c r="E13" s="33"/>
      <c r="V13" s="34" t="s">
        <v>28</v>
      </c>
    </row>
    <row r="14">
      <c r="E14" s="35" t="s">
        <v>29</v>
      </c>
      <c r="O14" s="35" t="s">
        <v>30</v>
      </c>
      <c r="V14" s="36" t="s">
        <v>31</v>
      </c>
    </row>
    <row r="16">
      <c r="V16" s="34" t="s">
        <v>32</v>
      </c>
    </row>
    <row r="17">
      <c r="D17" s="37">
        <f>B10-G10</f>
        <v>588903</v>
      </c>
      <c r="G17" s="38">
        <f>((G10*100)/B10)/100</f>
        <v>0.6653846154</v>
      </c>
      <c r="N17" s="39">
        <f>L10-Q10</f>
        <v>87</v>
      </c>
      <c r="Q17" s="38">
        <f>((Q10*100)/L10)/100</f>
        <v>0.6653846154</v>
      </c>
      <c r="V17" s="36" t="s">
        <v>33</v>
      </c>
    </row>
    <row r="22">
      <c r="F22" s="40" t="s">
        <v>34</v>
      </c>
      <c r="Q22" s="41"/>
      <c r="R22" s="41"/>
      <c r="S22" s="41"/>
      <c r="T22" s="41"/>
      <c r="V22" s="42" t="s">
        <v>35</v>
      </c>
    </row>
    <row r="23">
      <c r="Q23" s="41"/>
      <c r="R23" s="41"/>
      <c r="S23" s="41"/>
      <c r="T23" s="41"/>
    </row>
    <row r="24">
      <c r="Q24" s="41"/>
      <c r="R24" s="41"/>
      <c r="S24" s="41"/>
      <c r="T24" s="41"/>
    </row>
    <row r="25">
      <c r="Q25" s="41"/>
      <c r="R25" s="41"/>
      <c r="S25" s="41"/>
      <c r="T25" s="41"/>
    </row>
  </sheetData>
  <mergeCells count="26">
    <mergeCell ref="D17:E18"/>
    <mergeCell ref="G17:H18"/>
    <mergeCell ref="N17:O18"/>
    <mergeCell ref="Q17:R18"/>
    <mergeCell ref="F22:P26"/>
    <mergeCell ref="B7:E8"/>
    <mergeCell ref="B10:E12"/>
    <mergeCell ref="G10:J12"/>
    <mergeCell ref="L10:O12"/>
    <mergeCell ref="Q10:T12"/>
    <mergeCell ref="E14:G15"/>
    <mergeCell ref="O14:Q15"/>
    <mergeCell ref="W10:X10"/>
    <mergeCell ref="W11:X11"/>
    <mergeCell ref="V13:X13"/>
    <mergeCell ref="V16:X16"/>
    <mergeCell ref="V14:X15"/>
    <mergeCell ref="V17:X18"/>
    <mergeCell ref="V22:X26"/>
    <mergeCell ref="B3:J5"/>
    <mergeCell ref="L3:T5"/>
    <mergeCell ref="G7:J8"/>
    <mergeCell ref="L7:O8"/>
    <mergeCell ref="Q7:T8"/>
    <mergeCell ref="W8:X8"/>
    <mergeCell ref="W9:X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25"/>
    <col customWidth="1" min="2" max="2" width="25.63"/>
    <col customWidth="1" min="3" max="4" width="15.13"/>
    <col customWidth="1" min="5" max="5" width="20.13"/>
    <col customWidth="1" min="6" max="6" width="10.75"/>
    <col customWidth="1" min="7" max="26" width="4.75"/>
  </cols>
  <sheetData>
    <row r="1">
      <c r="A1" s="43" t="s">
        <v>20</v>
      </c>
      <c r="B1" s="44" t="s">
        <v>36</v>
      </c>
      <c r="C1" s="44" t="s">
        <v>37</v>
      </c>
      <c r="D1" s="44" t="s">
        <v>38</v>
      </c>
      <c r="E1" s="45" t="s">
        <v>39</v>
      </c>
      <c r="G1" s="46">
        <v>45531.0</v>
      </c>
      <c r="H1" s="46">
        <v>45532.0</v>
      </c>
      <c r="I1" s="46">
        <v>45533.0</v>
      </c>
      <c r="J1" s="46">
        <v>45534.0</v>
      </c>
      <c r="K1" s="46">
        <v>45535.0</v>
      </c>
      <c r="L1" s="46">
        <v>45536.0</v>
      </c>
      <c r="M1" s="46">
        <v>45537.0</v>
      </c>
      <c r="N1" s="46">
        <v>45538.0</v>
      </c>
      <c r="O1" s="46">
        <v>45539.0</v>
      </c>
      <c r="P1" s="46">
        <v>45540.0</v>
      </c>
      <c r="Q1" s="46">
        <v>45541.0</v>
      </c>
      <c r="R1" s="46">
        <v>45542.0</v>
      </c>
      <c r="S1" s="46">
        <v>45543.0</v>
      </c>
      <c r="T1" s="46">
        <v>45544.0</v>
      </c>
      <c r="U1" s="46">
        <v>45545.0</v>
      </c>
      <c r="V1" s="46">
        <v>45546.0</v>
      </c>
      <c r="W1" s="46">
        <v>45547.0</v>
      </c>
      <c r="X1" s="46">
        <v>45548.0</v>
      </c>
      <c r="Y1" s="46">
        <v>45549.0</v>
      </c>
      <c r="Z1" s="46">
        <v>45550.0</v>
      </c>
    </row>
    <row r="2">
      <c r="A2" s="47" t="s">
        <v>40</v>
      </c>
      <c r="B2" s="48" t="s">
        <v>41</v>
      </c>
      <c r="C2" s="49" t="s">
        <v>42</v>
      </c>
      <c r="D2" s="50">
        <v>45531.0</v>
      </c>
      <c r="E2" s="51">
        <v>45533.0</v>
      </c>
      <c r="G2" s="17"/>
      <c r="H2" s="17"/>
      <c r="I2" s="17"/>
      <c r="K2" s="11"/>
      <c r="L2" s="11"/>
      <c r="R2" s="11"/>
      <c r="S2" s="11"/>
      <c r="Y2" s="11"/>
      <c r="Z2" s="11"/>
    </row>
    <row r="3">
      <c r="A3" s="52" t="s">
        <v>43</v>
      </c>
      <c r="B3" s="53" t="s">
        <v>41</v>
      </c>
      <c r="C3" s="54" t="s">
        <v>42</v>
      </c>
      <c r="D3" s="55">
        <v>45531.0</v>
      </c>
      <c r="E3" s="56">
        <v>45536.0</v>
      </c>
      <c r="G3" s="17"/>
      <c r="H3" s="17"/>
      <c r="I3" s="17"/>
      <c r="J3" s="17"/>
      <c r="K3" s="17"/>
      <c r="L3" s="17"/>
      <c r="R3" s="11"/>
      <c r="S3" s="11"/>
      <c r="Y3" s="11"/>
      <c r="Z3" s="11"/>
    </row>
    <row r="4">
      <c r="A4" s="47" t="s">
        <v>44</v>
      </c>
      <c r="B4" s="48" t="s">
        <v>45</v>
      </c>
      <c r="C4" s="57" t="s">
        <v>42</v>
      </c>
      <c r="D4" s="50">
        <v>45533.0</v>
      </c>
      <c r="E4" s="51">
        <v>45547.0</v>
      </c>
      <c r="I4" s="17"/>
      <c r="J4" s="17"/>
      <c r="K4" s="17"/>
      <c r="L4" s="17"/>
      <c r="M4" s="17"/>
      <c r="N4" s="17"/>
      <c r="O4" s="17"/>
      <c r="P4" s="17"/>
      <c r="Q4" s="17"/>
      <c r="R4" s="17"/>
      <c r="S4" s="17"/>
      <c r="T4" s="17"/>
      <c r="U4" s="17"/>
      <c r="V4" s="17"/>
      <c r="W4" s="17"/>
      <c r="Y4" s="11"/>
      <c r="Z4" s="11"/>
    </row>
    <row r="5">
      <c r="A5" s="52" t="s">
        <v>46</v>
      </c>
      <c r="B5" s="53" t="s">
        <v>45</v>
      </c>
      <c r="C5" s="54" t="s">
        <v>42</v>
      </c>
      <c r="D5" s="55">
        <v>45533.0</v>
      </c>
      <c r="E5" s="56">
        <v>45550.0</v>
      </c>
      <c r="I5" s="17"/>
      <c r="J5" s="17"/>
      <c r="K5" s="17"/>
      <c r="L5" s="17"/>
      <c r="M5" s="17"/>
      <c r="N5" s="17"/>
      <c r="O5" s="17"/>
      <c r="P5" s="17"/>
      <c r="Q5" s="17"/>
      <c r="R5" s="17"/>
      <c r="S5" s="17"/>
      <c r="T5" s="17"/>
      <c r="U5" s="17"/>
      <c r="V5" s="17"/>
      <c r="W5" s="17"/>
      <c r="X5" s="17"/>
      <c r="Y5" s="17"/>
      <c r="Z5" s="17"/>
    </row>
    <row r="6">
      <c r="A6" s="47" t="s">
        <v>47</v>
      </c>
      <c r="B6" s="48" t="s">
        <v>45</v>
      </c>
      <c r="C6" s="57" t="s">
        <v>42</v>
      </c>
      <c r="D6" s="50">
        <v>45533.0</v>
      </c>
      <c r="E6" s="51">
        <v>45547.0</v>
      </c>
      <c r="I6" s="17"/>
      <c r="J6" s="17"/>
      <c r="K6" s="17"/>
      <c r="L6" s="17"/>
      <c r="M6" s="17"/>
      <c r="N6" s="17"/>
      <c r="O6" s="17"/>
      <c r="P6" s="17"/>
      <c r="Q6" s="17"/>
      <c r="R6" s="17"/>
      <c r="S6" s="17"/>
      <c r="T6" s="17"/>
      <c r="U6" s="17"/>
      <c r="V6" s="17"/>
      <c r="W6" s="17"/>
      <c r="Y6" s="11"/>
      <c r="Z6" s="11"/>
    </row>
    <row r="7">
      <c r="A7" s="52" t="s">
        <v>48</v>
      </c>
      <c r="B7" s="53" t="s">
        <v>45</v>
      </c>
      <c r="C7" s="54" t="s">
        <v>42</v>
      </c>
      <c r="D7" s="55">
        <v>45533.0</v>
      </c>
      <c r="E7" s="56">
        <v>45547.0</v>
      </c>
      <c r="I7" s="17"/>
      <c r="J7" s="17"/>
      <c r="K7" s="17"/>
      <c r="L7" s="17"/>
      <c r="M7" s="17"/>
      <c r="N7" s="17"/>
      <c r="O7" s="17"/>
      <c r="P7" s="17"/>
      <c r="Q7" s="17"/>
      <c r="R7" s="17"/>
      <c r="S7" s="17"/>
      <c r="T7" s="17"/>
      <c r="U7" s="17"/>
      <c r="V7" s="17"/>
      <c r="W7" s="17"/>
      <c r="Y7" s="11"/>
      <c r="Z7" s="11"/>
    </row>
    <row r="8">
      <c r="A8" s="47" t="s">
        <v>49</v>
      </c>
      <c r="B8" s="48" t="s">
        <v>41</v>
      </c>
      <c r="C8" s="57" t="s">
        <v>42</v>
      </c>
      <c r="D8" s="50">
        <v>45537.0</v>
      </c>
      <c r="E8" s="51">
        <v>45538.0</v>
      </c>
      <c r="K8" s="11"/>
      <c r="L8" s="11"/>
      <c r="M8" s="17"/>
      <c r="N8" s="17"/>
      <c r="R8" s="11"/>
      <c r="S8" s="11"/>
      <c r="Y8" s="11"/>
      <c r="Z8" s="11"/>
    </row>
    <row r="9">
      <c r="A9" s="52" t="s">
        <v>50</v>
      </c>
      <c r="B9" s="53" t="s">
        <v>41</v>
      </c>
      <c r="C9" s="54" t="s">
        <v>42</v>
      </c>
      <c r="D9" s="55">
        <v>45538.0</v>
      </c>
      <c r="E9" s="56">
        <v>45550.0</v>
      </c>
      <c r="K9" s="11"/>
      <c r="L9" s="11"/>
      <c r="N9" s="17"/>
      <c r="O9" s="17"/>
      <c r="P9" s="17"/>
      <c r="Q9" s="17"/>
      <c r="R9" s="17"/>
      <c r="S9" s="17"/>
      <c r="T9" s="17"/>
      <c r="U9" s="17"/>
      <c r="V9" s="17"/>
      <c r="W9" s="17"/>
      <c r="X9" s="17"/>
      <c r="Y9" s="17"/>
      <c r="Z9" s="17"/>
    </row>
    <row r="10">
      <c r="A10" s="58" t="s">
        <v>51</v>
      </c>
      <c r="B10" s="48" t="s">
        <v>52</v>
      </c>
      <c r="C10" s="57" t="s">
        <v>42</v>
      </c>
      <c r="D10" s="50">
        <v>45542.0</v>
      </c>
      <c r="E10" s="51">
        <v>45542.0</v>
      </c>
      <c r="K10" s="11"/>
      <c r="L10" s="11"/>
      <c r="R10" s="17"/>
      <c r="S10" s="11"/>
      <c r="Y10" s="11"/>
      <c r="Z10" s="11"/>
    </row>
    <row r="11">
      <c r="A11" s="52" t="s">
        <v>53</v>
      </c>
      <c r="B11" s="53" t="s">
        <v>52</v>
      </c>
      <c r="C11" s="54" t="s">
        <v>42</v>
      </c>
      <c r="D11" s="55">
        <v>45542.0</v>
      </c>
      <c r="E11" s="56">
        <v>45542.0</v>
      </c>
      <c r="K11" s="11"/>
      <c r="L11" s="11"/>
      <c r="R11" s="17"/>
      <c r="S11" s="11"/>
      <c r="Y11" s="11"/>
      <c r="Z11" s="11"/>
    </row>
    <row r="12">
      <c r="A12" s="47" t="s">
        <v>54</v>
      </c>
      <c r="B12" s="48" t="s">
        <v>52</v>
      </c>
      <c r="C12" s="57" t="s">
        <v>42</v>
      </c>
      <c r="D12" s="50">
        <v>45542.0</v>
      </c>
      <c r="E12" s="51">
        <v>45542.0</v>
      </c>
      <c r="K12" s="11"/>
      <c r="L12" s="11"/>
      <c r="R12" s="17"/>
      <c r="S12" s="11"/>
      <c r="Y12" s="11"/>
      <c r="Z12" s="11"/>
    </row>
    <row r="13">
      <c r="A13" s="52" t="s">
        <v>55</v>
      </c>
      <c r="B13" s="53" t="s">
        <v>52</v>
      </c>
      <c r="C13" s="54" t="s">
        <v>42</v>
      </c>
      <c r="D13" s="55">
        <v>45542.0</v>
      </c>
      <c r="E13" s="56">
        <v>45542.0</v>
      </c>
      <c r="K13" s="11"/>
      <c r="L13" s="11"/>
      <c r="R13" s="17"/>
      <c r="S13" s="11"/>
      <c r="Y13" s="11"/>
      <c r="Z13" s="11"/>
    </row>
    <row r="14">
      <c r="A14" s="47" t="s">
        <v>56</v>
      </c>
      <c r="B14" s="48" t="s">
        <v>52</v>
      </c>
      <c r="C14" s="57" t="s">
        <v>42</v>
      </c>
      <c r="D14" s="50">
        <v>45542.0</v>
      </c>
      <c r="E14" s="51">
        <v>45542.0</v>
      </c>
      <c r="K14" s="11"/>
      <c r="L14" s="11"/>
      <c r="R14" s="17"/>
      <c r="S14" s="11"/>
      <c r="Y14" s="11"/>
      <c r="Z14" s="11"/>
    </row>
    <row r="15">
      <c r="A15" s="52" t="s">
        <v>57</v>
      </c>
      <c r="B15" s="53" t="s">
        <v>52</v>
      </c>
      <c r="C15" s="54" t="s">
        <v>42</v>
      </c>
      <c r="D15" s="55">
        <v>45542.0</v>
      </c>
      <c r="E15" s="56">
        <v>45542.0</v>
      </c>
      <c r="K15" s="11"/>
      <c r="L15" s="11"/>
      <c r="R15" s="17"/>
      <c r="S15" s="11"/>
      <c r="Y15" s="11"/>
      <c r="Z15" s="11"/>
    </row>
    <row r="16">
      <c r="A16" s="47" t="s">
        <v>58</v>
      </c>
      <c r="B16" s="48" t="s">
        <v>59</v>
      </c>
      <c r="C16" s="57" t="s">
        <v>42</v>
      </c>
      <c r="D16" s="50">
        <v>45542.0</v>
      </c>
      <c r="E16" s="51">
        <v>45546.0</v>
      </c>
      <c r="K16" s="11"/>
      <c r="L16" s="11"/>
      <c r="R16" s="17"/>
      <c r="S16" s="17"/>
      <c r="T16" s="17"/>
      <c r="U16" s="17"/>
      <c r="V16" s="17"/>
      <c r="Y16" s="11"/>
      <c r="Z16" s="11"/>
    </row>
    <row r="17">
      <c r="A17" s="52" t="s">
        <v>60</v>
      </c>
      <c r="B17" s="53" t="s">
        <v>52</v>
      </c>
      <c r="C17" s="54" t="s">
        <v>42</v>
      </c>
      <c r="D17" s="55">
        <v>45543.0</v>
      </c>
      <c r="E17" s="56">
        <v>45550.0</v>
      </c>
      <c r="K17" s="11"/>
      <c r="L17" s="11"/>
      <c r="R17" s="11"/>
      <c r="S17" s="17"/>
      <c r="T17" s="17"/>
      <c r="U17" s="17"/>
      <c r="V17" s="17"/>
      <c r="W17" s="17"/>
      <c r="X17" s="17"/>
      <c r="Y17" s="17"/>
      <c r="Z17" s="17"/>
    </row>
    <row r="18">
      <c r="A18" s="47" t="s">
        <v>61</v>
      </c>
      <c r="B18" s="48" t="s">
        <v>59</v>
      </c>
      <c r="C18" s="57" t="s">
        <v>42</v>
      </c>
      <c r="D18" s="50">
        <v>45543.0</v>
      </c>
      <c r="E18" s="51">
        <v>45547.0</v>
      </c>
      <c r="K18" s="11"/>
      <c r="L18" s="11"/>
      <c r="R18" s="11"/>
      <c r="S18" s="17"/>
      <c r="T18" s="17"/>
      <c r="U18" s="17"/>
      <c r="V18" s="17"/>
      <c r="W18" s="17"/>
      <c r="Y18" s="11"/>
      <c r="Z18" s="11"/>
    </row>
    <row r="19">
      <c r="A19" s="52" t="s">
        <v>62</v>
      </c>
      <c r="B19" s="53" t="s">
        <v>59</v>
      </c>
      <c r="C19" s="54" t="s">
        <v>42</v>
      </c>
      <c r="D19" s="55">
        <v>45547.0</v>
      </c>
      <c r="E19" s="56">
        <v>45550.0</v>
      </c>
      <c r="K19" s="11"/>
      <c r="L19" s="11"/>
      <c r="R19" s="11"/>
      <c r="S19" s="11"/>
      <c r="W19" s="17"/>
      <c r="X19" s="17"/>
      <c r="Y19" s="17"/>
      <c r="Z19" s="17"/>
    </row>
    <row r="20">
      <c r="A20" s="47" t="s">
        <v>63</v>
      </c>
      <c r="B20" s="48" t="s">
        <v>52</v>
      </c>
      <c r="C20" s="57" t="s">
        <v>42</v>
      </c>
      <c r="D20" s="50">
        <v>45548.0</v>
      </c>
      <c r="E20" s="51">
        <v>45548.0</v>
      </c>
      <c r="K20" s="11"/>
      <c r="L20" s="11"/>
      <c r="R20" s="11"/>
      <c r="S20" s="11"/>
      <c r="X20" s="17"/>
      <c r="Y20" s="11"/>
      <c r="Z20" s="11"/>
    </row>
    <row r="21">
      <c r="A21" s="52" t="s">
        <v>64</v>
      </c>
      <c r="B21" s="53" t="s">
        <v>59</v>
      </c>
      <c r="C21" s="54" t="s">
        <v>42</v>
      </c>
      <c r="D21" s="55">
        <v>45548.0</v>
      </c>
      <c r="E21" s="56">
        <v>45550.0</v>
      </c>
      <c r="K21" s="11"/>
      <c r="L21" s="11"/>
      <c r="R21" s="11"/>
      <c r="S21" s="11"/>
      <c r="X21" s="17"/>
      <c r="Y21" s="17"/>
      <c r="Z21" s="17"/>
    </row>
    <row r="22">
      <c r="A22" s="59" t="s">
        <v>65</v>
      </c>
      <c r="B22" s="60" t="s">
        <v>45</v>
      </c>
      <c r="C22" s="61" t="s">
        <v>42</v>
      </c>
      <c r="D22" s="62">
        <v>45548.0</v>
      </c>
      <c r="E22" s="63">
        <v>45550.0</v>
      </c>
      <c r="K22" s="10"/>
      <c r="L22" s="10"/>
      <c r="R22" s="10"/>
      <c r="S22" s="10"/>
      <c r="X22" s="17"/>
      <c r="Y22" s="17"/>
      <c r="Z22" s="17"/>
    </row>
  </sheetData>
  <dataValidations>
    <dataValidation type="custom" allowBlank="1" showDropDown="1" sqref="D2:E22">
      <formula1>OR(NOT(ISERROR(DATEVALUE(D2))), AND(ISNUMBER(D2), LEFT(CELL("format", D2))="D"))</formula1>
    </dataValidation>
    <dataValidation allowBlank="1" showDropDown="1" sqref="A2:A22"/>
    <dataValidation type="list" allowBlank="1" sqref="C2:C22">
      <formula1>"No iniciada,En curso,Bloqueada,Completada"</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2.0" topLeftCell="A33" activePane="bottomLeft" state="frozen"/>
      <selection activeCell="B34" sqref="B34" pane="bottomLeft"/>
    </sheetView>
  </sheetViews>
  <sheetFormatPr customHeight="1" defaultColWidth="12.63" defaultRowHeight="15.75"/>
  <cols>
    <col customWidth="1" min="1" max="1" width="64.5"/>
    <col customWidth="1" min="2" max="4" width="15.13"/>
    <col customWidth="1" min="5" max="5" width="20.13"/>
    <col customWidth="1" min="6" max="20" width="8.75"/>
    <col customWidth="1" min="21" max="22" width="6.0"/>
  </cols>
  <sheetData>
    <row r="1">
      <c r="A1" s="64" t="s">
        <v>21</v>
      </c>
      <c r="B1" s="44" t="s">
        <v>36</v>
      </c>
      <c r="C1" s="44" t="s">
        <v>37</v>
      </c>
      <c r="D1" s="44" t="s">
        <v>38</v>
      </c>
      <c r="E1" s="65" t="s">
        <v>66</v>
      </c>
      <c r="F1" s="66" t="s">
        <v>67</v>
      </c>
      <c r="G1" s="66" t="s">
        <v>68</v>
      </c>
      <c r="H1" s="66" t="s">
        <v>69</v>
      </c>
      <c r="I1" s="66" t="s">
        <v>70</v>
      </c>
      <c r="J1" s="66" t="s">
        <v>71</v>
      </c>
      <c r="K1" s="66" t="s">
        <v>72</v>
      </c>
      <c r="L1" s="66" t="s">
        <v>73</v>
      </c>
      <c r="M1" s="66" t="s">
        <v>74</v>
      </c>
      <c r="N1" s="66" t="s">
        <v>75</v>
      </c>
      <c r="O1" s="66" t="s">
        <v>76</v>
      </c>
      <c r="P1" s="66" t="s">
        <v>77</v>
      </c>
      <c r="Q1" s="66" t="s">
        <v>78</v>
      </c>
      <c r="R1" s="66" t="s">
        <v>79</v>
      </c>
      <c r="S1" s="66" t="s">
        <v>80</v>
      </c>
      <c r="T1" s="67" t="s">
        <v>81</v>
      </c>
      <c r="U1" s="46"/>
      <c r="V1" s="46"/>
      <c r="W1" s="46"/>
      <c r="X1" s="46"/>
      <c r="Y1" s="46"/>
      <c r="Z1" s="46"/>
      <c r="AA1" s="46"/>
      <c r="AB1" s="46"/>
      <c r="AC1" s="46"/>
      <c r="AD1" s="46"/>
    </row>
    <row r="2">
      <c r="A2" s="68" t="s">
        <v>82</v>
      </c>
      <c r="B2" s="48" t="s">
        <v>45</v>
      </c>
      <c r="C2" s="57" t="s">
        <v>42</v>
      </c>
      <c r="D2" s="50">
        <v>45566.0</v>
      </c>
      <c r="E2" s="50">
        <v>45567.0</v>
      </c>
      <c r="F2" s="69"/>
      <c r="G2" s="69"/>
      <c r="H2" s="70"/>
      <c r="I2" s="70"/>
      <c r="J2" s="70"/>
      <c r="K2" s="70"/>
      <c r="L2" s="70"/>
      <c r="M2" s="70"/>
      <c r="N2" s="70"/>
      <c r="O2" s="70"/>
      <c r="P2" s="70"/>
      <c r="Q2" s="71"/>
      <c r="R2" s="71"/>
      <c r="S2" s="71"/>
      <c r="T2" s="71"/>
    </row>
    <row r="3">
      <c r="A3" s="52" t="s">
        <v>83</v>
      </c>
      <c r="B3" s="72" t="s">
        <v>45</v>
      </c>
      <c r="C3" s="54" t="s">
        <v>42</v>
      </c>
      <c r="D3" s="55">
        <v>45566.0</v>
      </c>
      <c r="E3" s="55">
        <v>45567.0</v>
      </c>
      <c r="F3" s="69"/>
      <c r="G3" s="69"/>
      <c r="H3" s="73"/>
      <c r="I3" s="73"/>
      <c r="J3" s="73"/>
      <c r="K3" s="73"/>
      <c r="L3" s="73"/>
      <c r="M3" s="73"/>
      <c r="N3" s="73"/>
      <c r="O3" s="73"/>
      <c r="P3" s="73"/>
      <c r="Q3" s="74"/>
      <c r="R3" s="74"/>
      <c r="S3" s="74"/>
      <c r="T3" s="74"/>
    </row>
    <row r="4">
      <c r="A4" s="47" t="s">
        <v>84</v>
      </c>
      <c r="B4" s="72" t="s">
        <v>45</v>
      </c>
      <c r="C4" s="57" t="s">
        <v>42</v>
      </c>
      <c r="D4" s="50">
        <v>45567.0</v>
      </c>
      <c r="E4" s="50">
        <v>45569.0</v>
      </c>
      <c r="F4" s="71"/>
      <c r="G4" s="69"/>
      <c r="H4" s="69"/>
      <c r="I4" s="69"/>
      <c r="J4" s="70"/>
      <c r="K4" s="70"/>
      <c r="L4" s="70"/>
      <c r="M4" s="70"/>
      <c r="N4" s="70"/>
      <c r="O4" s="70"/>
      <c r="P4" s="70"/>
      <c r="Q4" s="75"/>
      <c r="R4" s="75"/>
      <c r="S4" s="75"/>
      <c r="T4" s="75"/>
    </row>
    <row r="5">
      <c r="A5" s="52" t="s">
        <v>85</v>
      </c>
      <c r="B5" s="53" t="s">
        <v>41</v>
      </c>
      <c r="C5" s="54" t="s">
        <v>42</v>
      </c>
      <c r="D5" s="55">
        <v>45568.0</v>
      </c>
      <c r="E5" s="55">
        <v>45568.0</v>
      </c>
      <c r="F5" s="74"/>
      <c r="G5" s="74"/>
      <c r="H5" s="69"/>
      <c r="I5" s="74"/>
      <c r="J5" s="74"/>
      <c r="K5" s="74"/>
      <c r="L5" s="74"/>
      <c r="M5" s="74"/>
      <c r="N5" s="74"/>
      <c r="O5" s="74"/>
      <c r="P5" s="74"/>
      <c r="Q5" s="74"/>
      <c r="R5" s="74"/>
      <c r="S5" s="74"/>
      <c r="T5" s="74"/>
    </row>
    <row r="6">
      <c r="A6" s="47" t="s">
        <v>86</v>
      </c>
      <c r="B6" s="48" t="s">
        <v>45</v>
      </c>
      <c r="C6" s="57" t="s">
        <v>42</v>
      </c>
      <c r="D6" s="50">
        <v>45568.0</v>
      </c>
      <c r="E6" s="50">
        <v>45568.0</v>
      </c>
      <c r="F6" s="71"/>
      <c r="G6" s="71"/>
      <c r="H6" s="69"/>
      <c r="I6" s="71"/>
      <c r="J6" s="71"/>
      <c r="K6" s="71"/>
      <c r="L6" s="71"/>
      <c r="M6" s="71"/>
      <c r="N6" s="71"/>
      <c r="O6" s="71"/>
      <c r="P6" s="71"/>
      <c r="Q6" s="71"/>
      <c r="R6" s="71"/>
      <c r="S6" s="71"/>
      <c r="T6" s="71"/>
    </row>
    <row r="7">
      <c r="A7" s="52" t="s">
        <v>87</v>
      </c>
      <c r="B7" s="72" t="s">
        <v>45</v>
      </c>
      <c r="C7" s="54" t="s">
        <v>42</v>
      </c>
      <c r="D7" s="55">
        <v>45569.0</v>
      </c>
      <c r="E7" s="55">
        <v>45571.0</v>
      </c>
      <c r="F7" s="74"/>
      <c r="G7" s="74"/>
      <c r="H7" s="74"/>
      <c r="I7" s="69"/>
      <c r="J7" s="69"/>
      <c r="K7" s="69"/>
      <c r="L7" s="74"/>
      <c r="M7" s="74"/>
      <c r="N7" s="74"/>
      <c r="O7" s="74"/>
      <c r="P7" s="74"/>
      <c r="Q7" s="74"/>
      <c r="R7" s="74"/>
      <c r="S7" s="74"/>
      <c r="T7" s="74"/>
    </row>
    <row r="8">
      <c r="A8" s="47" t="s">
        <v>88</v>
      </c>
      <c r="B8" s="72" t="s">
        <v>45</v>
      </c>
      <c r="C8" s="57" t="s">
        <v>42</v>
      </c>
      <c r="D8" s="50">
        <v>45569.0</v>
      </c>
      <c r="E8" s="50">
        <v>45571.0</v>
      </c>
      <c r="F8" s="71"/>
      <c r="G8" s="71"/>
      <c r="H8" s="71"/>
      <c r="I8" s="69"/>
      <c r="J8" s="69"/>
      <c r="K8" s="69"/>
      <c r="L8" s="71"/>
      <c r="M8" s="71"/>
      <c r="N8" s="71"/>
      <c r="O8" s="71"/>
      <c r="P8" s="71"/>
      <c r="Q8" s="71"/>
      <c r="R8" s="71"/>
      <c r="S8" s="71"/>
      <c r="T8" s="71"/>
    </row>
    <row r="9">
      <c r="A9" s="52" t="s">
        <v>89</v>
      </c>
      <c r="B9" s="72" t="s">
        <v>45</v>
      </c>
      <c r="C9" s="54" t="s">
        <v>42</v>
      </c>
      <c r="D9" s="55">
        <v>45569.0</v>
      </c>
      <c r="E9" s="55">
        <v>45572.0</v>
      </c>
      <c r="F9" s="74"/>
      <c r="G9" s="74"/>
      <c r="H9" s="74"/>
      <c r="I9" s="69"/>
      <c r="J9" s="69"/>
      <c r="K9" s="69"/>
      <c r="L9" s="69"/>
      <c r="M9" s="74"/>
      <c r="N9" s="74"/>
      <c r="O9" s="74"/>
      <c r="P9" s="74"/>
      <c r="Q9" s="74"/>
      <c r="R9" s="74"/>
      <c r="S9" s="74"/>
      <c r="T9" s="74"/>
    </row>
    <row r="10">
      <c r="A10" s="47" t="s">
        <v>90</v>
      </c>
      <c r="B10" s="72" t="s">
        <v>45</v>
      </c>
      <c r="C10" s="57" t="s">
        <v>42</v>
      </c>
      <c r="D10" s="50">
        <v>45569.0</v>
      </c>
      <c r="E10" s="50">
        <v>45573.0</v>
      </c>
      <c r="F10" s="71"/>
      <c r="G10" s="71"/>
      <c r="H10" s="71"/>
      <c r="I10" s="69"/>
      <c r="J10" s="69"/>
      <c r="K10" s="69"/>
      <c r="L10" s="69"/>
      <c r="M10" s="69"/>
      <c r="N10" s="71"/>
      <c r="O10" s="71"/>
      <c r="P10" s="71"/>
      <c r="Q10" s="71"/>
      <c r="R10" s="71"/>
      <c r="S10" s="71"/>
      <c r="T10" s="71"/>
    </row>
    <row r="11">
      <c r="A11" s="52" t="s">
        <v>91</v>
      </c>
      <c r="B11" s="53" t="s">
        <v>41</v>
      </c>
      <c r="C11" s="54" t="s">
        <v>42</v>
      </c>
      <c r="D11" s="55">
        <v>45570.0</v>
      </c>
      <c r="E11" s="55">
        <v>45573.0</v>
      </c>
      <c r="F11" s="74"/>
      <c r="G11" s="74"/>
      <c r="H11" s="74"/>
      <c r="I11" s="74"/>
      <c r="J11" s="69"/>
      <c r="K11" s="69"/>
      <c r="L11" s="69"/>
      <c r="M11" s="69"/>
      <c r="N11" s="74"/>
      <c r="O11" s="74"/>
      <c r="P11" s="74"/>
      <c r="Q11" s="74"/>
      <c r="R11" s="74"/>
      <c r="S11" s="74"/>
      <c r="T11" s="74"/>
    </row>
    <row r="12">
      <c r="A12" s="47" t="s">
        <v>92</v>
      </c>
      <c r="B12" s="48" t="s">
        <v>59</v>
      </c>
      <c r="C12" s="57" t="s">
        <v>42</v>
      </c>
      <c r="D12" s="50">
        <v>45570.0</v>
      </c>
      <c r="E12" s="50">
        <v>45575.0</v>
      </c>
      <c r="F12" s="71"/>
      <c r="G12" s="71"/>
      <c r="H12" s="71"/>
      <c r="I12" s="71"/>
      <c r="J12" s="69"/>
      <c r="K12" s="69"/>
      <c r="L12" s="69"/>
      <c r="M12" s="69"/>
      <c r="N12" s="69"/>
      <c r="O12" s="69"/>
      <c r="P12" s="71"/>
      <c r="Q12" s="71"/>
      <c r="R12" s="71"/>
      <c r="S12" s="71"/>
      <c r="T12" s="71"/>
    </row>
    <row r="13">
      <c r="A13" s="52" t="s">
        <v>93</v>
      </c>
      <c r="B13" s="72" t="s">
        <v>45</v>
      </c>
      <c r="C13" s="54" t="s">
        <v>42</v>
      </c>
      <c r="D13" s="55">
        <v>45570.0</v>
      </c>
      <c r="E13" s="55">
        <v>45574.0</v>
      </c>
      <c r="F13" s="74"/>
      <c r="G13" s="74"/>
      <c r="H13" s="74"/>
      <c r="I13" s="74"/>
      <c r="J13" s="69"/>
      <c r="K13" s="69"/>
      <c r="L13" s="69"/>
      <c r="M13" s="69"/>
      <c r="N13" s="69"/>
      <c r="O13" s="74"/>
      <c r="P13" s="74"/>
      <c r="Q13" s="74"/>
      <c r="R13" s="74"/>
      <c r="S13" s="74"/>
      <c r="T13" s="74"/>
    </row>
    <row r="14">
      <c r="A14" s="47" t="s">
        <v>94</v>
      </c>
      <c r="B14" s="72" t="s">
        <v>45</v>
      </c>
      <c r="C14" s="57" t="s">
        <v>42</v>
      </c>
      <c r="D14" s="50">
        <v>45570.0</v>
      </c>
      <c r="E14" s="50">
        <v>45575.0</v>
      </c>
      <c r="F14" s="71"/>
      <c r="G14" s="71"/>
      <c r="H14" s="71"/>
      <c r="I14" s="71"/>
      <c r="J14" s="69"/>
      <c r="K14" s="69"/>
      <c r="L14" s="69"/>
      <c r="M14" s="69"/>
      <c r="N14" s="69"/>
      <c r="O14" s="69"/>
      <c r="P14" s="71"/>
      <c r="Q14" s="71"/>
      <c r="R14" s="71"/>
      <c r="S14" s="71"/>
      <c r="T14" s="71"/>
    </row>
    <row r="15">
      <c r="A15" s="52" t="s">
        <v>95</v>
      </c>
      <c r="B15" s="72" t="s">
        <v>45</v>
      </c>
      <c r="C15" s="54" t="s">
        <v>42</v>
      </c>
      <c r="D15" s="55">
        <v>45571.0</v>
      </c>
      <c r="E15" s="55">
        <v>45575.0</v>
      </c>
      <c r="F15" s="74"/>
      <c r="G15" s="74"/>
      <c r="H15" s="74"/>
      <c r="I15" s="74"/>
      <c r="J15" s="74"/>
      <c r="K15" s="69"/>
      <c r="L15" s="69"/>
      <c r="M15" s="69"/>
      <c r="N15" s="69"/>
      <c r="O15" s="69"/>
      <c r="P15" s="74"/>
      <c r="Q15" s="74"/>
      <c r="R15" s="74"/>
      <c r="S15" s="74"/>
      <c r="T15" s="74"/>
    </row>
    <row r="16">
      <c r="A16" s="47" t="s">
        <v>96</v>
      </c>
      <c r="B16" s="72" t="s">
        <v>45</v>
      </c>
      <c r="C16" s="57" t="s">
        <v>42</v>
      </c>
      <c r="D16" s="50">
        <v>45571.0</v>
      </c>
      <c r="E16" s="50">
        <v>45576.0</v>
      </c>
      <c r="F16" s="71"/>
      <c r="G16" s="71"/>
      <c r="H16" s="71"/>
      <c r="I16" s="71"/>
      <c r="J16" s="71"/>
      <c r="K16" s="69"/>
      <c r="L16" s="69"/>
      <c r="M16" s="69"/>
      <c r="N16" s="69"/>
      <c r="O16" s="69"/>
      <c r="P16" s="69"/>
      <c r="Q16" s="71"/>
      <c r="R16" s="71"/>
      <c r="S16" s="71"/>
      <c r="T16" s="71"/>
    </row>
    <row r="17">
      <c r="A17" s="52" t="s">
        <v>97</v>
      </c>
      <c r="B17" s="72" t="s">
        <v>45</v>
      </c>
      <c r="C17" s="54" t="s">
        <v>98</v>
      </c>
      <c r="D17" s="55">
        <v>45572.0</v>
      </c>
      <c r="E17" s="76"/>
      <c r="F17" s="74"/>
      <c r="G17" s="74"/>
      <c r="H17" s="74"/>
      <c r="I17" s="74"/>
      <c r="J17" s="74"/>
      <c r="K17" s="74"/>
      <c r="L17" s="69"/>
      <c r="M17" s="74"/>
      <c r="N17" s="74"/>
      <c r="O17" s="74"/>
      <c r="P17" s="74"/>
      <c r="Q17" s="74"/>
      <c r="R17" s="74"/>
      <c r="S17" s="77"/>
      <c r="T17" s="74"/>
    </row>
    <row r="18">
      <c r="A18" s="47" t="s">
        <v>99</v>
      </c>
      <c r="B18" s="48" t="s">
        <v>45</v>
      </c>
      <c r="C18" s="57" t="s">
        <v>98</v>
      </c>
      <c r="D18" s="50">
        <v>45572.0</v>
      </c>
      <c r="E18" s="78"/>
      <c r="F18" s="71"/>
      <c r="G18" s="71"/>
      <c r="H18" s="71"/>
      <c r="I18" s="71"/>
      <c r="J18" s="71"/>
      <c r="K18" s="71"/>
      <c r="L18" s="69"/>
      <c r="M18" s="71"/>
      <c r="N18" s="71"/>
      <c r="O18" s="71"/>
      <c r="P18" s="71"/>
      <c r="Q18" s="71"/>
      <c r="R18" s="71"/>
      <c r="S18" s="71"/>
      <c r="T18" s="71"/>
    </row>
    <row r="19">
      <c r="A19" s="52" t="s">
        <v>100</v>
      </c>
      <c r="B19" s="53" t="s">
        <v>41</v>
      </c>
      <c r="C19" s="54" t="s">
        <v>42</v>
      </c>
      <c r="D19" s="55">
        <v>45573.0</v>
      </c>
      <c r="E19" s="55">
        <v>45573.0</v>
      </c>
      <c r="F19" s="74"/>
      <c r="G19" s="74"/>
      <c r="H19" s="74"/>
      <c r="I19" s="74"/>
      <c r="J19" s="74"/>
      <c r="K19" s="74"/>
      <c r="L19" s="74"/>
      <c r="M19" s="69"/>
      <c r="N19" s="74"/>
      <c r="O19" s="74"/>
      <c r="P19" s="74"/>
      <c r="Q19" s="74"/>
      <c r="R19" s="74"/>
      <c r="S19" s="74"/>
      <c r="T19" s="74"/>
    </row>
    <row r="20">
      <c r="A20" s="47" t="s">
        <v>101</v>
      </c>
      <c r="B20" s="48" t="s">
        <v>41</v>
      </c>
      <c r="C20" s="57" t="s">
        <v>42</v>
      </c>
      <c r="D20" s="50">
        <v>45573.0</v>
      </c>
      <c r="E20" s="50">
        <v>45573.0</v>
      </c>
      <c r="F20" s="71"/>
      <c r="G20" s="71"/>
      <c r="H20" s="71"/>
      <c r="I20" s="71"/>
      <c r="J20" s="71"/>
      <c r="K20" s="71"/>
      <c r="L20" s="71"/>
      <c r="M20" s="69"/>
      <c r="N20" s="71"/>
      <c r="O20" s="71"/>
      <c r="P20" s="71"/>
      <c r="Q20" s="71"/>
      <c r="R20" s="71"/>
      <c r="S20" s="71"/>
      <c r="T20" s="79"/>
    </row>
    <row r="21">
      <c r="A21" s="52" t="s">
        <v>102</v>
      </c>
      <c r="B21" s="53" t="s">
        <v>41</v>
      </c>
      <c r="C21" s="54" t="s">
        <v>42</v>
      </c>
      <c r="D21" s="55">
        <v>45573.0</v>
      </c>
      <c r="E21" s="55">
        <v>45574.0</v>
      </c>
      <c r="F21" s="74"/>
      <c r="G21" s="74"/>
      <c r="H21" s="74"/>
      <c r="I21" s="74"/>
      <c r="J21" s="74"/>
      <c r="K21" s="74"/>
      <c r="L21" s="74"/>
      <c r="M21" s="69"/>
      <c r="N21" s="69"/>
      <c r="O21" s="74"/>
      <c r="P21" s="74"/>
      <c r="Q21" s="74"/>
      <c r="R21" s="74"/>
      <c r="S21" s="74"/>
      <c r="T21" s="74"/>
    </row>
    <row r="22">
      <c r="A22" s="47" t="s">
        <v>103</v>
      </c>
      <c r="B22" s="48" t="s">
        <v>41</v>
      </c>
      <c r="C22" s="57" t="s">
        <v>42</v>
      </c>
      <c r="D22" s="50">
        <v>45573.0</v>
      </c>
      <c r="E22" s="50">
        <v>45575.0</v>
      </c>
      <c r="F22" s="71"/>
      <c r="G22" s="71"/>
      <c r="H22" s="71"/>
      <c r="I22" s="71"/>
      <c r="J22" s="71"/>
      <c r="K22" s="71"/>
      <c r="L22" s="71"/>
      <c r="M22" s="69"/>
      <c r="N22" s="69"/>
      <c r="O22" s="69"/>
      <c r="P22" s="71"/>
      <c r="Q22" s="71"/>
      <c r="R22" s="71"/>
      <c r="S22" s="71"/>
      <c r="T22" s="71"/>
    </row>
    <row r="23">
      <c r="A23" s="52" t="s">
        <v>104</v>
      </c>
      <c r="B23" s="53" t="s">
        <v>41</v>
      </c>
      <c r="C23" s="54" t="s">
        <v>42</v>
      </c>
      <c r="D23" s="55">
        <v>45573.0</v>
      </c>
      <c r="E23" s="55">
        <v>45575.0</v>
      </c>
      <c r="F23" s="74"/>
      <c r="G23" s="74"/>
      <c r="H23" s="74"/>
      <c r="I23" s="74"/>
      <c r="J23" s="74"/>
      <c r="K23" s="74"/>
      <c r="L23" s="74"/>
      <c r="M23" s="69"/>
      <c r="N23" s="69"/>
      <c r="O23" s="69"/>
      <c r="P23" s="74"/>
      <c r="Q23" s="74"/>
      <c r="R23" s="74"/>
      <c r="S23" s="73"/>
      <c r="T23" s="74"/>
    </row>
    <row r="24">
      <c r="A24" s="47" t="s">
        <v>105</v>
      </c>
      <c r="B24" s="72" t="s">
        <v>45</v>
      </c>
      <c r="C24" s="57" t="s">
        <v>42</v>
      </c>
      <c r="D24" s="50">
        <v>45573.0</v>
      </c>
      <c r="E24" s="50">
        <v>45573.0</v>
      </c>
      <c r="F24" s="71"/>
      <c r="G24" s="71"/>
      <c r="H24" s="71"/>
      <c r="I24" s="71"/>
      <c r="J24" s="71"/>
      <c r="K24" s="71"/>
      <c r="L24" s="71"/>
      <c r="M24" s="69"/>
      <c r="N24" s="71"/>
      <c r="O24" s="71"/>
      <c r="P24" s="71"/>
      <c r="Q24" s="71"/>
      <c r="R24" s="71"/>
      <c r="S24" s="71"/>
      <c r="T24" s="71"/>
    </row>
    <row r="25">
      <c r="A25" s="52" t="s">
        <v>106</v>
      </c>
      <c r="B25" s="72" t="s">
        <v>45</v>
      </c>
      <c r="C25" s="54" t="s">
        <v>42</v>
      </c>
      <c r="D25" s="55">
        <v>45573.0</v>
      </c>
      <c r="E25" s="55">
        <v>45573.0</v>
      </c>
      <c r="F25" s="74"/>
      <c r="G25" s="74"/>
      <c r="H25" s="74"/>
      <c r="I25" s="74"/>
      <c r="J25" s="74"/>
      <c r="K25" s="74"/>
      <c r="L25" s="74"/>
      <c r="M25" s="69"/>
      <c r="N25" s="74"/>
      <c r="O25" s="74"/>
      <c r="P25" s="74"/>
      <c r="Q25" s="74"/>
      <c r="R25" s="74"/>
      <c r="S25" s="74"/>
      <c r="T25" s="74"/>
    </row>
    <row r="26">
      <c r="A26" s="47" t="s">
        <v>107</v>
      </c>
      <c r="B26" s="72" t="s">
        <v>45</v>
      </c>
      <c r="C26" s="57" t="s">
        <v>42</v>
      </c>
      <c r="D26" s="50">
        <v>45573.0</v>
      </c>
      <c r="E26" s="50">
        <v>45573.0</v>
      </c>
      <c r="F26" s="71"/>
      <c r="G26" s="71"/>
      <c r="H26" s="71"/>
      <c r="I26" s="71"/>
      <c r="J26" s="71"/>
      <c r="K26" s="71"/>
      <c r="L26" s="71"/>
      <c r="M26" s="69"/>
      <c r="N26" s="71"/>
      <c r="O26" s="71"/>
      <c r="P26" s="71"/>
      <c r="Q26" s="71"/>
      <c r="R26" s="71"/>
      <c r="S26" s="71"/>
      <c r="T26" s="71"/>
    </row>
    <row r="27">
      <c r="A27" s="52" t="s">
        <v>108</v>
      </c>
      <c r="B27" s="72" t="s">
        <v>45</v>
      </c>
      <c r="C27" s="54" t="s">
        <v>42</v>
      </c>
      <c r="D27" s="55">
        <v>45573.0</v>
      </c>
      <c r="E27" s="55">
        <v>45573.0</v>
      </c>
      <c r="F27" s="74"/>
      <c r="G27" s="74"/>
      <c r="H27" s="74"/>
      <c r="I27" s="74"/>
      <c r="J27" s="74"/>
      <c r="K27" s="74"/>
      <c r="L27" s="74"/>
      <c r="M27" s="69"/>
      <c r="N27" s="74"/>
      <c r="O27" s="74"/>
      <c r="P27" s="74"/>
      <c r="Q27" s="74"/>
      <c r="R27" s="74"/>
      <c r="S27" s="74"/>
      <c r="T27" s="74"/>
    </row>
    <row r="28">
      <c r="A28" s="47" t="s">
        <v>109</v>
      </c>
      <c r="B28" s="48" t="s">
        <v>45</v>
      </c>
      <c r="C28" s="57" t="s">
        <v>42</v>
      </c>
      <c r="D28" s="50">
        <v>45573.0</v>
      </c>
      <c r="E28" s="50">
        <v>45573.0</v>
      </c>
      <c r="F28" s="71"/>
      <c r="G28" s="71"/>
      <c r="H28" s="71"/>
      <c r="I28" s="71"/>
      <c r="J28" s="71"/>
      <c r="K28" s="71"/>
      <c r="L28" s="71"/>
      <c r="M28" s="69"/>
      <c r="N28" s="71"/>
      <c r="O28" s="71"/>
      <c r="P28" s="71"/>
      <c r="Q28" s="71"/>
      <c r="R28" s="71"/>
      <c r="S28" s="71"/>
      <c r="T28" s="71"/>
    </row>
    <row r="29">
      <c r="A29" s="52" t="s">
        <v>110</v>
      </c>
      <c r="B29" s="53" t="s">
        <v>59</v>
      </c>
      <c r="C29" s="54" t="s">
        <v>42</v>
      </c>
      <c r="D29" s="55">
        <v>45575.0</v>
      </c>
      <c r="E29" s="55">
        <v>45575.0</v>
      </c>
      <c r="F29" s="74"/>
      <c r="G29" s="74"/>
      <c r="H29" s="74"/>
      <c r="I29" s="74"/>
      <c r="J29" s="74"/>
      <c r="K29" s="74"/>
      <c r="L29" s="74"/>
      <c r="M29" s="74"/>
      <c r="N29" s="74"/>
      <c r="O29" s="69"/>
      <c r="P29" s="74"/>
      <c r="Q29" s="74"/>
      <c r="R29" s="74"/>
      <c r="S29" s="74"/>
      <c r="T29" s="74"/>
    </row>
    <row r="30">
      <c r="A30" s="47" t="s">
        <v>104</v>
      </c>
      <c r="B30" s="48" t="s">
        <v>59</v>
      </c>
      <c r="C30" s="57" t="s">
        <v>42</v>
      </c>
      <c r="D30" s="50">
        <v>45575.0</v>
      </c>
      <c r="E30" s="50">
        <v>45579.0</v>
      </c>
      <c r="F30" s="71"/>
      <c r="G30" s="71"/>
      <c r="H30" s="71"/>
      <c r="I30" s="71"/>
      <c r="J30" s="71"/>
      <c r="K30" s="71"/>
      <c r="L30" s="71"/>
      <c r="M30" s="71"/>
      <c r="N30" s="71"/>
      <c r="O30" s="69"/>
      <c r="P30" s="69"/>
      <c r="Q30" s="69"/>
      <c r="R30" s="69"/>
      <c r="S30" s="69"/>
      <c r="T30" s="71"/>
    </row>
    <row r="31">
      <c r="A31" s="52" t="s">
        <v>111</v>
      </c>
      <c r="B31" s="53" t="s">
        <v>59</v>
      </c>
      <c r="C31" s="54" t="s">
        <v>42</v>
      </c>
      <c r="D31" s="55">
        <v>45575.0</v>
      </c>
      <c r="E31" s="55">
        <v>45579.0</v>
      </c>
      <c r="F31" s="74"/>
      <c r="G31" s="74"/>
      <c r="H31" s="74"/>
      <c r="I31" s="74"/>
      <c r="J31" s="74"/>
      <c r="K31" s="74"/>
      <c r="L31" s="74"/>
      <c r="M31" s="74"/>
      <c r="N31" s="74"/>
      <c r="O31" s="69"/>
      <c r="P31" s="69"/>
      <c r="Q31" s="69"/>
      <c r="R31" s="69"/>
      <c r="S31" s="69"/>
      <c r="T31" s="73"/>
    </row>
    <row r="32">
      <c r="A32" s="59" t="s">
        <v>112</v>
      </c>
      <c r="B32" s="60" t="s">
        <v>59</v>
      </c>
      <c r="C32" s="61" t="s">
        <v>42</v>
      </c>
      <c r="D32" s="62">
        <v>45575.0</v>
      </c>
      <c r="E32" s="62">
        <v>45579.0</v>
      </c>
      <c r="F32" s="80"/>
      <c r="G32" s="80"/>
      <c r="H32" s="80"/>
      <c r="I32" s="80"/>
      <c r="J32" s="80"/>
      <c r="K32" s="80"/>
      <c r="L32" s="80"/>
      <c r="M32" s="80"/>
      <c r="N32" s="80"/>
      <c r="O32" s="81"/>
      <c r="P32" s="81"/>
      <c r="Q32" s="81"/>
      <c r="R32" s="81"/>
      <c r="S32" s="81"/>
      <c r="T32" s="80"/>
    </row>
  </sheetData>
  <dataValidations>
    <dataValidation type="custom" allowBlank="1" showDropDown="1" sqref="D2:E32">
      <formula1>OR(NOT(ISERROR(DATEVALUE(D2))), AND(ISNUMBER(D2), LEFT(CELL("format", D2))="D"))</formula1>
    </dataValidation>
    <dataValidation allowBlank="1" showDropDown="1" sqref="A2:A32"/>
    <dataValidation type="list" allowBlank="1" sqref="C2:C32">
      <formula1>"No iniciada,En curso,Bloqueada,Completada"</formula1>
    </dataValidation>
  </dataValidations>
  <drawing r:id="rId1"/>
  <tableParts count="1">
    <tablePart r:id="rId3"/>
  </tableParts>
</worksheet>
</file>