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uk\Desktop\Teste Votorantim\"/>
    </mc:Choice>
  </mc:AlternateContent>
  <xr:revisionPtr revIDLastSave="0" documentId="13_ncr:1_{AF689DF0-4C38-4AF5-9106-2C7BA424E856}" xr6:coauthVersionLast="47" xr6:coauthVersionMax="47" xr10:uidLastSave="{00000000-0000-0000-0000-000000000000}"/>
  <bookViews>
    <workbookView xWindow="0" yWindow="495" windowWidth="28800" windowHeight="11385" tabRatio="691" activeTab="9" xr2:uid="{00000000-000D-0000-FFFF-FFFF00000000}"/>
  </bookViews>
  <sheets>
    <sheet name="MENU" sheetId="1" r:id="rId1"/>
    <sheet name="EXERCÍCIO 1" sheetId="2" r:id="rId2"/>
    <sheet name="EXERCÍCIO 2" sheetId="3" r:id="rId3"/>
    <sheet name="EXERCÍCIO 3" sheetId="4" r:id="rId4"/>
    <sheet name="EXERCÍCIO 4" sheetId="5" r:id="rId5"/>
    <sheet name="EXERCÍCIO 5" sheetId="6" r:id="rId6"/>
    <sheet name="EXERCÍCIO 6" sheetId="7" r:id="rId7"/>
    <sheet name="EXERCÍCIO 7" sheetId="10" r:id="rId8"/>
    <sheet name="EXERCÍCIO 8" sheetId="11" r:id="rId9"/>
    <sheet name="EXERCICIO 9" sheetId="12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6" l="1"/>
  <c r="E5" i="6"/>
  <c r="E6" i="6"/>
  <c r="E7" i="6"/>
  <c r="E8" i="6"/>
  <c r="E9" i="6"/>
  <c r="E3" i="6"/>
  <c r="I3" i="5"/>
  <c r="I6" i="5"/>
  <c r="I7" i="5"/>
  <c r="I8" i="5"/>
  <c r="I5" i="5"/>
  <c r="I4" i="5" a="1"/>
  <c r="I4" i="5" s="1"/>
  <c r="H4" i="5"/>
  <c r="H5" i="5"/>
  <c r="H6" i="5"/>
  <c r="H7" i="5"/>
  <c r="H8" i="5"/>
  <c r="H3" i="5"/>
  <c r="F4" i="10"/>
  <c r="F5" i="10"/>
  <c r="F6" i="10"/>
  <c r="F7" i="10"/>
  <c r="F8" i="10"/>
  <c r="F9" i="10"/>
  <c r="F10" i="10"/>
  <c r="F3" i="10"/>
  <c r="D8" i="7"/>
  <c r="D6" i="7"/>
  <c r="G4" i="4"/>
  <c r="G3" i="4"/>
  <c r="G2" i="4"/>
  <c r="C12" i="3"/>
  <c r="D11" i="2"/>
  <c r="E11" i="2"/>
  <c r="F11" i="2"/>
  <c r="C11" i="2"/>
  <c r="F10" i="2"/>
  <c r="F9" i="2"/>
  <c r="F8" i="2"/>
  <c r="F7" i="2"/>
  <c r="F6" i="2"/>
  <c r="F5" i="2"/>
  <c r="F4" i="2"/>
  <c r="F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F431A5-C9BC-4CEB-A797-D265DA76D5AA}" keepAlive="1" name="Consulta - Tabela2" description="Conexão com a consulta 'Tabela2' na pasta de trabalho." type="5" refreshedVersion="0" background="1">
    <dbPr connection="Provider=Microsoft.Mashup.OleDb.1;Data Source=$Workbook$;Location=Tabela2;Extended Properties=&quot;&quot;" command="SELECT * FROM [Tabela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<sst xmlns="http://schemas.openxmlformats.org/spreadsheetml/2006/main" count="266" uniqueCount="155">
  <si>
    <t>Produto</t>
  </si>
  <si>
    <t>Valor</t>
  </si>
  <si>
    <t>Quantidade</t>
  </si>
  <si>
    <t>Valor total</t>
  </si>
  <si>
    <t>Valor de Revenda Unitário</t>
  </si>
  <si>
    <t>Lucro</t>
  </si>
  <si>
    <t>Mouse</t>
  </si>
  <si>
    <t>Teclado</t>
  </si>
  <si>
    <t>HD 120 GB</t>
  </si>
  <si>
    <t>Monitor LCD 15</t>
  </si>
  <si>
    <t>Proc I7</t>
  </si>
  <si>
    <t>Proc I3</t>
  </si>
  <si>
    <t>Gabinete</t>
  </si>
  <si>
    <t>Fonte ATX 400W</t>
  </si>
  <si>
    <t>Total</t>
  </si>
  <si>
    <t>Quantidade no Estoque</t>
  </si>
  <si>
    <t>Funcionários</t>
  </si>
  <si>
    <t xml:space="preserve">A) </t>
  </si>
  <si>
    <t>Salário mais alto</t>
  </si>
  <si>
    <t>Nome</t>
  </si>
  <si>
    <t>Salário</t>
  </si>
  <si>
    <t xml:space="preserve">B) </t>
  </si>
  <si>
    <t>Salário mais baixo</t>
  </si>
  <si>
    <t>Olga</t>
  </si>
  <si>
    <t>Pedro</t>
  </si>
  <si>
    <t>Paulo</t>
  </si>
  <si>
    <t>José</t>
  </si>
  <si>
    <t>Joana</t>
  </si>
  <si>
    <t>Bruna</t>
  </si>
  <si>
    <t>Marina</t>
  </si>
  <si>
    <t>Natália</t>
  </si>
  <si>
    <t>Lucas</t>
  </si>
  <si>
    <t>Juliano</t>
  </si>
  <si>
    <t>Gustavo</t>
  </si>
  <si>
    <t>Gabriela</t>
  </si>
  <si>
    <t>Fátima</t>
  </si>
  <si>
    <t>Felipe</t>
  </si>
  <si>
    <t>Luna</t>
  </si>
  <si>
    <t>Tammy</t>
  </si>
  <si>
    <t>Jéssica</t>
  </si>
  <si>
    <t>Camila</t>
  </si>
  <si>
    <t>Renato</t>
  </si>
  <si>
    <t>James</t>
  </si>
  <si>
    <t>Luana</t>
  </si>
  <si>
    <t>Amanda</t>
  </si>
  <si>
    <t>Matéria</t>
  </si>
  <si>
    <t>1°</t>
  </si>
  <si>
    <t>2°</t>
  </si>
  <si>
    <t>3°</t>
  </si>
  <si>
    <t>4°</t>
  </si>
  <si>
    <t>5°</t>
  </si>
  <si>
    <t>Média</t>
  </si>
  <si>
    <t>Status</t>
  </si>
  <si>
    <t>GEOGRAFIA</t>
  </si>
  <si>
    <t>HISTÓRIA</t>
  </si>
  <si>
    <t>PORTUGUÊS</t>
  </si>
  <si>
    <t>MATEMÁTICA</t>
  </si>
  <si>
    <t>QUÍMICA</t>
  </si>
  <si>
    <t>FÍSICA</t>
  </si>
  <si>
    <t>BANCO DE DADOS</t>
  </si>
  <si>
    <t>Cargo</t>
  </si>
  <si>
    <t>Centro de Custo</t>
  </si>
  <si>
    <t>Carlos Eduardo da Silva</t>
  </si>
  <si>
    <t>Aux. Adm</t>
  </si>
  <si>
    <t>Maria de Paula Ferreira</t>
  </si>
  <si>
    <t>Elisa Graf</t>
  </si>
  <si>
    <t>Bruno Santos</t>
  </si>
  <si>
    <t>Mecânico</t>
  </si>
  <si>
    <t>João Pedro</t>
  </si>
  <si>
    <t>Renato Souza Lima</t>
  </si>
  <si>
    <t>Analista</t>
  </si>
  <si>
    <t>Bárbara Oliveira</t>
  </si>
  <si>
    <t>Gerente</t>
  </si>
  <si>
    <t>Leonardo Souza</t>
  </si>
  <si>
    <t>Luciana Nunes</t>
  </si>
  <si>
    <t>Supervisora</t>
  </si>
  <si>
    <t>Sergio Matos</t>
  </si>
  <si>
    <t>Coordenador</t>
  </si>
  <si>
    <t>Rogério Silva</t>
  </si>
  <si>
    <t>André Wkiso</t>
  </si>
  <si>
    <t>Fabiano Rosa</t>
  </si>
  <si>
    <t>Gilmar Quadro</t>
  </si>
  <si>
    <t>Daniela Gabaro</t>
  </si>
  <si>
    <t>Celso Andrade</t>
  </si>
  <si>
    <t>Ricardo Esteves</t>
  </si>
  <si>
    <t>Tomás Scene</t>
  </si>
  <si>
    <t>Igor Baggio</t>
  </si>
  <si>
    <t>Camila Chaves</t>
  </si>
  <si>
    <t>Carolina Medeiros</t>
  </si>
  <si>
    <t>Beatriz Fonseca</t>
  </si>
  <si>
    <t>Vinicius Lauferindo</t>
  </si>
  <si>
    <t>Lucas Kwiskoa</t>
  </si>
  <si>
    <t>Heitor Marcelino</t>
  </si>
  <si>
    <t>Viviane Pedroso</t>
  </si>
  <si>
    <t>Nome:</t>
  </si>
  <si>
    <t xml:space="preserve">Marcos </t>
  </si>
  <si>
    <t>Nome do meio:</t>
  </si>
  <si>
    <t>da Silva</t>
  </si>
  <si>
    <t>Sobrenome:</t>
  </si>
  <si>
    <t xml:space="preserve"> Hernandez</t>
  </si>
  <si>
    <t>Nome completo:</t>
  </si>
  <si>
    <t>Caracteres:</t>
  </si>
  <si>
    <t>Descrição</t>
  </si>
  <si>
    <t>Número do Cheque</t>
  </si>
  <si>
    <t>Prazo de Pagamento em dias</t>
  </si>
  <si>
    <t>Data de Compensação</t>
  </si>
  <si>
    <t>Pagamento de Fornecedor</t>
  </si>
  <si>
    <t>Combustível</t>
  </si>
  <si>
    <t>Material de Escritório</t>
  </si>
  <si>
    <t>Mecanico</t>
  </si>
  <si>
    <t>Encanador</t>
  </si>
  <si>
    <t>Faculdade</t>
  </si>
  <si>
    <t>Colégio das Crianças</t>
  </si>
  <si>
    <t>Comrpas da casa</t>
  </si>
  <si>
    <t>NOME:</t>
  </si>
  <si>
    <t>Departamento</t>
  </si>
  <si>
    <t>Idade</t>
  </si>
  <si>
    <t>Compras</t>
  </si>
  <si>
    <t>DEPARTAMENTO:</t>
  </si>
  <si>
    <t>Oficina</t>
  </si>
  <si>
    <t>IDADE:</t>
  </si>
  <si>
    <t>Informática</t>
  </si>
  <si>
    <t>TI</t>
  </si>
  <si>
    <t>SALÁRIO ATUAL:</t>
  </si>
  <si>
    <t>STATUS:</t>
  </si>
  <si>
    <t>Vendas</t>
  </si>
  <si>
    <t>Gerência</t>
  </si>
  <si>
    <t>Validade</t>
  </si>
  <si>
    <t>Parceiro</t>
  </si>
  <si>
    <t>Email</t>
  </si>
  <si>
    <t>Número do Pedido</t>
  </si>
  <si>
    <t>Válido</t>
  </si>
  <si>
    <t>Cliente 1</t>
  </si>
  <si>
    <t>Moinha</t>
  </si>
  <si>
    <t>Expirado</t>
  </si>
  <si>
    <t>Cliente 2</t>
  </si>
  <si>
    <t>Biomassa</t>
  </si>
  <si>
    <t>Cliente 3</t>
  </si>
  <si>
    <t>Pneu</t>
  </si>
  <si>
    <t>Cliente 4</t>
  </si>
  <si>
    <t>Resíduos</t>
  </si>
  <si>
    <t>Cliente 5</t>
  </si>
  <si>
    <t>Combustível Alternativo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</si>
  <si>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</si>
  <si>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</si>
  <si>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</si>
  <si>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</si>
  <si>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</si>
  <si>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</si>
  <si>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</si>
  <si>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</si>
  <si>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</si>
  <si>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</si>
  <si>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TOTAL</t>
  </si>
  <si>
    <t>emailpadraocliente@gmail.com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</si>
</sst>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* #,##0.00\ _€_-;\-* #,##0.00\ _€_-;_-* &quot;-&quot;??\ _€_-;_-@_-"/>
    <numFmt numFmtId="165" formatCode="&quot;R$&quot;\ 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68">
    <xf numFmtId="0" fontId="0" fillId="0" borderId="0" xfId="0"/>
    <xf numFmtId="44" fontId="0" fillId="0" borderId="1" xfId="1" applyFont="1" applyBorder="1"/>
    <xf numFmtId="44" fontId="0" fillId="0" borderId="1" xfId="0" applyNumberFormat="1" applyBorder="1"/>
    <xf numFmtId="0" fontId="2" fillId="0" borderId="0" xfId="0" applyFont="1"/>
    <xf numFmtId="0" fontId="3" fillId="0" borderId="3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4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/>
    <xf numFmtId="0" fontId="4" fillId="0" borderId="1" xfId="0" applyFont="1" applyBorder="1" applyAlignment="1">
      <alignment horizontal="center"/>
    </xf>
    <xf numFmtId="44" fontId="5" fillId="0" borderId="1" xfId="1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4" fontId="4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4" fontId="5" fillId="0" borderId="1" xfId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8" xfId="0" applyFill="1" applyBorder="1"/>
    <xf numFmtId="0" fontId="0" fillId="5" borderId="9" xfId="0" applyFill="1" applyBorder="1"/>
    <xf numFmtId="0" fontId="2" fillId="5" borderId="10" xfId="0" applyFont="1" applyFill="1" applyBorder="1"/>
    <xf numFmtId="0" fontId="0" fillId="5" borderId="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/>
    <xf numFmtId="0" fontId="0" fillId="5" borderId="13" xfId="0" applyFill="1" applyBorder="1"/>
    <xf numFmtId="44" fontId="0" fillId="5" borderId="6" xfId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4" fontId="4" fillId="5" borderId="1" xfId="0" applyNumberFormat="1" applyFont="1" applyFill="1" applyBorder="1" applyAlignment="1">
      <alignment vertical="center"/>
    </xf>
    <xf numFmtId="14" fontId="0" fillId="0" borderId="0" xfId="0" applyNumberFormat="1"/>
    <xf numFmtId="44" fontId="0" fillId="0" borderId="0" xfId="0" applyNumberFormat="1"/>
    <xf numFmtId="9" fontId="4" fillId="3" borderId="1" xfId="2" applyFont="1" applyFill="1" applyBorder="1" applyAlignment="1">
      <alignment horizontal="center" vertical="center" wrapText="1"/>
    </xf>
    <xf numFmtId="10" fontId="7" fillId="0" borderId="1" xfId="2" applyNumberFormat="1" applyFont="1" applyBorder="1" applyAlignment="1" applyProtection="1">
      <alignment horizontal="center" vertical="center"/>
      <protection locked="0"/>
    </xf>
    <xf numFmtId="44" fontId="5" fillId="0" borderId="1" xfId="0" applyNumberFormat="1" applyFont="1" applyBorder="1"/>
    <xf numFmtId="0" fontId="8" fillId="0" borderId="0" xfId="0" applyFont="1"/>
    <xf numFmtId="44" fontId="0" fillId="0" borderId="1" xfId="1" applyFont="1" applyBorder="1" applyAlignment="1"/>
    <xf numFmtId="165" fontId="0" fillId="0" borderId="1" xfId="0" applyNumberFormat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44" fontId="4" fillId="0" borderId="2" xfId="0" applyNumberFormat="1" applyFont="1" applyBorder="1" applyAlignment="1">
      <alignment horizontal="center" vertical="center"/>
    </xf>
    <xf numFmtId="44" fontId="4" fillId="0" borderId="3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6" fillId="4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9" fillId="0" borderId="0" xfId="4"/>
  </cellXfs>
  <cellStyles count="5">
    <cellStyle name="Hiperlink" xfId="4" builtinId="8"/>
    <cellStyle name="Moeda" xfId="1" builtinId="4"/>
    <cellStyle name="Normal" xfId="0" builtinId="0"/>
    <cellStyle name="Porcentagem" xfId="2" builtinId="5"/>
    <cellStyle name="Vírgula 2" xfId="3" xr:uid="{00000000-0005-0000-0000-000003000000}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400049</xdr:colOff>
      <xdr:row>4</xdr:row>
      <xdr:rowOff>123826</xdr:rowOff>
    </xdr:from>
    <xdr:to>
      <xdr:col>10</xdr:col>
      <xdr:colOff>104774</xdr:colOff>
      <xdr:row>14</xdr:row>
      <xdr:rowOff>114300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00049" y="885826"/>
          <a:ext cx="5800725" cy="1895474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pt-BR" sz="1400" b="1">
              <a:solidFill>
                <a:schemeClr val="bg1"/>
              </a:solidFill>
            </a:rPr>
            <a:t>Este teste irá avaliar seu nível de Excel através de 8 exercícios, envolvendo fórmulas</a:t>
          </a:r>
          <a:r>
            <a:rPr lang="pt-BR" sz="1400" b="1" baseline="0">
              <a:solidFill>
                <a:schemeClr val="bg1"/>
              </a:solidFill>
            </a:rPr>
            <a:t>, raciocício lógico e formatações. </a:t>
          </a:r>
        </a:p>
        <a:p>
          <a:pPr algn="ctr"/>
          <a:endParaRPr lang="pt-BR" sz="1400" b="1" baseline="0">
            <a:solidFill>
              <a:schemeClr val="bg1"/>
            </a:solidFill>
          </a:endParaRPr>
        </a:p>
        <a:p>
          <a:pPr algn="ctr"/>
          <a:r>
            <a:rPr lang="pt-BR" sz="1400" b="1">
              <a:solidFill>
                <a:schemeClr val="bg1"/>
              </a:solidFill>
            </a:rPr>
            <a:t>Ao lado temos o menu que deve nos levar até cada exercício proposto</a:t>
          </a:r>
          <a:r>
            <a:rPr lang="pt-BR" sz="1400" b="1" baseline="0">
              <a:solidFill>
                <a:schemeClr val="bg1"/>
              </a:solidFill>
            </a:rPr>
            <a:t> e é aqui que começamos nosso teste</a:t>
          </a:r>
          <a:r>
            <a:rPr lang="pt-BR" sz="1400" b="1">
              <a:solidFill>
                <a:schemeClr val="bg1"/>
              </a:solidFill>
            </a:rPr>
            <a:t>. </a:t>
          </a:r>
        </a:p>
        <a:p>
          <a:pPr algn="ctr"/>
          <a:r>
            <a:rPr lang="pt-BR" sz="1400" b="1">
              <a:solidFill>
                <a:schemeClr val="bg1"/>
              </a:solidFill>
            </a:rPr>
            <a:t>Nossa dica é que você comece criando um hiperlink  para cada um deles.</a:t>
          </a:r>
          <a:endParaRPr lang="pt-BR" sz="1400" b="1" baseline="0">
            <a:solidFill>
              <a:schemeClr val="bg1"/>
            </a:solidFill>
          </a:endParaRPr>
        </a:p>
        <a:p>
          <a:pPr algn="ctr"/>
          <a:endParaRPr lang="pt-BR" sz="1400" b="1" baseline="0">
            <a:solidFill>
              <a:schemeClr val="bg1"/>
            </a:solidFill>
          </a:endParaRPr>
        </a:p>
        <a:p>
          <a:pPr algn="ctr"/>
          <a:r>
            <a:rPr lang="pt-BR" sz="1400" b="1" baseline="0">
              <a:solidFill>
                <a:schemeClr val="bg1"/>
              </a:solidFill>
            </a:rPr>
            <a:t>Boa sorte!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428625</xdr:colOff>
      <xdr:row>0</xdr:row>
      <xdr:rowOff>180975</xdr:rowOff>
    </xdr:from>
    <xdr:to>
      <xdr:col>10</xdr:col>
      <xdr:colOff>85725</xdr:colOff>
      <xdr:row>4</xdr:row>
      <xdr:rowOff>66675</xdr:rowOff>
    </xdr:to>
    <xdr:sp macro="" textlink="">
      <xdr:nvSpPr>
        <xdr:cNvPr id="4" name="Retângulo com Único Canto Aparad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28625" y="180975"/>
          <a:ext cx="5753100" cy="647700"/>
        </a:xfrm>
        <a:prstGeom prst="snip1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</xdr:col>
      <xdr:colOff>19051</xdr:colOff>
      <xdr:row>1</xdr:row>
      <xdr:rowOff>0</xdr:rowOff>
    </xdr:from>
    <xdr:to>
      <xdr:col>9</xdr:col>
      <xdr:colOff>552451</xdr:colOff>
      <xdr:row>4</xdr:row>
      <xdr:rowOff>66675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238251" y="190500"/>
          <a:ext cx="5410200" cy="638175"/>
        </a:xfrm>
        <a:prstGeom prst="rect">
          <a:avLst/>
        </a:prstGeom>
        <a:noFill/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500" b="1">
              <a:solidFill>
                <a:schemeClr val="bg1"/>
              </a:solidFill>
              <a:latin typeface="+mn-lt"/>
              <a:ea typeface="+mn-ea"/>
              <a:cs typeface="+mn-cs"/>
            </a:rPr>
            <a:t>Teste</a:t>
          </a:r>
          <a:r>
            <a:rPr lang="pt-BR" sz="15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de Excel - Votorantim Cimentos</a:t>
          </a:r>
        </a:p>
        <a:p>
          <a:pPr algn="ctr"/>
          <a:r>
            <a:rPr lang="pt-BR" sz="15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Duração: 30min </a:t>
          </a:r>
          <a:endParaRPr lang="pt-BR" sz="1500" b="1">
            <a:solidFill>
              <a:schemeClr val="bg1"/>
            </a:solidFill>
          </a:endParaRPr>
        </a:p>
        <a:p>
          <a:endParaRPr lang="pt-BR" sz="1100"/>
        </a:p>
      </xdr:txBody>
    </xdr:sp>
    <xdr:clientData/>
  </xdr:twoCellAnchor>
  <xdr:twoCellAnchor>
    <xdr:from>
      <xdr:col>10</xdr:col>
      <xdr:colOff>514350</xdr:colOff>
      <xdr:row>2</xdr:row>
      <xdr:rowOff>28575</xdr:rowOff>
    </xdr:from>
    <xdr:to>
      <xdr:col>13</xdr:col>
      <xdr:colOff>523875</xdr:colOff>
      <xdr:row>3</xdr:row>
      <xdr:rowOff>180975</xdr:rowOff>
    </xdr:to>
    <xdr:sp macro="" textlink="">
      <xdr:nvSpPr>
        <xdr:cNvPr id="6" name="Arredondar Retângulo no Mesmo Canto Later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610350" y="409575"/>
          <a:ext cx="1838325" cy="342900"/>
        </a:xfrm>
        <a:prstGeom prst="round2Same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400" b="1"/>
            <a:t>EXERCÍCIO 1</a:t>
          </a:r>
        </a:p>
      </xdr:txBody>
    </xdr:sp>
    <xdr:clientData/>
  </xdr:twoCellAnchor>
  <xdr:twoCellAnchor>
    <xdr:from>
      <xdr:col>10</xdr:col>
      <xdr:colOff>514350</xdr:colOff>
      <xdr:row>5</xdr:row>
      <xdr:rowOff>64294</xdr:rowOff>
    </xdr:from>
    <xdr:to>
      <xdr:col>13</xdr:col>
      <xdr:colOff>523875</xdr:colOff>
      <xdr:row>7</xdr:row>
      <xdr:rowOff>26194</xdr:rowOff>
    </xdr:to>
    <xdr:sp macro="" textlink="">
      <xdr:nvSpPr>
        <xdr:cNvPr id="7" name="Arredondar Retângulo no Mesmo Canto Later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610350" y="1016794"/>
          <a:ext cx="1838325" cy="342900"/>
        </a:xfrm>
        <a:prstGeom prst="round2Same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="1">
              <a:solidFill>
                <a:schemeClr val="lt1"/>
              </a:solidFill>
              <a:latin typeface="+mn-lt"/>
              <a:ea typeface="+mn-ea"/>
              <a:cs typeface="+mn-cs"/>
            </a:rPr>
            <a:t>EXERCÍCIO 2</a:t>
          </a:r>
          <a:endParaRPr lang="pt-BR" sz="1400"/>
        </a:p>
      </xdr:txBody>
    </xdr:sp>
    <xdr:clientData/>
  </xdr:twoCellAnchor>
  <xdr:twoCellAnchor>
    <xdr:from>
      <xdr:col>10</xdr:col>
      <xdr:colOff>514350</xdr:colOff>
      <xdr:row>8</xdr:row>
      <xdr:rowOff>100013</xdr:rowOff>
    </xdr:from>
    <xdr:to>
      <xdr:col>13</xdr:col>
      <xdr:colOff>523875</xdr:colOff>
      <xdr:row>10</xdr:row>
      <xdr:rowOff>61913</xdr:rowOff>
    </xdr:to>
    <xdr:sp macro="" textlink="">
      <xdr:nvSpPr>
        <xdr:cNvPr id="8" name="Arredondar Retângulo no Mesmo Canto Later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610350" y="1624013"/>
          <a:ext cx="1838325" cy="342900"/>
        </a:xfrm>
        <a:prstGeom prst="round2Same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="1">
              <a:solidFill>
                <a:schemeClr val="lt1"/>
              </a:solidFill>
              <a:latin typeface="+mn-lt"/>
              <a:ea typeface="+mn-ea"/>
              <a:cs typeface="+mn-cs"/>
            </a:rPr>
            <a:t>EXERCÍCIO 3</a:t>
          </a:r>
          <a:endParaRPr lang="pt-BR" sz="1400"/>
        </a:p>
      </xdr:txBody>
    </xdr:sp>
    <xdr:clientData/>
  </xdr:twoCellAnchor>
  <xdr:twoCellAnchor>
    <xdr:from>
      <xdr:col>10</xdr:col>
      <xdr:colOff>514350</xdr:colOff>
      <xdr:row>11</xdr:row>
      <xdr:rowOff>135732</xdr:rowOff>
    </xdr:from>
    <xdr:to>
      <xdr:col>13</xdr:col>
      <xdr:colOff>523875</xdr:colOff>
      <xdr:row>13</xdr:row>
      <xdr:rowOff>97632</xdr:rowOff>
    </xdr:to>
    <xdr:sp macro="" textlink="">
      <xdr:nvSpPr>
        <xdr:cNvPr id="9" name="Arredondar Retângulo no Mesmo Canto Latera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610350" y="2231232"/>
          <a:ext cx="1838325" cy="342900"/>
        </a:xfrm>
        <a:prstGeom prst="round2Same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="1">
              <a:solidFill>
                <a:schemeClr val="lt1"/>
              </a:solidFill>
              <a:latin typeface="+mn-lt"/>
              <a:ea typeface="+mn-ea"/>
              <a:cs typeface="+mn-cs"/>
            </a:rPr>
            <a:t>EXERCÍCIO 4</a:t>
          </a:r>
          <a:endParaRPr lang="pt-BR" sz="1400"/>
        </a:p>
      </xdr:txBody>
    </xdr:sp>
    <xdr:clientData/>
  </xdr:twoCellAnchor>
  <xdr:twoCellAnchor>
    <xdr:from>
      <xdr:col>14</xdr:col>
      <xdr:colOff>180975</xdr:colOff>
      <xdr:row>2</xdr:row>
      <xdr:rowOff>19050</xdr:rowOff>
    </xdr:from>
    <xdr:to>
      <xdr:col>17</xdr:col>
      <xdr:colOff>190500</xdr:colOff>
      <xdr:row>3</xdr:row>
      <xdr:rowOff>171450</xdr:rowOff>
    </xdr:to>
    <xdr:sp macro="" textlink="">
      <xdr:nvSpPr>
        <xdr:cNvPr id="11" name="Arredondar Retângulo no Mesmo Canto Lateral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715375" y="400050"/>
          <a:ext cx="1838325" cy="342900"/>
        </a:xfrm>
        <a:prstGeom prst="round2Same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="1">
              <a:solidFill>
                <a:schemeClr val="lt1"/>
              </a:solidFill>
              <a:latin typeface="+mn-lt"/>
              <a:ea typeface="+mn-ea"/>
              <a:cs typeface="+mn-cs"/>
            </a:rPr>
            <a:t>EXERCÍCIO 5</a:t>
          </a:r>
          <a:endParaRPr lang="pt-BR" sz="1400"/>
        </a:p>
      </xdr:txBody>
    </xdr:sp>
    <xdr:clientData/>
  </xdr:twoCellAnchor>
  <xdr:twoCellAnchor>
    <xdr:from>
      <xdr:col>14</xdr:col>
      <xdr:colOff>180975</xdr:colOff>
      <xdr:row>5</xdr:row>
      <xdr:rowOff>54769</xdr:rowOff>
    </xdr:from>
    <xdr:to>
      <xdr:col>17</xdr:col>
      <xdr:colOff>190500</xdr:colOff>
      <xdr:row>7</xdr:row>
      <xdr:rowOff>16669</xdr:rowOff>
    </xdr:to>
    <xdr:sp macro="" textlink="">
      <xdr:nvSpPr>
        <xdr:cNvPr id="12" name="Arredondar Retângulo no Mesmo Canto Latera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8715375" y="1007269"/>
          <a:ext cx="1838325" cy="342900"/>
        </a:xfrm>
        <a:prstGeom prst="round2Same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="1">
              <a:solidFill>
                <a:schemeClr val="lt1"/>
              </a:solidFill>
              <a:latin typeface="+mn-lt"/>
              <a:ea typeface="+mn-ea"/>
              <a:cs typeface="+mn-cs"/>
            </a:rPr>
            <a:t>EXERCÍCIO 6</a:t>
          </a:r>
          <a:endParaRPr lang="pt-BR" sz="1400"/>
        </a:p>
      </xdr:txBody>
    </xdr:sp>
    <xdr:clientData/>
  </xdr:twoCellAnchor>
  <xdr:twoCellAnchor>
    <xdr:from>
      <xdr:col>14</xdr:col>
      <xdr:colOff>180975</xdr:colOff>
      <xdr:row>8</xdr:row>
      <xdr:rowOff>90488</xdr:rowOff>
    </xdr:from>
    <xdr:to>
      <xdr:col>17</xdr:col>
      <xdr:colOff>190500</xdr:colOff>
      <xdr:row>10</xdr:row>
      <xdr:rowOff>52388</xdr:rowOff>
    </xdr:to>
    <xdr:sp macro="" textlink="">
      <xdr:nvSpPr>
        <xdr:cNvPr id="13" name="Arredondar Retângulo no Mesmo Canto Later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8715375" y="1614488"/>
          <a:ext cx="1838325" cy="342900"/>
        </a:xfrm>
        <a:prstGeom prst="round2Same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="1">
              <a:solidFill>
                <a:schemeClr val="lt1"/>
              </a:solidFill>
              <a:latin typeface="+mn-lt"/>
              <a:ea typeface="+mn-ea"/>
              <a:cs typeface="+mn-cs"/>
            </a:rPr>
            <a:t>EXERCÍCIO 7</a:t>
          </a:r>
          <a:endParaRPr lang="pt-BR" sz="1400"/>
        </a:p>
      </xdr:txBody>
    </xdr:sp>
    <xdr:clientData/>
  </xdr:twoCellAnchor>
  <xdr:twoCellAnchor>
    <xdr:from>
      <xdr:col>14</xdr:col>
      <xdr:colOff>180975</xdr:colOff>
      <xdr:row>11</xdr:row>
      <xdr:rowOff>126207</xdr:rowOff>
    </xdr:from>
    <xdr:to>
      <xdr:col>17</xdr:col>
      <xdr:colOff>190500</xdr:colOff>
      <xdr:row>13</xdr:row>
      <xdr:rowOff>88107</xdr:rowOff>
    </xdr:to>
    <xdr:sp macro="" textlink="">
      <xdr:nvSpPr>
        <xdr:cNvPr id="14" name="Arredondar Retângulo no Mesmo Canto Latera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8715375" y="2221707"/>
          <a:ext cx="1838325" cy="342900"/>
        </a:xfrm>
        <a:prstGeom prst="round2Same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="1">
              <a:solidFill>
                <a:schemeClr val="lt1"/>
              </a:solidFill>
              <a:latin typeface="+mn-lt"/>
              <a:ea typeface="+mn-ea"/>
              <a:cs typeface="+mn-cs"/>
            </a:rPr>
            <a:t>EXERCÍCIO 8</a:t>
          </a:r>
          <a:endParaRPr lang="pt-BR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12</xdr:row>
      <xdr:rowOff>38100</xdr:rowOff>
    </xdr:from>
    <xdr:to>
      <xdr:col>6</xdr:col>
      <xdr:colOff>0</xdr:colOff>
      <xdr:row>21</xdr:row>
      <xdr:rowOff>9525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933450" y="2619375"/>
          <a:ext cx="4229100" cy="168592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100"/>
            <a:t>EXERCÍCIO 1</a:t>
          </a:r>
        </a:p>
        <a:p>
          <a:endParaRPr lang="pt-BR" sz="1100"/>
        </a:p>
        <a:p>
          <a:r>
            <a:rPr lang="pt-BR" sz="1100"/>
            <a:t>A) Formate</a:t>
          </a:r>
          <a:r>
            <a:rPr lang="pt-BR" sz="1100" baseline="0"/>
            <a:t> o tipo de célula </a:t>
          </a:r>
          <a:r>
            <a:rPr lang="pt-BR" sz="1100" b="1" baseline="0"/>
            <a:t>H3</a:t>
          </a:r>
          <a:r>
            <a:rPr lang="pt-BR" sz="1100" baseline="0"/>
            <a:t> para porcentagem;</a:t>
          </a:r>
        </a:p>
        <a:p>
          <a:endParaRPr lang="pt-BR" sz="1100" baseline="0"/>
        </a:p>
        <a:p>
          <a:r>
            <a:rPr lang="pt-BR" sz="1100" baseline="0"/>
            <a:t>B) Calcule o valor de </a:t>
          </a:r>
          <a:r>
            <a:rPr lang="pt-BR" sz="1100" b="1" baseline="0"/>
            <a:t>revenda</a:t>
          </a:r>
          <a:r>
            <a:rPr lang="pt-BR" sz="1100" baseline="0"/>
            <a:t> unitário de acordo com a porcentagem de lucro;</a:t>
          </a:r>
        </a:p>
        <a:p>
          <a:endParaRPr lang="pt-BR" sz="1100" baseline="0"/>
        </a:p>
        <a:p>
          <a:r>
            <a:rPr lang="pt-BR" sz="1100" baseline="0"/>
            <a:t>C) Usando a função SOMA, calcule o total de: </a:t>
          </a:r>
          <a:r>
            <a:rPr lang="pt-BR" sz="1100" b="1" baseline="0"/>
            <a:t>valor, quantidade, valor total e valor de revenda. </a:t>
          </a:r>
          <a:endParaRPr lang="pt-BR" sz="1100" b="1"/>
        </a:p>
      </xdr:txBody>
    </xdr:sp>
    <xdr:clientData/>
  </xdr:twoCellAnchor>
  <xdr:twoCellAnchor>
    <xdr:from>
      <xdr:col>3</xdr:col>
      <xdr:colOff>561975</xdr:colOff>
      <xdr:row>21</xdr:row>
      <xdr:rowOff>47625</xdr:rowOff>
    </xdr:from>
    <xdr:to>
      <xdr:col>6</xdr:col>
      <xdr:colOff>28575</xdr:colOff>
      <xdr:row>23</xdr:row>
      <xdr:rowOff>9525</xdr:rowOff>
    </xdr:to>
    <xdr:sp macro="" textlink="">
      <xdr:nvSpPr>
        <xdr:cNvPr id="4" name="Arredondar Retângulo no Mesmo Canto Lateral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352800" y="4343400"/>
          <a:ext cx="1838325" cy="342900"/>
        </a:xfrm>
        <a:prstGeom prst="round2Same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</a:rPr>
            <a:t>MENU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13</xdr:row>
      <xdr:rowOff>28576</xdr:rowOff>
    </xdr:from>
    <xdr:to>
      <xdr:col>3</xdr:col>
      <xdr:colOff>1019175</xdr:colOff>
      <xdr:row>17</xdr:row>
      <xdr:rowOff>161926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038225" y="2800351"/>
          <a:ext cx="3133725" cy="895350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100"/>
            <a:t>EXERCÍCIO 2</a:t>
          </a:r>
        </a:p>
        <a:p>
          <a:endParaRPr lang="pt-BR" sz="1100"/>
        </a:p>
        <a:p>
          <a:r>
            <a:rPr lang="pt-BR" sz="1100"/>
            <a:t>A) Use a função SOMASE, para somar apenas os valores que ultrapassarem 13 unidades no estoque.</a:t>
          </a:r>
        </a:p>
      </xdr:txBody>
    </xdr:sp>
    <xdr:clientData/>
  </xdr:twoCellAnchor>
  <xdr:twoCellAnchor>
    <xdr:from>
      <xdr:col>2</xdr:col>
      <xdr:colOff>238125</xdr:colOff>
      <xdr:row>18</xdr:row>
      <xdr:rowOff>19050</xdr:rowOff>
    </xdr:from>
    <xdr:to>
      <xdr:col>4</xdr:col>
      <xdr:colOff>19050</xdr:colOff>
      <xdr:row>19</xdr:row>
      <xdr:rowOff>171450</xdr:rowOff>
    </xdr:to>
    <xdr:sp macro="" textlink="">
      <xdr:nvSpPr>
        <xdr:cNvPr id="3" name="Arredondar Retângulo no Mesmo Canto Lateral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362200" y="3743325"/>
          <a:ext cx="1838325" cy="342900"/>
        </a:xfrm>
        <a:prstGeom prst="round2Same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</a:rPr>
            <a:t>MENU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4</xdr:row>
      <xdr:rowOff>47626</xdr:rowOff>
    </xdr:from>
    <xdr:to>
      <xdr:col>7</xdr:col>
      <xdr:colOff>9525</xdr:colOff>
      <xdr:row>8</xdr:row>
      <xdr:rowOff>85726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800350" y="838201"/>
          <a:ext cx="2705100" cy="838200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100"/>
            <a:t>EXERCÍCIO 3</a:t>
          </a:r>
        </a:p>
        <a:p>
          <a:endParaRPr lang="pt-BR" sz="1100"/>
        </a:p>
        <a:p>
          <a:r>
            <a:rPr lang="pt-BR" sz="1100"/>
            <a:t>A) Utilizando</a:t>
          </a:r>
          <a:r>
            <a:rPr lang="pt-BR" sz="1100" baseline="0"/>
            <a:t> uma fórmula, calcule os itens A e B.</a:t>
          </a:r>
          <a:endParaRPr lang="pt-BR" sz="1100"/>
        </a:p>
      </xdr:txBody>
    </xdr:sp>
    <xdr:clientData/>
  </xdr:twoCellAnchor>
  <xdr:twoCellAnchor>
    <xdr:from>
      <xdr:col>5</xdr:col>
      <xdr:colOff>276225</xdr:colOff>
      <xdr:row>8</xdr:row>
      <xdr:rowOff>142875</xdr:rowOff>
    </xdr:from>
    <xdr:to>
      <xdr:col>7</xdr:col>
      <xdr:colOff>38100</xdr:colOff>
      <xdr:row>10</xdr:row>
      <xdr:rowOff>85725</xdr:rowOff>
    </xdr:to>
    <xdr:sp macro="" textlink="">
      <xdr:nvSpPr>
        <xdr:cNvPr id="3" name="Arredondar Retângulo no Mesmo Canto Lateral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695700" y="1733550"/>
          <a:ext cx="1838325" cy="342900"/>
        </a:xfrm>
        <a:prstGeom prst="round2Same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</a:rPr>
            <a:t>MENU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1000124</xdr:colOff>
      <xdr:row>9</xdr:row>
      <xdr:rowOff>9525</xdr:rowOff>
    </xdr:from>
    <xdr:to>
      <xdr:col>7</xdr:col>
      <xdr:colOff>9524</xdr:colOff>
      <xdr:row>24</xdr:row>
      <xdr:rowOff>47625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000124" y="1790700"/>
          <a:ext cx="6010275" cy="2895600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100"/>
            <a:t>EXERCÍCIO 4</a:t>
          </a:r>
        </a:p>
        <a:p>
          <a:endParaRPr lang="pt-BR" sz="1100"/>
        </a:p>
        <a:p>
          <a:r>
            <a:rPr lang="pt-BR" sz="1100"/>
            <a:t>A)</a:t>
          </a:r>
          <a:r>
            <a:rPr lang="pt-BR" sz="1100" baseline="0"/>
            <a:t> Utilize uma fórmula que calcule a média de cada matéria;</a:t>
          </a:r>
        </a:p>
        <a:p>
          <a:endParaRPr lang="pt-BR" sz="1100" baseline="0"/>
        </a:p>
        <a:p>
          <a:r>
            <a:rPr lang="pt-BR" sz="1100" baseline="0"/>
            <a:t>B) </a:t>
          </a:r>
          <a:r>
            <a:rPr lang="pt-BR" sz="1100"/>
            <a:t>Através</a:t>
          </a:r>
          <a:r>
            <a:rPr lang="pt-BR" sz="1100" baseline="0"/>
            <a:t> de</a:t>
          </a:r>
          <a:r>
            <a:rPr lang="pt-BR" sz="1100"/>
            <a:t> fórmulas</a:t>
          </a:r>
          <a:r>
            <a:rPr lang="pt-BR" sz="1100" baseline="0"/>
            <a:t> indique</a:t>
          </a:r>
          <a:r>
            <a:rPr lang="pt-BR" sz="1100"/>
            <a:t> o Status de aprovado, recuperação ou reprovado para os alunos,</a:t>
          </a:r>
          <a:r>
            <a:rPr lang="pt-BR" sz="1100" baseline="0"/>
            <a:t> conforme dados a seguir:</a:t>
          </a:r>
          <a:endParaRPr lang="pt-BR" sz="1100"/>
        </a:p>
        <a:p>
          <a:endParaRPr lang="pt-BR" sz="1100"/>
        </a:p>
        <a:p>
          <a:r>
            <a:rPr lang="pt-BR" sz="1100"/>
            <a:t>- Se a nota média for maior ou igual a 7, deve aparecer a palavra </a:t>
          </a:r>
          <a:r>
            <a:rPr lang="pt-BR" sz="1100" b="1">
              <a:solidFill>
                <a:srgbClr val="00B050"/>
              </a:solidFill>
            </a:rPr>
            <a:t>Aprovado</a:t>
          </a:r>
          <a:r>
            <a:rPr lang="pt-BR" sz="1100" b="0"/>
            <a:t>. Use a formatação condicional para que  o status apareça na</a:t>
          </a:r>
          <a:r>
            <a:rPr lang="pt-BR" sz="1100" b="0" baseline="0"/>
            <a:t> cor verde.</a:t>
          </a:r>
          <a:endParaRPr lang="pt-BR" sz="1100"/>
        </a:p>
        <a:p>
          <a:endParaRPr lang="pt-BR" sz="1100"/>
        </a:p>
        <a:p>
          <a:r>
            <a:rPr lang="pt-BR" sz="1100"/>
            <a:t>-</a:t>
          </a:r>
          <a:r>
            <a:rPr lang="pt-BR" sz="1100" baseline="0"/>
            <a:t> </a:t>
          </a:r>
          <a:r>
            <a:rPr lang="pt-BR" sz="1100"/>
            <a:t>Se a nota média ficar entre 5 e 6,99, deve aparecer a palavra </a:t>
          </a:r>
          <a:r>
            <a:rPr lang="pt-BR" sz="1100" b="1">
              <a:solidFill>
                <a:srgbClr val="0000FF"/>
              </a:solidFill>
            </a:rPr>
            <a:t>Recuperação. </a:t>
          </a:r>
          <a:r>
            <a:rPr lang="pt-BR" sz="1100" b="0">
              <a:solidFill>
                <a:schemeClr val="dk1"/>
              </a:solidFill>
              <a:latin typeface="+mn-lt"/>
              <a:ea typeface="+mn-ea"/>
              <a:cs typeface="+mn-cs"/>
            </a:rPr>
            <a:t>Use a formatação condicional para que  o status apareça na</a:t>
          </a:r>
          <a:r>
            <a:rPr lang="pt-BR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cor azul.</a:t>
          </a:r>
          <a:endParaRPr lang="pt-BR" sz="1100">
            <a:solidFill>
              <a:srgbClr val="0000FF"/>
            </a:solidFill>
          </a:endParaRPr>
        </a:p>
        <a:p>
          <a:endParaRPr lang="pt-BR" sz="1100"/>
        </a:p>
        <a:p>
          <a:r>
            <a:rPr lang="pt-BR" sz="1100"/>
            <a:t>-</a:t>
          </a:r>
          <a:r>
            <a:rPr lang="pt-BR" sz="1100" baseline="0"/>
            <a:t> </a:t>
          </a:r>
          <a:r>
            <a:rPr lang="pt-BR" sz="1100"/>
            <a:t>Se a nota média ficar entre 0 e 4,99, deve aparecer a palavra </a:t>
          </a:r>
          <a:r>
            <a:rPr lang="pt-BR" sz="1100" b="1">
              <a:solidFill>
                <a:srgbClr val="FF0000"/>
              </a:solidFill>
            </a:rPr>
            <a:t>Reprovado</a:t>
          </a:r>
          <a:r>
            <a:rPr lang="pt-BR" sz="1100"/>
            <a:t>.  </a:t>
          </a:r>
          <a:r>
            <a:rPr lang="pt-BR" sz="1100" b="0">
              <a:solidFill>
                <a:schemeClr val="dk1"/>
              </a:solidFill>
              <a:latin typeface="+mn-lt"/>
              <a:ea typeface="+mn-ea"/>
              <a:cs typeface="+mn-cs"/>
            </a:rPr>
            <a:t>Use a formatação condicional para que  o status apareça na</a:t>
          </a:r>
          <a:r>
            <a:rPr lang="pt-BR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cor vermelha.</a:t>
          </a:r>
          <a:endParaRPr lang="pt-BR" sz="1100"/>
        </a:p>
      </xdr:txBody>
    </xdr:sp>
    <xdr:clientData/>
  </xdr:twoCellAnchor>
  <xdr:twoCellAnchor>
    <xdr:from>
      <xdr:col>5</xdr:col>
      <xdr:colOff>209550</xdr:colOff>
      <xdr:row>24</xdr:row>
      <xdr:rowOff>104775</xdr:rowOff>
    </xdr:from>
    <xdr:to>
      <xdr:col>7</xdr:col>
      <xdr:colOff>47625</xdr:colOff>
      <xdr:row>26</xdr:row>
      <xdr:rowOff>66675</xdr:rowOff>
    </xdr:to>
    <xdr:sp macro="" textlink="">
      <xdr:nvSpPr>
        <xdr:cNvPr id="3" name="Arredondar Retângulo no Mesmo Canto Lateral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5210175" y="4743450"/>
          <a:ext cx="1838325" cy="342900"/>
        </a:xfrm>
        <a:prstGeom prst="round2Same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</a:rPr>
            <a:t>MENU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10</xdr:row>
      <xdr:rowOff>57150</xdr:rowOff>
    </xdr:from>
    <xdr:to>
      <xdr:col>4</xdr:col>
      <xdr:colOff>800100</xdr:colOff>
      <xdr:row>14</xdr:row>
      <xdr:rowOff>47625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600075" y="2266950"/>
          <a:ext cx="4219575" cy="75247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100"/>
            <a:t>EXERCÍCIO 5</a:t>
          </a:r>
        </a:p>
        <a:p>
          <a:endParaRPr lang="pt-BR" sz="1100"/>
        </a:p>
        <a:p>
          <a:r>
            <a:rPr lang="pt-BR" sz="1100"/>
            <a:t>A) Utilizando</a:t>
          </a:r>
          <a:r>
            <a:rPr lang="pt-BR" sz="1100" baseline="0"/>
            <a:t> fórmulas busque os salários no banco de dados.</a:t>
          </a:r>
          <a:endParaRPr lang="pt-BR" sz="1100"/>
        </a:p>
      </xdr:txBody>
    </xdr:sp>
    <xdr:clientData/>
  </xdr:twoCellAnchor>
  <xdr:twoCellAnchor>
    <xdr:from>
      <xdr:col>2</xdr:col>
      <xdr:colOff>628650</xdr:colOff>
      <xdr:row>14</xdr:row>
      <xdr:rowOff>95250</xdr:rowOff>
    </xdr:from>
    <xdr:to>
      <xdr:col>5</xdr:col>
      <xdr:colOff>9525</xdr:colOff>
      <xdr:row>16</xdr:row>
      <xdr:rowOff>57150</xdr:rowOff>
    </xdr:to>
    <xdr:sp macro="" textlink="">
      <xdr:nvSpPr>
        <xdr:cNvPr id="3" name="Arredondar Retângulo no Mesmo Canto Lateral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3000375" y="3067050"/>
          <a:ext cx="1838325" cy="342900"/>
        </a:xfrm>
        <a:prstGeom prst="round2Same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</a:rPr>
            <a:t>MENU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9</xdr:row>
      <xdr:rowOff>19051</xdr:rowOff>
    </xdr:from>
    <xdr:to>
      <xdr:col>4</xdr:col>
      <xdr:colOff>19050</xdr:colOff>
      <xdr:row>16</xdr:row>
      <xdr:rowOff>57151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590550" y="1733551"/>
          <a:ext cx="2924175" cy="1371600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100"/>
            <a:t>EXERCÍCIO 6</a:t>
          </a:r>
        </a:p>
        <a:p>
          <a:endParaRPr lang="pt-BR" sz="1100"/>
        </a:p>
        <a:p>
          <a:r>
            <a:rPr lang="pt-BR" sz="1100"/>
            <a:t>A) O</a:t>
          </a:r>
          <a:r>
            <a:rPr lang="pt-BR" sz="1100" baseline="0"/>
            <a:t>btenha o nome completo;</a:t>
          </a:r>
        </a:p>
        <a:p>
          <a:endParaRPr lang="pt-BR" sz="1100" baseline="0"/>
        </a:p>
        <a:p>
          <a:r>
            <a:rPr lang="pt-BR" sz="1100" baseline="0"/>
            <a:t>B) Utilize uma função para contar o número de caracteres do nome completo;</a:t>
          </a:r>
        </a:p>
        <a:p>
          <a:endParaRPr lang="pt-BR" sz="1100" baseline="0"/>
        </a:p>
      </xdr:txBody>
    </xdr:sp>
    <xdr:clientData/>
  </xdr:twoCellAnchor>
  <xdr:twoCellAnchor>
    <xdr:from>
      <xdr:col>2</xdr:col>
      <xdr:colOff>476250</xdr:colOff>
      <xdr:row>16</xdr:row>
      <xdr:rowOff>114300</xdr:rowOff>
    </xdr:from>
    <xdr:to>
      <xdr:col>4</xdr:col>
      <xdr:colOff>38100</xdr:colOff>
      <xdr:row>18</xdr:row>
      <xdr:rowOff>76200</xdr:rowOff>
    </xdr:to>
    <xdr:sp macro="" textlink="">
      <xdr:nvSpPr>
        <xdr:cNvPr id="3" name="Arredondar Retângulo no Mesmo Canto Lateral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695450" y="3162300"/>
          <a:ext cx="1838325" cy="342900"/>
        </a:xfrm>
        <a:prstGeom prst="round2Same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</a:rPr>
            <a:t>MENU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19051</xdr:rowOff>
    </xdr:from>
    <xdr:to>
      <xdr:col>6</xdr:col>
      <xdr:colOff>9525</xdr:colOff>
      <xdr:row>16</xdr:row>
      <xdr:rowOff>9525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609600" y="2400301"/>
          <a:ext cx="6010275" cy="942974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100"/>
            <a:t>EXERCÍCIO 7</a:t>
          </a:r>
        </a:p>
        <a:p>
          <a:endParaRPr lang="pt-BR" sz="1100"/>
        </a:p>
        <a:p>
          <a:r>
            <a:rPr lang="pt-BR" sz="1100"/>
            <a:t>A) Considerando que os cheques foram depositados </a:t>
          </a:r>
          <a:r>
            <a:rPr lang="pt-BR" sz="1100" b="1"/>
            <a:t>HOJE</a:t>
          </a:r>
          <a:r>
            <a:rPr lang="pt-BR" sz="1100"/>
            <a:t>, utilize uma</a:t>
          </a:r>
          <a:r>
            <a:rPr lang="pt-BR" sz="1100" baseline="0"/>
            <a:t> função que </a:t>
          </a:r>
          <a:r>
            <a:rPr lang="pt-BR" sz="1100"/>
            <a:t>calcule a data de compensação de acordo</a:t>
          </a:r>
          <a:r>
            <a:rPr lang="pt-BR" sz="1100" baseline="0"/>
            <a:t> com o prazo de pagamento.</a:t>
          </a:r>
        </a:p>
        <a:p>
          <a:endParaRPr lang="pt-BR" sz="1100" baseline="0"/>
        </a:p>
        <a:p>
          <a:r>
            <a:rPr lang="pt-BR" sz="1100" baseline="0"/>
            <a:t>. </a:t>
          </a:r>
          <a:endParaRPr lang="pt-BR" sz="1100"/>
        </a:p>
      </xdr:txBody>
    </xdr:sp>
    <xdr:clientData/>
  </xdr:twoCellAnchor>
  <xdr:twoCellAnchor>
    <xdr:from>
      <xdr:col>4</xdr:col>
      <xdr:colOff>676275</xdr:colOff>
      <xdr:row>16</xdr:row>
      <xdr:rowOff>66675</xdr:rowOff>
    </xdr:from>
    <xdr:to>
      <xdr:col>6</xdr:col>
      <xdr:colOff>9525</xdr:colOff>
      <xdr:row>18</xdr:row>
      <xdr:rowOff>28575</xdr:rowOff>
    </xdr:to>
    <xdr:sp macro="" textlink="">
      <xdr:nvSpPr>
        <xdr:cNvPr id="3" name="Arredondar Retângulo no Mesmo Canto Lateral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4781550" y="3400425"/>
          <a:ext cx="1838325" cy="342900"/>
        </a:xfrm>
        <a:prstGeom prst="round2Same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</a:rPr>
            <a:t>MENU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13</xdr:row>
      <xdr:rowOff>38100</xdr:rowOff>
    </xdr:from>
    <xdr:to>
      <xdr:col>6</xdr:col>
      <xdr:colOff>266700</xdr:colOff>
      <xdr:row>28</xdr:row>
      <xdr:rowOff>142875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428625" y="2628900"/>
          <a:ext cx="6391275" cy="296227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100"/>
            <a:t>EXERCÍCIO 8</a:t>
          </a:r>
        </a:p>
        <a:p>
          <a:endParaRPr lang="pt-BR" sz="1100"/>
        </a:p>
        <a:p>
          <a:r>
            <a:rPr lang="pt-BR" sz="1100"/>
            <a:t>Crie</a:t>
          </a:r>
          <a:r>
            <a:rPr lang="pt-BR" sz="1100" baseline="0"/>
            <a:t> uma tabela inteligente.</a:t>
          </a:r>
          <a:endParaRPr lang="pt-BR" sz="1100"/>
        </a:p>
        <a:p>
          <a:r>
            <a:rPr lang="pt-BR" sz="1100" baseline="0"/>
            <a:t> </a:t>
          </a:r>
        </a:p>
        <a:p>
          <a:r>
            <a:rPr lang="pt-BR" sz="1100" baseline="0"/>
            <a:t>A) No campo NOME, crie uma lista com todos os nomes do banco de dados. A lista tem o objetivo de que qualquer nome possa ser escolhido pois os outros itens irão variar de acordo com a seleção. </a:t>
          </a:r>
        </a:p>
        <a:p>
          <a:r>
            <a:rPr lang="pt-BR" sz="1100" baseline="0"/>
            <a:t>(DICA: Utilize a validação de dados para criação da lista) </a:t>
          </a:r>
        </a:p>
        <a:p>
          <a:endParaRPr lang="pt-BR" sz="1100"/>
        </a:p>
        <a:p>
          <a:r>
            <a:rPr lang="pt-BR" sz="1100"/>
            <a:t>B)</a:t>
          </a:r>
          <a:r>
            <a:rPr lang="pt-BR" sz="1100" baseline="0"/>
            <a:t> Os campos DEPARTAMENTO, IDADE e SALÁRIO ATUAL devem mudar conforme o nome escolhido. </a:t>
          </a:r>
        </a:p>
        <a:p>
          <a:r>
            <a:rPr lang="pt-BR" sz="1100" baseline="0"/>
            <a:t>(DICA: Utilize a função PROCV)</a:t>
          </a:r>
          <a:endParaRPr lang="pt-BR" sz="1100"/>
        </a:p>
        <a:p>
          <a:endParaRPr lang="pt-BR" sz="1100"/>
        </a:p>
        <a:p>
          <a:r>
            <a:rPr lang="pt-BR" sz="1100"/>
            <a:t>C) Caso o salário seja inferior</a:t>
          </a:r>
          <a:r>
            <a:rPr lang="pt-BR" sz="1100" baseline="0"/>
            <a:t> </a:t>
          </a:r>
          <a:r>
            <a:rPr lang="pt-BR" sz="1100"/>
            <a:t>a R$ 5.500,00 no campo STATUS</a:t>
          </a:r>
          <a:r>
            <a:rPr lang="pt-BR" sz="1100" baseline="0"/>
            <a:t> calcule o salário após o reajuste considerando um aumento de 14%. Mostre a mensagem "</a:t>
          </a:r>
          <a:r>
            <a:rPr lang="pt-BR" sz="1100" b="1" baseline="0">
              <a:solidFill>
                <a:srgbClr val="FF0000"/>
              </a:solidFill>
            </a:rPr>
            <a:t>SALÁRIO REAJUSTADO: R$  XXXX,XX</a:t>
          </a:r>
          <a:r>
            <a:rPr lang="pt-BR" sz="1100" baseline="0"/>
            <a:t>" </a:t>
          </a:r>
        </a:p>
        <a:p>
          <a:r>
            <a:rPr lang="pt-BR" sz="1100"/>
            <a:t>(Mostre</a:t>
          </a:r>
          <a:r>
            <a:rPr lang="pt-BR" sz="1100" baseline="0"/>
            <a:t> a mensagem em vermelho;  R$ </a:t>
          </a:r>
          <a:r>
            <a:rPr lang="pt-BR" sz="1100"/>
            <a:t> XXXX,XX será</a:t>
          </a:r>
          <a:r>
            <a:rPr lang="pt-BR" sz="1100" baseline="0"/>
            <a:t> o novo valor calculado);</a:t>
          </a:r>
        </a:p>
        <a:p>
          <a:endParaRPr lang="pt-BR" sz="1100"/>
        </a:p>
        <a:p>
          <a:r>
            <a:rPr lang="pt-BR" sz="1100"/>
            <a:t>D) Caso o salário</a:t>
          </a:r>
          <a:r>
            <a:rPr lang="pt-BR" sz="1100" baseline="0"/>
            <a:t> seja maior ou igual a R$ 5.500,00, no campo STATUS mostre a mensagem </a:t>
          </a:r>
          <a:r>
            <a:rPr lang="pt-BR" sz="1100" b="1" baseline="0">
              <a:solidFill>
                <a:srgbClr val="00B050"/>
              </a:solidFill>
            </a:rPr>
            <a:t>SALÁRIO OK</a:t>
          </a:r>
          <a:r>
            <a:rPr lang="pt-BR" sz="1100" baseline="0"/>
            <a:t> na cor verde.</a:t>
          </a:r>
          <a:endParaRPr lang="pt-BR" sz="1100"/>
        </a:p>
        <a:p>
          <a:endParaRPr lang="pt-BR" sz="1100"/>
        </a:p>
      </xdr:txBody>
    </xdr:sp>
    <xdr:clientData/>
  </xdr:twoCellAnchor>
  <xdr:twoCellAnchor>
    <xdr:from>
      <xdr:col>3</xdr:col>
      <xdr:colOff>285750</xdr:colOff>
      <xdr:row>29</xdr:row>
      <xdr:rowOff>9525</xdr:rowOff>
    </xdr:from>
    <xdr:to>
      <xdr:col>6</xdr:col>
      <xdr:colOff>295275</xdr:colOff>
      <xdr:row>30</xdr:row>
      <xdr:rowOff>161925</xdr:rowOff>
    </xdr:to>
    <xdr:sp macro="" textlink="">
      <xdr:nvSpPr>
        <xdr:cNvPr id="5" name="Arredondar Retângulo no Mesmo Canto Lateral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5010150" y="5648325"/>
          <a:ext cx="1838325" cy="342900"/>
        </a:xfrm>
        <a:prstGeom prst="round2SameRect">
          <a:avLst/>
        </a:prstGeom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800" b="1">
              <a:solidFill>
                <a:schemeClr val="bg1"/>
              </a:solidFill>
            </a:rPr>
            <a:t>MENU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9525</xdr:rowOff>
    </xdr:from>
    <xdr:to>
      <xdr:col>14</xdr:col>
      <xdr:colOff>560295</xdr:colOff>
      <xdr:row>15</xdr:row>
      <xdr:rowOff>114300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709381B6-CD90-40BB-99E7-6838D11A5B0D}"/>
            </a:ext>
          </a:extLst>
        </xdr:cNvPr>
        <xdr:cNvSpPr txBox="1"/>
      </xdr:nvSpPr>
      <xdr:spPr>
        <a:xfrm>
          <a:off x="6464113" y="9525"/>
          <a:ext cx="5391711" cy="2962275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100"/>
            <a:t>EXERCÍCIO 9</a:t>
          </a:r>
        </a:p>
        <a:p>
          <a:endParaRPr lang="pt-BR" sz="1100"/>
        </a:p>
        <a:p>
          <a:r>
            <a:rPr lang="pt-BR" sz="1100"/>
            <a:t>Realize uma automação no software da sua preferência (Python, Power Automate, VBA...) que realize as seguintes estapas:</a:t>
          </a:r>
          <a:r>
            <a:rPr lang="pt-BR" sz="1100" baseline="0"/>
            <a:t>  </a:t>
          </a:r>
        </a:p>
        <a:p>
          <a:endParaRPr lang="pt-BR" sz="1100" baseline="0"/>
        </a:p>
        <a:p>
          <a:pPr rtl="0"/>
          <a:r>
            <a:rPr lang="pt-BR"/>
            <a:t>1º Passo: Pegar dados da planilha "Lista". </a:t>
          </a:r>
          <a:br>
            <a:rPr lang="pt-BR"/>
          </a:br>
          <a:r>
            <a:rPr lang="pt-BR"/>
            <a:t>2º Passo: Inserir os dados na planilha "Enviados", com a regra de que na coluna "Validade" da planilha "Lista" esteja escrito "Válido". </a:t>
          </a:r>
          <a:br>
            <a:rPr lang="pt-BR"/>
          </a:br>
          <a:r>
            <a:rPr lang="pt-BR"/>
            <a:t>3º Passo: Enviar um email para cada linha da planilha "Lista", desde que na coluna "Validade" esteja escrito "Válido". </a:t>
          </a:r>
        </a:p>
        <a:p>
          <a:pPr rtl="0"/>
          <a:endParaRPr lang="pt-BR" sz="1100"/>
        </a:p>
        <a:p>
          <a:pPr rtl="0"/>
          <a:r>
            <a:rPr lang="pt-BR" sz="1100"/>
            <a:t>Evidencie o desenvolvimento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00B05A-9AD7-4FE5-9286-D5E74B4BE057}" name="Lista" displayName="Lista" ref="A1:E16" totalsRowShown="0">
  <autoFilter ref="A1:E16" xr:uid="{F700B05A-9AD7-4FE5-9286-D5E74B4BE057}"/>
  <tableColumns count="5">
    <tableColumn id="1" xr3:uid="{EEFB6928-4A8A-4A40-BB26-6A8568753388}" name="Validade"/>
    <tableColumn id="2" xr3:uid="{8C7C13D7-F564-4769-A08C-5A3FAAA10AD6}" name="Parceiro"/>
    <tableColumn id="3" xr3:uid="{96A09D35-5A5A-4A17-8A98-B8A6A4BA00F2}" name="Produto"/>
    <tableColumn id="4" xr3:uid="{B0BC5FF8-4490-4FCA-96BF-D5F747680F2A}" name="Email" dataDxfId="1"/>
    <tableColumn id="6" xr3:uid="{47FC2A21-FB7A-4825-B0BB-FB06001E55E5}" name="Número do Pedid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emailpadraocliente@gmail.com" TargetMode="External"/><Relationship Id="rId1" Type="http://schemas.openxmlformats.org/officeDocument/2006/relationships/hyperlink" Target="mailto:emailpadraocliente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1"/>
  <sheetViews>
    <sheetView showGridLines="0" workbookViewId="0">
      <selection activeCell="K29" sqref="K29"/>
    </sheetView>
  </sheetViews>
  <sheetFormatPr defaultColWidth="13.7109375" defaultRowHeight="15" x14ac:dyDescent="0.25"/>
  <cols>
    <col min="2" max="2" width="16.42578125" bestFit="1" customWidth="1"/>
    <col min="3" max="3" width="13.5703125" bestFit="1" customWidth="1"/>
    <col min="4" max="4" width="12.5703125" bestFit="1" customWidth="1"/>
    <col min="5" max="5" width="14.7109375" bestFit="1" customWidth="1"/>
    <col min="6" max="6" width="18.85546875" customWidth="1"/>
    <col min="8" max="8" width="8.7109375" customWidth="1"/>
  </cols>
  <sheetData>
    <row r="2" spans="2:8" ht="31.5" x14ac:dyDescent="0.25"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H2" s="46" t="s">
        <v>5</v>
      </c>
    </row>
    <row r="3" spans="2:8" ht="15.75" x14ac:dyDescent="0.25">
      <c r="B3" s="11" t="s">
        <v>6</v>
      </c>
      <c r="C3" s="12">
        <v>3.5</v>
      </c>
      <c r="D3" s="13">
        <v>19</v>
      </c>
      <c r="E3" s="12">
        <v>66.5</v>
      </c>
      <c r="F3" s="12">
        <f>C3 + (C3*H3)</f>
        <v>4.2</v>
      </c>
      <c r="H3" s="47">
        <v>0.2</v>
      </c>
    </row>
    <row r="4" spans="2:8" ht="15.75" x14ac:dyDescent="0.25">
      <c r="B4" s="11" t="s">
        <v>7</v>
      </c>
      <c r="C4" s="12">
        <v>8</v>
      </c>
      <c r="D4" s="13">
        <v>12</v>
      </c>
      <c r="E4" s="12">
        <v>96</v>
      </c>
      <c r="F4" s="12">
        <f>C4 + (C4*H3)</f>
        <v>9.6</v>
      </c>
      <c r="H4" s="16"/>
    </row>
    <row r="5" spans="2:8" ht="15.75" x14ac:dyDescent="0.25">
      <c r="B5" s="11" t="s">
        <v>8</v>
      </c>
      <c r="C5" s="12">
        <v>89</v>
      </c>
      <c r="D5" s="13">
        <v>5</v>
      </c>
      <c r="E5" s="12">
        <v>445</v>
      </c>
      <c r="F5" s="12">
        <f>C5 + (C5*H3)</f>
        <v>106.8</v>
      </c>
    </row>
    <row r="6" spans="2:8" ht="15.75" x14ac:dyDescent="0.25">
      <c r="B6" s="11" t="s">
        <v>9</v>
      </c>
      <c r="C6" s="12">
        <v>230</v>
      </c>
      <c r="D6" s="13">
        <v>20</v>
      </c>
      <c r="E6" s="12">
        <v>4600</v>
      </c>
      <c r="F6" s="12">
        <f>C6 + (C6*H3)</f>
        <v>276</v>
      </c>
    </row>
    <row r="7" spans="2:8" ht="15.75" x14ac:dyDescent="0.25">
      <c r="B7" s="11" t="s">
        <v>10</v>
      </c>
      <c r="C7" s="12">
        <v>590</v>
      </c>
      <c r="D7" s="13">
        <v>12</v>
      </c>
      <c r="E7" s="12">
        <v>7080</v>
      </c>
      <c r="F7" s="12">
        <f>C7 + (C7*H3)</f>
        <v>708</v>
      </c>
    </row>
    <row r="8" spans="2:8" ht="15.75" x14ac:dyDescent="0.25">
      <c r="B8" s="11" t="s">
        <v>11</v>
      </c>
      <c r="C8" s="12">
        <v>360</v>
      </c>
      <c r="D8" s="13">
        <v>15</v>
      </c>
      <c r="E8" s="12">
        <v>5400</v>
      </c>
      <c r="F8" s="12">
        <f>C8 + (C8*H3)</f>
        <v>432</v>
      </c>
    </row>
    <row r="9" spans="2:8" ht="15.75" x14ac:dyDescent="0.25">
      <c r="B9" s="11" t="s">
        <v>12</v>
      </c>
      <c r="C9" s="12">
        <v>50</v>
      </c>
      <c r="D9" s="13">
        <v>4</v>
      </c>
      <c r="E9" s="12">
        <v>200</v>
      </c>
      <c r="F9" s="12">
        <f>C9 + (C9*H3)</f>
        <v>60</v>
      </c>
    </row>
    <row r="10" spans="2:8" ht="15.75" x14ac:dyDescent="0.25">
      <c r="B10" s="11" t="s">
        <v>13</v>
      </c>
      <c r="C10" s="12">
        <v>60</v>
      </c>
      <c r="D10" s="13">
        <v>15</v>
      </c>
      <c r="E10" s="12">
        <v>900</v>
      </c>
      <c r="F10" s="12">
        <f>C10 + (C10*H3)</f>
        <v>72</v>
      </c>
    </row>
    <row r="11" spans="2:8" ht="15.75" x14ac:dyDescent="0.25">
      <c r="B11" s="42" t="s">
        <v>14</v>
      </c>
      <c r="C11" s="43">
        <f>SUM(C3:C10)</f>
        <v>1390.5</v>
      </c>
      <c r="D11" s="43">
        <f t="shared" ref="D11:F11" si="0">SUM(D3:D10)</f>
        <v>102</v>
      </c>
      <c r="E11" s="43">
        <f t="shared" si="0"/>
        <v>18787.5</v>
      </c>
      <c r="F11" s="43">
        <f t="shared" si="0"/>
        <v>1668.6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2"/>
  <sheetViews>
    <sheetView showGridLines="0" zoomScale="160" zoomScaleNormal="160" workbookViewId="0">
      <selection activeCell="C13" sqref="C13"/>
    </sheetView>
  </sheetViews>
  <sheetFormatPr defaultColWidth="15.42578125" defaultRowHeight="15" x14ac:dyDescent="0.25"/>
  <cols>
    <col min="2" max="2" width="16.42578125" bestFit="1" customWidth="1"/>
  </cols>
  <sheetData>
    <row r="2" spans="2:6" ht="31.5" x14ac:dyDescent="0.25">
      <c r="B2" s="10" t="s">
        <v>0</v>
      </c>
      <c r="C2" s="10" t="s">
        <v>1</v>
      </c>
      <c r="D2" s="10" t="s">
        <v>15</v>
      </c>
    </row>
    <row r="3" spans="2:6" ht="15.75" x14ac:dyDescent="0.25">
      <c r="B3" s="24" t="s">
        <v>6</v>
      </c>
      <c r="C3" s="23">
        <v>3.5</v>
      </c>
      <c r="D3" s="13">
        <v>19</v>
      </c>
    </row>
    <row r="4" spans="2:6" ht="15.75" x14ac:dyDescent="0.25">
      <c r="B4" s="24" t="s">
        <v>7</v>
      </c>
      <c r="C4" s="23">
        <v>8</v>
      </c>
      <c r="D4" s="13">
        <v>12</v>
      </c>
    </row>
    <row r="5" spans="2:6" ht="15.75" x14ac:dyDescent="0.25">
      <c r="B5" s="24" t="s">
        <v>8</v>
      </c>
      <c r="C5" s="23">
        <v>89</v>
      </c>
      <c r="D5" s="13">
        <v>5</v>
      </c>
    </row>
    <row r="6" spans="2:6" ht="15.75" x14ac:dyDescent="0.25">
      <c r="B6" s="24" t="s">
        <v>9</v>
      </c>
      <c r="C6" s="23">
        <v>230</v>
      </c>
      <c r="D6" s="13">
        <v>20</v>
      </c>
      <c r="F6" s="45"/>
    </row>
    <row r="7" spans="2:6" ht="15.75" x14ac:dyDescent="0.25">
      <c r="B7" s="24" t="s">
        <v>10</v>
      </c>
      <c r="C7" s="23">
        <v>590</v>
      </c>
      <c r="D7" s="13">
        <v>12</v>
      </c>
    </row>
    <row r="8" spans="2:6" ht="15.75" x14ac:dyDescent="0.25">
      <c r="B8" s="24" t="s">
        <v>11</v>
      </c>
      <c r="C8" s="23">
        <v>360</v>
      </c>
      <c r="D8" s="13">
        <v>15</v>
      </c>
    </row>
    <row r="9" spans="2:6" ht="15.75" x14ac:dyDescent="0.25">
      <c r="B9" s="24" t="s">
        <v>12</v>
      </c>
      <c r="C9" s="23">
        <v>50</v>
      </c>
      <c r="D9" s="13">
        <v>4</v>
      </c>
    </row>
    <row r="10" spans="2:6" ht="15.75" x14ac:dyDescent="0.25">
      <c r="B10" s="24" t="s">
        <v>13</v>
      </c>
      <c r="C10" s="23">
        <v>60</v>
      </c>
      <c r="D10" s="13">
        <v>15</v>
      </c>
    </row>
    <row r="12" spans="2:6" ht="15.75" x14ac:dyDescent="0.25">
      <c r="B12" s="14" t="s">
        <v>14</v>
      </c>
      <c r="C12" s="54">
        <f>SUMIF(D3:D10,"&gt;13",C3:C10)</f>
        <v>653.5</v>
      </c>
      <c r="D12" s="55"/>
    </row>
  </sheetData>
  <mergeCells count="1">
    <mergeCell ref="C12:D12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25"/>
  <sheetViews>
    <sheetView showGridLines="0" workbookViewId="0">
      <selection activeCell="M6" sqref="M6:M7"/>
    </sheetView>
  </sheetViews>
  <sheetFormatPr defaultRowHeight="15" x14ac:dyDescent="0.25"/>
  <cols>
    <col min="2" max="2" width="10.28515625" customWidth="1"/>
    <col min="3" max="3" width="13.5703125" bestFit="1" customWidth="1"/>
    <col min="7" max="7" width="22" customWidth="1"/>
  </cols>
  <sheetData>
    <row r="2" spans="2:7" ht="15.75" x14ac:dyDescent="0.25">
      <c r="B2" s="56" t="s">
        <v>16</v>
      </c>
      <c r="C2" s="56"/>
      <c r="D2" s="25" t="s">
        <v>17</v>
      </c>
      <c r="E2" s="26" t="s">
        <v>18</v>
      </c>
      <c r="F2" s="26"/>
      <c r="G2" s="2">
        <f>MAX(C4:C25)</f>
        <v>9983.9337539717053</v>
      </c>
    </row>
    <row r="3" spans="2:7" ht="15.75" x14ac:dyDescent="0.25">
      <c r="B3" s="15" t="s">
        <v>19</v>
      </c>
      <c r="C3" s="15" t="s">
        <v>20</v>
      </c>
      <c r="D3" s="25" t="s">
        <v>21</v>
      </c>
      <c r="E3" s="26" t="s">
        <v>22</v>
      </c>
      <c r="F3" s="26"/>
      <c r="G3" s="2">
        <f>MIN(C4:C25)</f>
        <v>1127.6850405014982</v>
      </c>
    </row>
    <row r="4" spans="2:7" ht="15.75" x14ac:dyDescent="0.25">
      <c r="B4" s="17" t="s">
        <v>23</v>
      </c>
      <c r="C4" s="18">
        <v>8950</v>
      </c>
      <c r="E4" s="57" t="s">
        <v>153</v>
      </c>
      <c r="F4" s="57"/>
      <c r="G4" s="48">
        <f>SUM(G2:G3)</f>
        <v>11111.618794473203</v>
      </c>
    </row>
    <row r="5" spans="2:7" ht="15.75" x14ac:dyDescent="0.25">
      <c r="B5" s="17" t="s">
        <v>24</v>
      </c>
      <c r="C5" s="18">
        <v>8990</v>
      </c>
    </row>
    <row r="6" spans="2:7" ht="15.75" x14ac:dyDescent="0.25">
      <c r="B6" s="17" t="s">
        <v>25</v>
      </c>
      <c r="C6" s="18">
        <v>8740</v>
      </c>
    </row>
    <row r="7" spans="2:7" ht="15.75" x14ac:dyDescent="0.25">
      <c r="B7" s="17" t="s">
        <v>26</v>
      </c>
      <c r="C7" s="18">
        <v>9870</v>
      </c>
    </row>
    <row r="8" spans="2:7" ht="15.75" x14ac:dyDescent="0.25">
      <c r="B8" s="17" t="s">
        <v>27</v>
      </c>
      <c r="C8" s="18">
        <v>4410.8885797136491</v>
      </c>
    </row>
    <row r="9" spans="2:7" ht="15.75" x14ac:dyDescent="0.25">
      <c r="B9" s="17" t="s">
        <v>28</v>
      </c>
      <c r="C9" s="18">
        <v>5654.763220461341</v>
      </c>
    </row>
    <row r="10" spans="2:7" ht="15.75" x14ac:dyDescent="0.25">
      <c r="B10" s="17" t="s">
        <v>29</v>
      </c>
      <c r="C10" s="18">
        <v>9452.1190117090464</v>
      </c>
    </row>
    <row r="11" spans="2:7" ht="15.75" x14ac:dyDescent="0.25">
      <c r="B11" s="17" t="s">
        <v>30</v>
      </c>
      <c r="C11" s="18">
        <v>9983.9337539717053</v>
      </c>
    </row>
    <row r="12" spans="2:7" ht="15.75" x14ac:dyDescent="0.25">
      <c r="B12" s="17" t="s">
        <v>31</v>
      </c>
      <c r="C12" s="18">
        <v>7054.0860364991076</v>
      </c>
    </row>
    <row r="13" spans="2:7" ht="15.75" x14ac:dyDescent="0.25">
      <c r="B13" s="17" t="s">
        <v>32</v>
      </c>
      <c r="C13" s="18">
        <v>5089.9264381524481</v>
      </c>
    </row>
    <row r="14" spans="2:7" ht="15.75" x14ac:dyDescent="0.25">
      <c r="B14" s="17" t="s">
        <v>33</v>
      </c>
      <c r="C14" s="18">
        <v>7303.9475524695299</v>
      </c>
    </row>
    <row r="15" spans="2:7" ht="15.75" x14ac:dyDescent="0.25">
      <c r="B15" s="17" t="s">
        <v>34</v>
      </c>
      <c r="C15" s="18">
        <v>1127.6850405014982</v>
      </c>
    </row>
    <row r="16" spans="2:7" ht="15.75" x14ac:dyDescent="0.25">
      <c r="B16" s="17" t="s">
        <v>35</v>
      </c>
      <c r="C16" s="18">
        <v>3639.8902342031333</v>
      </c>
    </row>
    <row r="17" spans="2:3" ht="15.75" x14ac:dyDescent="0.25">
      <c r="B17" s="17" t="s">
        <v>36</v>
      </c>
      <c r="C17" s="18">
        <v>4711.2983609482681</v>
      </c>
    </row>
    <row r="18" spans="2:3" ht="15.75" x14ac:dyDescent="0.25">
      <c r="B18" s="17" t="s">
        <v>37</v>
      </c>
      <c r="C18" s="18">
        <v>1907.2142746391573</v>
      </c>
    </row>
    <row r="19" spans="2:3" ht="15.75" x14ac:dyDescent="0.25">
      <c r="B19" s="17" t="s">
        <v>38</v>
      </c>
      <c r="C19" s="18">
        <v>1419.7834433647658</v>
      </c>
    </row>
    <row r="20" spans="2:3" ht="15.75" x14ac:dyDescent="0.25">
      <c r="B20" s="17" t="s">
        <v>39</v>
      </c>
      <c r="C20" s="18">
        <v>9656.2902561932351</v>
      </c>
    </row>
    <row r="21" spans="2:3" ht="15.75" x14ac:dyDescent="0.25">
      <c r="B21" s="17" t="s">
        <v>40</v>
      </c>
      <c r="C21" s="18">
        <v>3791.8282437631046</v>
      </c>
    </row>
    <row r="22" spans="2:3" ht="15.75" x14ac:dyDescent="0.25">
      <c r="B22" s="17" t="s">
        <v>41</v>
      </c>
      <c r="C22" s="18">
        <v>3844.34638026522</v>
      </c>
    </row>
    <row r="23" spans="2:3" ht="15.75" x14ac:dyDescent="0.25">
      <c r="B23" s="17" t="s">
        <v>42</v>
      </c>
      <c r="C23" s="18">
        <v>7303.9592005802315</v>
      </c>
    </row>
    <row r="24" spans="2:3" ht="15.75" x14ac:dyDescent="0.25">
      <c r="B24" s="17" t="s">
        <v>43</v>
      </c>
      <c r="C24" s="18">
        <v>6746.1064210207696</v>
      </c>
    </row>
    <row r="25" spans="2:3" ht="15.75" x14ac:dyDescent="0.25">
      <c r="B25" s="17" t="s">
        <v>44</v>
      </c>
      <c r="C25" s="18">
        <v>3060.7867803273298</v>
      </c>
    </row>
  </sheetData>
  <mergeCells count="2">
    <mergeCell ref="B2:C2"/>
    <mergeCell ref="E4:F4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8"/>
  <sheetViews>
    <sheetView showGridLines="0" workbookViewId="0">
      <selection activeCell="I3" sqref="I3"/>
    </sheetView>
  </sheetViews>
  <sheetFormatPr defaultColWidth="15" defaultRowHeight="15" x14ac:dyDescent="0.25"/>
  <cols>
    <col min="9" max="9" width="15.5703125" bestFit="1" customWidth="1"/>
  </cols>
  <sheetData>
    <row r="2" spans="2:9" ht="15.75" x14ac:dyDescent="0.25">
      <c r="B2" s="19" t="s">
        <v>45</v>
      </c>
      <c r="C2" s="19" t="s">
        <v>46</v>
      </c>
      <c r="D2" s="19" t="s">
        <v>47</v>
      </c>
      <c r="E2" s="19" t="s">
        <v>48</v>
      </c>
      <c r="F2" s="19" t="s">
        <v>49</v>
      </c>
      <c r="G2" s="19" t="s">
        <v>50</v>
      </c>
      <c r="H2" s="19" t="s">
        <v>51</v>
      </c>
      <c r="I2" s="19" t="s">
        <v>52</v>
      </c>
    </row>
    <row r="3" spans="2:9" ht="15.75" x14ac:dyDescent="0.25">
      <c r="B3" s="13" t="s">
        <v>53</v>
      </c>
      <c r="C3" s="20">
        <v>7</v>
      </c>
      <c r="D3" s="20">
        <v>4</v>
      </c>
      <c r="E3" s="20">
        <v>6</v>
      </c>
      <c r="F3" s="20">
        <v>4</v>
      </c>
      <c r="G3" s="20">
        <v>9</v>
      </c>
      <c r="H3" s="20">
        <f>MEDIAN(C3:G3)</f>
        <v>6</v>
      </c>
      <c r="I3" s="49" t="str">
        <f>IF(H3&gt;=7, "Aprovado", IF(H3&gt;=5, "Recuperação", "Reprovado"))</f>
        <v>Recuperação</v>
      </c>
    </row>
    <row r="4" spans="2:9" ht="15.75" x14ac:dyDescent="0.25">
      <c r="B4" s="22" t="s">
        <v>54</v>
      </c>
      <c r="C4" s="21">
        <v>8.5</v>
      </c>
      <c r="D4" s="21">
        <v>7</v>
      </c>
      <c r="E4" s="21">
        <v>9.5</v>
      </c>
      <c r="F4" s="21">
        <v>4</v>
      </c>
      <c r="G4" s="21">
        <v>9</v>
      </c>
      <c r="H4" s="20">
        <f t="shared" ref="H4:H8" si="0">MEDIAN(C4:G4)</f>
        <v>8.5</v>
      </c>
      <c r="I4" s="49" t="str" cm="1">
        <f t="array" ref="I4">IF(H4&gt;=7, "Aprovado", _xludf.IF(H4&gt;=5, "Recuperação", "Reprovado"))</f>
        <v>Aprovado</v>
      </c>
    </row>
    <row r="5" spans="2:9" ht="15.75" x14ac:dyDescent="0.25">
      <c r="B5" s="13" t="s">
        <v>55</v>
      </c>
      <c r="C5" s="20">
        <v>3.2</v>
      </c>
      <c r="D5" s="20">
        <v>9</v>
      </c>
      <c r="E5" s="20">
        <v>5</v>
      </c>
      <c r="F5" s="20">
        <v>6</v>
      </c>
      <c r="G5" s="20">
        <v>2</v>
      </c>
      <c r="H5" s="20">
        <f t="shared" si="0"/>
        <v>5</v>
      </c>
      <c r="I5" s="49" t="str">
        <f>IF(H5&gt;=7, "Aprovado", IF(H5&gt;=5, "Recuperação", "Reprovado"))</f>
        <v>Recuperação</v>
      </c>
    </row>
    <row r="6" spans="2:9" ht="15.75" x14ac:dyDescent="0.25">
      <c r="B6" s="22" t="s">
        <v>56</v>
      </c>
      <c r="C6" s="21">
        <v>5.6</v>
      </c>
      <c r="D6" s="21">
        <v>4</v>
      </c>
      <c r="E6" s="21">
        <v>8.9</v>
      </c>
      <c r="F6" s="21">
        <v>4.5</v>
      </c>
      <c r="G6" s="21">
        <v>6</v>
      </c>
      <c r="H6" s="20">
        <f t="shared" si="0"/>
        <v>5.6</v>
      </c>
      <c r="I6" s="49" t="str">
        <f t="shared" ref="I6:I8" si="1">IF(H6&gt;=7, "Aprovado", IF(H6&gt;=5, "Recuperação", "Reprovado"))</f>
        <v>Recuperação</v>
      </c>
    </row>
    <row r="7" spans="2:9" ht="15.75" x14ac:dyDescent="0.25">
      <c r="B7" s="13" t="s">
        <v>57</v>
      </c>
      <c r="C7" s="20">
        <v>4.4000000000000004</v>
      </c>
      <c r="D7" s="20">
        <v>5</v>
      </c>
      <c r="E7" s="20">
        <v>6.8</v>
      </c>
      <c r="F7" s="20">
        <v>6.6</v>
      </c>
      <c r="G7" s="20">
        <v>8</v>
      </c>
      <c r="H7" s="20">
        <f t="shared" si="0"/>
        <v>6.6</v>
      </c>
      <c r="I7" s="49" t="str">
        <f t="shared" si="1"/>
        <v>Recuperação</v>
      </c>
    </row>
    <row r="8" spans="2:9" ht="15.75" x14ac:dyDescent="0.25">
      <c r="B8" s="22" t="s">
        <v>58</v>
      </c>
      <c r="C8" s="21">
        <v>5</v>
      </c>
      <c r="D8" s="21">
        <v>5</v>
      </c>
      <c r="E8" s="21">
        <v>4</v>
      </c>
      <c r="F8" s="21">
        <v>3</v>
      </c>
      <c r="G8" s="21">
        <v>2</v>
      </c>
      <c r="H8" s="20">
        <f t="shared" si="0"/>
        <v>4</v>
      </c>
      <c r="I8" s="49" t="str">
        <f t="shared" si="1"/>
        <v>Reprovado</v>
      </c>
    </row>
  </sheetData>
  <conditionalFormatting sqref="I3:I8">
    <cfRule type="expression" priority="2">
      <formula>"I3=""RECUPERAÇÃO"""</formula>
    </cfRule>
    <cfRule type="expression" priority="3">
      <formula>E2="Aprovado"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28"/>
  <sheetViews>
    <sheetView showGridLines="0" zoomScale="145" zoomScaleNormal="145" workbookViewId="0">
      <selection activeCell="E10" sqref="E10"/>
    </sheetView>
  </sheetViews>
  <sheetFormatPr defaultRowHeight="15" x14ac:dyDescent="0.25"/>
  <cols>
    <col min="2" max="2" width="26.42578125" bestFit="1" customWidth="1"/>
    <col min="3" max="3" width="12.5703125" bestFit="1" customWidth="1"/>
    <col min="4" max="4" width="12.140625" customWidth="1"/>
    <col min="5" max="5" width="21.7109375" bestFit="1" customWidth="1"/>
    <col min="7" max="7" width="12.140625" bestFit="1" customWidth="1"/>
    <col min="8" max="8" width="21.85546875" bestFit="1" customWidth="1"/>
  </cols>
  <sheetData>
    <row r="1" spans="2:8" ht="24" customHeight="1" x14ac:dyDescent="0.25">
      <c r="G1" s="58" t="s">
        <v>59</v>
      </c>
      <c r="H1" s="58"/>
    </row>
    <row r="2" spans="2:8" ht="30" x14ac:dyDescent="0.25">
      <c r="B2" s="8" t="s">
        <v>19</v>
      </c>
      <c r="C2" s="8" t="s">
        <v>60</v>
      </c>
      <c r="D2" s="9" t="s">
        <v>61</v>
      </c>
      <c r="E2" s="8" t="s">
        <v>20</v>
      </c>
      <c r="G2" s="8" t="s">
        <v>20</v>
      </c>
      <c r="H2" s="8" t="s">
        <v>19</v>
      </c>
    </row>
    <row r="3" spans="2:8" x14ac:dyDescent="0.25">
      <c r="B3" s="27" t="s">
        <v>62</v>
      </c>
      <c r="C3" s="7" t="s">
        <v>63</v>
      </c>
      <c r="D3" s="7">
        <v>1544</v>
      </c>
      <c r="E3" s="51">
        <f>INDEX(G2:G28, MATCH(B3,H2:H28, 0))</f>
        <v>8950</v>
      </c>
      <c r="G3" s="50">
        <v>8950</v>
      </c>
      <c r="H3" s="27" t="s">
        <v>62</v>
      </c>
    </row>
    <row r="4" spans="2:8" x14ac:dyDescent="0.25">
      <c r="B4" s="6" t="s">
        <v>64</v>
      </c>
      <c r="C4" s="7" t="s">
        <v>63</v>
      </c>
      <c r="D4" s="7">
        <v>1544</v>
      </c>
      <c r="E4" s="51">
        <f t="shared" ref="E4:E9" si="0">INDEX(G3:G29, MATCH(B4,H3:H29, 0))</f>
        <v>1907.2142746391573</v>
      </c>
      <c r="G4" s="50">
        <v>8990</v>
      </c>
      <c r="H4" s="6" t="s">
        <v>65</v>
      </c>
    </row>
    <row r="5" spans="2:8" x14ac:dyDescent="0.25">
      <c r="B5" s="27" t="s">
        <v>66</v>
      </c>
      <c r="C5" s="7" t="s">
        <v>67</v>
      </c>
      <c r="D5" s="7">
        <v>1662</v>
      </c>
      <c r="E5" s="51">
        <f t="shared" si="0"/>
        <v>6746.1064210207696</v>
      </c>
      <c r="G5" s="50">
        <v>8740</v>
      </c>
      <c r="H5" s="6" t="s">
        <v>68</v>
      </c>
    </row>
    <row r="6" spans="2:8" x14ac:dyDescent="0.25">
      <c r="B6" s="27" t="s">
        <v>69</v>
      </c>
      <c r="C6" s="7" t="s">
        <v>70</v>
      </c>
      <c r="D6" s="7">
        <v>1344</v>
      </c>
      <c r="E6" s="51">
        <f t="shared" si="0"/>
        <v>9870</v>
      </c>
      <c r="G6" s="50">
        <v>9870</v>
      </c>
      <c r="H6" s="6" t="s">
        <v>69</v>
      </c>
    </row>
    <row r="7" spans="2:8" x14ac:dyDescent="0.25">
      <c r="B7" s="27" t="s">
        <v>71</v>
      </c>
      <c r="C7" s="7" t="s">
        <v>72</v>
      </c>
      <c r="D7" s="7">
        <v>1544</v>
      </c>
      <c r="E7" s="51">
        <f t="shared" si="0"/>
        <v>7303.9592005802315</v>
      </c>
      <c r="G7" s="50">
        <v>4410.8885797136491</v>
      </c>
      <c r="H7" s="6" t="s">
        <v>73</v>
      </c>
    </row>
    <row r="8" spans="2:8" x14ac:dyDescent="0.25">
      <c r="B8" s="27" t="s">
        <v>74</v>
      </c>
      <c r="C8" s="7" t="s">
        <v>75</v>
      </c>
      <c r="D8" s="7">
        <v>1662</v>
      </c>
      <c r="E8" s="51">
        <f t="shared" si="0"/>
        <v>5654.763220461341</v>
      </c>
      <c r="G8" s="50">
        <v>5654.763220461341</v>
      </c>
      <c r="H8" s="6" t="s">
        <v>74</v>
      </c>
    </row>
    <row r="9" spans="2:8" x14ac:dyDescent="0.25">
      <c r="B9" s="27" t="s">
        <v>76</v>
      </c>
      <c r="C9" s="7" t="s">
        <v>77</v>
      </c>
      <c r="D9" s="7">
        <v>1344</v>
      </c>
      <c r="E9" s="51">
        <f t="shared" si="0"/>
        <v>3791.8282437631046</v>
      </c>
      <c r="G9" s="50">
        <v>9452.1190117090464</v>
      </c>
      <c r="H9" s="6" t="s">
        <v>78</v>
      </c>
    </row>
    <row r="10" spans="2:8" x14ac:dyDescent="0.25">
      <c r="G10" s="50">
        <v>9983.9337539717053</v>
      </c>
      <c r="H10" s="6" t="s">
        <v>79</v>
      </c>
    </row>
    <row r="11" spans="2:8" x14ac:dyDescent="0.25">
      <c r="G11" s="50">
        <v>7054.0860364991076</v>
      </c>
      <c r="H11" s="6" t="s">
        <v>80</v>
      </c>
    </row>
    <row r="12" spans="2:8" x14ac:dyDescent="0.25">
      <c r="G12" s="50">
        <v>5089.9264381524481</v>
      </c>
      <c r="H12" s="6" t="s">
        <v>81</v>
      </c>
    </row>
    <row r="13" spans="2:8" x14ac:dyDescent="0.25">
      <c r="G13" s="50">
        <v>7303.9475524695299</v>
      </c>
      <c r="H13" s="6" t="s">
        <v>82</v>
      </c>
    </row>
    <row r="14" spans="2:8" x14ac:dyDescent="0.25">
      <c r="G14" s="50">
        <v>1127.6850405014982</v>
      </c>
      <c r="H14" s="6" t="s">
        <v>83</v>
      </c>
    </row>
    <row r="15" spans="2:8" x14ac:dyDescent="0.25">
      <c r="G15" s="50">
        <v>3639.8902342031333</v>
      </c>
      <c r="H15" s="6" t="s">
        <v>84</v>
      </c>
    </row>
    <row r="16" spans="2:8" x14ac:dyDescent="0.25">
      <c r="G16" s="50">
        <v>4711.2983609482681</v>
      </c>
      <c r="H16" s="6" t="s">
        <v>85</v>
      </c>
    </row>
    <row r="17" spans="7:8" x14ac:dyDescent="0.25">
      <c r="G17" s="50">
        <v>1907.2142746391573</v>
      </c>
      <c r="H17" s="6" t="s">
        <v>64</v>
      </c>
    </row>
    <row r="18" spans="7:8" x14ac:dyDescent="0.25">
      <c r="G18" s="50">
        <v>1419.7834433647658</v>
      </c>
      <c r="H18" s="6" t="s">
        <v>86</v>
      </c>
    </row>
    <row r="19" spans="7:8" x14ac:dyDescent="0.25">
      <c r="G19" s="50">
        <v>9656.2902561932351</v>
      </c>
      <c r="H19" s="6" t="s">
        <v>87</v>
      </c>
    </row>
    <row r="20" spans="7:8" x14ac:dyDescent="0.25">
      <c r="G20" s="50">
        <v>3791.8282437631046</v>
      </c>
      <c r="H20" s="6" t="s">
        <v>76</v>
      </c>
    </row>
    <row r="21" spans="7:8" x14ac:dyDescent="0.25">
      <c r="G21" s="50">
        <v>3844.34638026522</v>
      </c>
      <c r="H21" s="6" t="s">
        <v>88</v>
      </c>
    </row>
    <row r="22" spans="7:8" x14ac:dyDescent="0.25">
      <c r="G22" s="50">
        <v>7303.9592005802315</v>
      </c>
      <c r="H22" s="6" t="s">
        <v>71</v>
      </c>
    </row>
    <row r="23" spans="7:8" x14ac:dyDescent="0.25">
      <c r="G23" s="50">
        <v>6746.1064210207696</v>
      </c>
      <c r="H23" s="6" t="s">
        <v>89</v>
      </c>
    </row>
    <row r="24" spans="7:8" x14ac:dyDescent="0.25">
      <c r="G24" s="50">
        <v>3060.7867803273298</v>
      </c>
      <c r="H24" s="6" t="s">
        <v>90</v>
      </c>
    </row>
    <row r="25" spans="7:8" x14ac:dyDescent="0.25">
      <c r="G25" s="50">
        <v>1127.6850405014982</v>
      </c>
      <c r="H25" s="6" t="s">
        <v>91</v>
      </c>
    </row>
    <row r="26" spans="7:8" x14ac:dyDescent="0.25">
      <c r="G26" s="50">
        <v>7054.0860364991076</v>
      </c>
      <c r="H26" s="6" t="s">
        <v>92</v>
      </c>
    </row>
    <row r="27" spans="7:8" x14ac:dyDescent="0.25">
      <c r="G27" s="50">
        <v>6746.1064210207696</v>
      </c>
      <c r="H27" s="27" t="s">
        <v>66</v>
      </c>
    </row>
    <row r="28" spans="7:8" x14ac:dyDescent="0.25">
      <c r="G28" s="50">
        <v>8990</v>
      </c>
      <c r="H28" s="6" t="s">
        <v>93</v>
      </c>
    </row>
  </sheetData>
  <mergeCells count="1">
    <mergeCell ref="G1:H1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8"/>
  <sheetViews>
    <sheetView showGridLines="0" workbookViewId="0">
      <selection activeCell="D9" sqref="D9"/>
    </sheetView>
  </sheetViews>
  <sheetFormatPr defaultRowHeight="15" x14ac:dyDescent="0.25"/>
  <cols>
    <col min="4" max="4" width="25" bestFit="1" customWidth="1"/>
  </cols>
  <sheetData>
    <row r="2" spans="2:4" x14ac:dyDescent="0.25">
      <c r="B2" s="59" t="s">
        <v>94</v>
      </c>
      <c r="C2" s="59"/>
      <c r="D2" s="6" t="s">
        <v>95</v>
      </c>
    </row>
    <row r="3" spans="2:4" x14ac:dyDescent="0.25">
      <c r="B3" s="59" t="s">
        <v>96</v>
      </c>
      <c r="C3" s="59"/>
      <c r="D3" s="6" t="s">
        <v>97</v>
      </c>
    </row>
    <row r="4" spans="2:4" x14ac:dyDescent="0.25">
      <c r="B4" s="60" t="s">
        <v>98</v>
      </c>
      <c r="C4" s="61"/>
      <c r="D4" s="6" t="s">
        <v>99</v>
      </c>
    </row>
    <row r="5" spans="2:4" x14ac:dyDescent="0.25">
      <c r="B5" s="3"/>
      <c r="C5" s="3"/>
    </row>
    <row r="6" spans="2:4" x14ac:dyDescent="0.25">
      <c r="B6" s="62" t="s">
        <v>100</v>
      </c>
      <c r="C6" s="63"/>
      <c r="D6" s="4" t="str">
        <f>_xlfn.CONCAT(D2:D4)</f>
        <v>Marcos da Silva Hernandez</v>
      </c>
    </row>
    <row r="8" spans="2:4" x14ac:dyDescent="0.25">
      <c r="B8" s="62" t="s">
        <v>101</v>
      </c>
      <c r="C8" s="63"/>
      <c r="D8" s="5">
        <f>LEN(D6)</f>
        <v>25</v>
      </c>
    </row>
  </sheetData>
  <mergeCells count="5">
    <mergeCell ref="B2:C2"/>
    <mergeCell ref="B3:C3"/>
    <mergeCell ref="B4:C4"/>
    <mergeCell ref="B6:C6"/>
    <mergeCell ref="B8:C8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H10"/>
  <sheetViews>
    <sheetView showGridLines="0" workbookViewId="0">
      <selection activeCell="H4" sqref="H4"/>
    </sheetView>
  </sheetViews>
  <sheetFormatPr defaultRowHeight="15" x14ac:dyDescent="0.25"/>
  <cols>
    <col min="2" max="2" width="25.7109375" bestFit="1" customWidth="1"/>
    <col min="3" max="3" width="15" customWidth="1"/>
    <col min="4" max="4" width="11.7109375" bestFit="1" customWidth="1"/>
    <col min="5" max="5" width="21.28515625" customWidth="1"/>
    <col min="6" max="6" width="16.28515625" customWidth="1"/>
    <col min="8" max="8" width="16.28515625" customWidth="1"/>
  </cols>
  <sheetData>
    <row r="2" spans="2:8" ht="31.5" x14ac:dyDescent="0.25">
      <c r="B2" s="28" t="s">
        <v>102</v>
      </c>
      <c r="C2" s="28" t="s">
        <v>103</v>
      </c>
      <c r="D2" s="28" t="s">
        <v>1</v>
      </c>
      <c r="E2" s="28" t="s">
        <v>104</v>
      </c>
      <c r="F2" s="28" t="s">
        <v>105</v>
      </c>
    </row>
    <row r="3" spans="2:8" ht="15.75" x14ac:dyDescent="0.25">
      <c r="B3" s="29" t="s">
        <v>106</v>
      </c>
      <c r="C3" s="30">
        <v>234</v>
      </c>
      <c r="D3" s="31">
        <v>350</v>
      </c>
      <c r="E3" s="29">
        <v>40</v>
      </c>
      <c r="F3" s="32">
        <f>DATE(2024,3,26 + E3)</f>
        <v>45417</v>
      </c>
      <c r="H3" s="44"/>
    </row>
    <row r="4" spans="2:8" ht="15.75" x14ac:dyDescent="0.25">
      <c r="B4" s="29" t="s">
        <v>107</v>
      </c>
      <c r="C4" s="30">
        <v>45</v>
      </c>
      <c r="D4" s="31">
        <v>60</v>
      </c>
      <c r="E4" s="29">
        <v>60</v>
      </c>
      <c r="F4" s="32">
        <f t="shared" ref="F4:F10" si="0">DATE(2024,3,26 + E4)</f>
        <v>45437</v>
      </c>
    </row>
    <row r="5" spans="2:8" ht="15.75" x14ac:dyDescent="0.25">
      <c r="B5" s="29" t="s">
        <v>108</v>
      </c>
      <c r="C5" s="30">
        <v>235</v>
      </c>
      <c r="D5" s="31">
        <v>120</v>
      </c>
      <c r="E5" s="29">
        <v>15</v>
      </c>
      <c r="F5" s="32">
        <f t="shared" si="0"/>
        <v>45392</v>
      </c>
      <c r="H5" s="44"/>
    </row>
    <row r="6" spans="2:8" ht="15.75" x14ac:dyDescent="0.25">
      <c r="B6" s="29" t="s">
        <v>109</v>
      </c>
      <c r="C6" s="30">
        <v>213</v>
      </c>
      <c r="D6" s="31">
        <v>450</v>
      </c>
      <c r="E6" s="29">
        <v>17</v>
      </c>
      <c r="F6" s="32">
        <f t="shared" si="0"/>
        <v>45394</v>
      </c>
    </row>
    <row r="7" spans="2:8" ht="15.75" x14ac:dyDescent="0.25">
      <c r="B7" s="29" t="s">
        <v>110</v>
      </c>
      <c r="C7" s="30">
        <v>564</v>
      </c>
      <c r="D7" s="31">
        <v>30</v>
      </c>
      <c r="E7" s="29">
        <v>45</v>
      </c>
      <c r="F7" s="32">
        <f t="shared" si="0"/>
        <v>45422</v>
      </c>
    </row>
    <row r="8" spans="2:8" ht="15.75" x14ac:dyDescent="0.25">
      <c r="B8" s="29" t="s">
        <v>111</v>
      </c>
      <c r="C8" s="30">
        <v>345</v>
      </c>
      <c r="D8" s="31">
        <v>500</v>
      </c>
      <c r="E8" s="29">
        <v>69</v>
      </c>
      <c r="F8" s="32">
        <f t="shared" si="0"/>
        <v>45446</v>
      </c>
    </row>
    <row r="9" spans="2:8" ht="15.75" x14ac:dyDescent="0.25">
      <c r="B9" s="29" t="s">
        <v>112</v>
      </c>
      <c r="C9" s="30">
        <v>321</v>
      </c>
      <c r="D9" s="31">
        <v>260</v>
      </c>
      <c r="E9" s="29">
        <v>120</v>
      </c>
      <c r="F9" s="32">
        <f t="shared" si="0"/>
        <v>45497</v>
      </c>
    </row>
    <row r="10" spans="2:8" ht="15.75" x14ac:dyDescent="0.25">
      <c r="B10" s="29" t="s">
        <v>113</v>
      </c>
      <c r="C10" s="30">
        <v>765</v>
      </c>
      <c r="D10" s="31">
        <v>350</v>
      </c>
      <c r="E10" s="29">
        <v>22</v>
      </c>
      <c r="F10" s="32">
        <f t="shared" si="0"/>
        <v>45399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K29"/>
  <sheetViews>
    <sheetView showGridLines="0" workbookViewId="0">
      <selection activeCell="E8" sqref="E8"/>
    </sheetView>
  </sheetViews>
  <sheetFormatPr defaultRowHeight="15" x14ac:dyDescent="0.25"/>
  <cols>
    <col min="1" max="1" width="7" customWidth="1"/>
    <col min="2" max="2" width="23.7109375" bestFit="1" customWidth="1"/>
    <col min="3" max="3" width="40.140625" bestFit="1" customWidth="1"/>
    <col min="8" max="8" width="21.85546875" bestFit="1" customWidth="1"/>
    <col min="9" max="10" width="21.85546875" customWidth="1"/>
    <col min="11" max="11" width="20.5703125" bestFit="1" customWidth="1"/>
  </cols>
  <sheetData>
    <row r="1" spans="2:11" ht="15.75" thickBot="1" x14ac:dyDescent="0.3"/>
    <row r="2" spans="2:11" ht="15.75" thickBot="1" x14ac:dyDescent="0.3">
      <c r="B2" s="34"/>
      <c r="C2" s="35"/>
      <c r="H2" s="64" t="s">
        <v>59</v>
      </c>
      <c r="I2" s="65"/>
      <c r="J2" s="65"/>
      <c r="K2" s="66"/>
    </row>
    <row r="3" spans="2:11" ht="15.75" thickBot="1" x14ac:dyDescent="0.3">
      <c r="B3" s="36" t="s">
        <v>114</v>
      </c>
      <c r="C3" s="37"/>
      <c r="H3" s="8" t="s">
        <v>19</v>
      </c>
      <c r="I3" s="8" t="s">
        <v>115</v>
      </c>
      <c r="J3" s="8" t="s">
        <v>116</v>
      </c>
      <c r="K3" s="9" t="s">
        <v>20</v>
      </c>
    </row>
    <row r="4" spans="2:11" ht="15.75" thickBot="1" x14ac:dyDescent="0.3">
      <c r="B4" s="36"/>
      <c r="C4" s="38"/>
      <c r="H4" s="52" t="s">
        <v>62</v>
      </c>
      <c r="I4" s="7" t="s">
        <v>117</v>
      </c>
      <c r="J4" s="33">
        <v>35</v>
      </c>
      <c r="K4" s="1">
        <v>8950</v>
      </c>
    </row>
    <row r="5" spans="2:11" ht="15.75" thickBot="1" x14ac:dyDescent="0.3">
      <c r="B5" s="36" t="s">
        <v>118</v>
      </c>
      <c r="C5" s="37"/>
      <c r="H5" s="53" t="s">
        <v>65</v>
      </c>
      <c r="I5" s="7" t="s">
        <v>117</v>
      </c>
      <c r="J5" s="33">
        <v>28</v>
      </c>
      <c r="K5" s="1">
        <v>8990</v>
      </c>
    </row>
    <row r="6" spans="2:11" ht="15.75" thickBot="1" x14ac:dyDescent="0.3">
      <c r="B6" s="36"/>
      <c r="C6" s="38"/>
      <c r="H6" s="52" t="s">
        <v>68</v>
      </c>
      <c r="I6" s="7" t="s">
        <v>119</v>
      </c>
      <c r="J6" s="33">
        <v>26</v>
      </c>
      <c r="K6" s="1">
        <v>1740</v>
      </c>
    </row>
    <row r="7" spans="2:11" ht="15.75" thickBot="1" x14ac:dyDescent="0.3">
      <c r="B7" s="36" t="s">
        <v>120</v>
      </c>
      <c r="C7" s="37"/>
      <c r="H7" s="53" t="s">
        <v>69</v>
      </c>
      <c r="I7" s="7" t="s">
        <v>121</v>
      </c>
      <c r="J7" s="33">
        <v>45</v>
      </c>
      <c r="K7" s="1">
        <v>9870</v>
      </c>
    </row>
    <row r="8" spans="2:11" ht="15.75" thickBot="1" x14ac:dyDescent="0.3">
      <c r="B8" s="36"/>
      <c r="C8" s="38"/>
      <c r="H8" s="52" t="s">
        <v>73</v>
      </c>
      <c r="I8" s="7" t="s">
        <v>122</v>
      </c>
      <c r="J8" s="33">
        <v>58</v>
      </c>
      <c r="K8" s="1">
        <v>4410</v>
      </c>
    </row>
    <row r="9" spans="2:11" ht="15.75" thickBot="1" x14ac:dyDescent="0.3">
      <c r="B9" s="36" t="s">
        <v>123</v>
      </c>
      <c r="C9" s="41"/>
      <c r="H9" s="53" t="s">
        <v>74</v>
      </c>
      <c r="I9" s="7" t="s">
        <v>119</v>
      </c>
      <c r="J9" s="33">
        <v>52</v>
      </c>
      <c r="K9" s="1">
        <v>2654</v>
      </c>
    </row>
    <row r="10" spans="2:11" ht="15.75" thickBot="1" x14ac:dyDescent="0.3">
      <c r="B10" s="36"/>
      <c r="C10" s="38"/>
      <c r="H10" s="52" t="s">
        <v>78</v>
      </c>
      <c r="I10" s="7" t="s">
        <v>121</v>
      </c>
      <c r="J10" s="33">
        <v>41</v>
      </c>
      <c r="K10" s="1">
        <v>9452</v>
      </c>
    </row>
    <row r="11" spans="2:11" ht="15.75" thickBot="1" x14ac:dyDescent="0.3">
      <c r="B11" s="36" t="s">
        <v>124</v>
      </c>
      <c r="C11" s="37"/>
      <c r="H11" s="53" t="s">
        <v>79</v>
      </c>
      <c r="I11" s="7" t="s">
        <v>117</v>
      </c>
      <c r="J11" s="33">
        <v>37</v>
      </c>
      <c r="K11" s="1">
        <v>7954</v>
      </c>
    </row>
    <row r="12" spans="2:11" ht="15.75" thickBot="1" x14ac:dyDescent="0.3">
      <c r="B12" s="39"/>
      <c r="C12" s="40"/>
      <c r="H12" s="52" t="s">
        <v>80</v>
      </c>
      <c r="I12" s="7" t="s">
        <v>121</v>
      </c>
      <c r="J12" s="33">
        <v>32</v>
      </c>
      <c r="K12" s="1">
        <v>7054</v>
      </c>
    </row>
    <row r="13" spans="2:11" x14ac:dyDescent="0.25">
      <c r="H13" s="53" t="s">
        <v>81</v>
      </c>
      <c r="I13" s="7" t="s">
        <v>122</v>
      </c>
      <c r="J13" s="33">
        <v>28</v>
      </c>
      <c r="K13" s="1">
        <v>5089</v>
      </c>
    </row>
    <row r="14" spans="2:11" x14ac:dyDescent="0.25">
      <c r="H14" s="52" t="s">
        <v>82</v>
      </c>
      <c r="I14" s="7" t="s">
        <v>121</v>
      </c>
      <c r="J14" s="33">
        <v>25</v>
      </c>
      <c r="K14" s="1">
        <v>7303</v>
      </c>
    </row>
    <row r="15" spans="2:11" x14ac:dyDescent="0.25">
      <c r="H15" s="53" t="s">
        <v>83</v>
      </c>
      <c r="I15" s="7" t="s">
        <v>119</v>
      </c>
      <c r="J15" s="33">
        <v>29</v>
      </c>
      <c r="K15" s="1">
        <v>1127</v>
      </c>
    </row>
    <row r="16" spans="2:11" x14ac:dyDescent="0.25">
      <c r="H16" s="52" t="s">
        <v>84</v>
      </c>
      <c r="I16" s="7" t="s">
        <v>117</v>
      </c>
      <c r="J16" s="33">
        <v>36</v>
      </c>
      <c r="K16" s="1">
        <v>3639</v>
      </c>
    </row>
    <row r="17" spans="8:11" x14ac:dyDescent="0.25">
      <c r="H17" s="53" t="s">
        <v>85</v>
      </c>
      <c r="I17" s="7" t="s">
        <v>125</v>
      </c>
      <c r="J17" s="33">
        <v>45</v>
      </c>
      <c r="K17" s="1">
        <v>4711</v>
      </c>
    </row>
    <row r="18" spans="8:11" x14ac:dyDescent="0.25">
      <c r="H18" s="52" t="s">
        <v>64</v>
      </c>
      <c r="I18" s="7" t="s">
        <v>126</v>
      </c>
      <c r="J18" s="33">
        <v>48</v>
      </c>
      <c r="K18" s="1">
        <v>11907</v>
      </c>
    </row>
    <row r="19" spans="8:11" x14ac:dyDescent="0.25">
      <c r="H19" s="53" t="s">
        <v>86</v>
      </c>
      <c r="I19" s="7" t="s">
        <v>125</v>
      </c>
      <c r="J19" s="33">
        <v>29</v>
      </c>
      <c r="K19" s="1">
        <v>1419</v>
      </c>
    </row>
    <row r="20" spans="8:11" x14ac:dyDescent="0.25">
      <c r="H20" s="52" t="s">
        <v>87</v>
      </c>
      <c r="I20" s="7" t="s">
        <v>117</v>
      </c>
      <c r="J20" s="33">
        <v>35</v>
      </c>
      <c r="K20" s="1">
        <v>9656</v>
      </c>
    </row>
    <row r="21" spans="8:11" x14ac:dyDescent="0.25">
      <c r="H21" s="53" t="s">
        <v>76</v>
      </c>
      <c r="I21" s="7" t="s">
        <v>117</v>
      </c>
      <c r="J21" s="33">
        <v>34</v>
      </c>
      <c r="K21" s="1">
        <v>3791</v>
      </c>
    </row>
    <row r="22" spans="8:11" x14ac:dyDescent="0.25">
      <c r="H22" s="52" t="s">
        <v>88</v>
      </c>
      <c r="I22" s="7" t="s">
        <v>119</v>
      </c>
      <c r="J22" s="33">
        <v>33</v>
      </c>
      <c r="K22" s="1">
        <v>3844</v>
      </c>
    </row>
    <row r="23" spans="8:11" x14ac:dyDescent="0.25">
      <c r="H23" s="53" t="s">
        <v>71</v>
      </c>
      <c r="I23" s="7" t="s">
        <v>121</v>
      </c>
      <c r="J23" s="33">
        <v>22</v>
      </c>
      <c r="K23" s="1">
        <v>7303</v>
      </c>
    </row>
    <row r="24" spans="8:11" x14ac:dyDescent="0.25">
      <c r="H24" s="52" t="s">
        <v>89</v>
      </c>
      <c r="I24" s="7" t="s">
        <v>122</v>
      </c>
      <c r="J24" s="33">
        <v>59</v>
      </c>
      <c r="K24" s="1">
        <v>6746</v>
      </c>
    </row>
    <row r="25" spans="8:11" x14ac:dyDescent="0.25">
      <c r="H25" s="53" t="s">
        <v>90</v>
      </c>
      <c r="I25" s="7" t="s">
        <v>119</v>
      </c>
      <c r="J25" s="33">
        <v>24</v>
      </c>
      <c r="K25" s="1">
        <v>3060</v>
      </c>
    </row>
    <row r="26" spans="8:11" x14ac:dyDescent="0.25">
      <c r="H26" s="52" t="s">
        <v>91</v>
      </c>
      <c r="I26" s="7" t="s">
        <v>121</v>
      </c>
      <c r="J26" s="33">
        <v>42</v>
      </c>
      <c r="K26" s="1">
        <v>1127</v>
      </c>
    </row>
    <row r="27" spans="8:11" x14ac:dyDescent="0.25">
      <c r="H27" s="53" t="s">
        <v>92</v>
      </c>
      <c r="I27" s="7" t="s">
        <v>117</v>
      </c>
      <c r="J27" s="33">
        <v>41</v>
      </c>
      <c r="K27" s="1">
        <v>7054</v>
      </c>
    </row>
    <row r="28" spans="8:11" x14ac:dyDescent="0.25">
      <c r="H28" s="52" t="s">
        <v>66</v>
      </c>
      <c r="I28" s="7" t="s">
        <v>121</v>
      </c>
      <c r="J28" s="33">
        <v>50</v>
      </c>
      <c r="K28" s="1">
        <v>6746</v>
      </c>
    </row>
    <row r="29" spans="8:11" x14ac:dyDescent="0.25">
      <c r="H29" s="53" t="s">
        <v>93</v>
      </c>
      <c r="I29" s="7" t="s">
        <v>122</v>
      </c>
      <c r="J29" s="33">
        <v>60</v>
      </c>
      <c r="K29" s="1">
        <v>8990</v>
      </c>
    </row>
  </sheetData>
  <mergeCells count="1">
    <mergeCell ref="H2:K2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F7B-5FED-4A3D-90CE-2329D7C702E7}">
  <dimension ref="A1:E16"/>
  <sheetViews>
    <sheetView tabSelected="1" zoomScaleNormal="100" workbookViewId="0">
      <selection activeCell="F17" sqref="F17"/>
    </sheetView>
  </sheetViews>
  <sheetFormatPr defaultRowHeight="15" x14ac:dyDescent="0.25"/>
  <cols>
    <col min="1" max="1" width="11.140625" bestFit="1" customWidth="1"/>
    <col min="2" max="2" width="10.5703125" bestFit="1" customWidth="1"/>
    <col min="3" max="3" width="22.85546875" bestFit="1" customWidth="1"/>
    <col min="4" max="4" width="32.28515625" bestFit="1" customWidth="1"/>
    <col min="5" max="5" width="20.28515625" bestFit="1" customWidth="1"/>
  </cols>
  <sheetData>
    <row r="1" spans="1:5" x14ac:dyDescent="0.25">
      <c r="A1" t="s">
        <v>127</v>
      </c>
      <c r="B1" t="s">
        <v>128</v>
      </c>
      <c r="C1" t="s">
        <v>0</v>
      </c>
      <c r="D1" t="s">
        <v>129</v>
      </c>
      <c r="E1" t="s">
        <v>130</v>
      </c>
    </row>
    <row r="2" spans="1:5" x14ac:dyDescent="0.25">
      <c r="A2" t="s">
        <v>131</v>
      </c>
      <c r="B2" t="s">
        <v>132</v>
      </c>
      <c r="C2" t="s">
        <v>133</v>
      </c>
      <c r="D2" s="67" t="s">
        <v>154</v>
      </c>
      <c r="E2">
        <v>1</v>
      </c>
    </row>
    <row r="3" spans="1:5" x14ac:dyDescent="0.25">
      <c r="A3" t="s">
        <v>134</v>
      </c>
      <c r="B3" t="s">
        <v>135</v>
      </c>
      <c r="C3" t="s">
        <v>136</v>
      </c>
      <c r="D3" s="67" t="s">
        <v>154</v>
      </c>
      <c r="E3">
        <v>2</v>
      </c>
    </row>
    <row r="4" spans="1:5" x14ac:dyDescent="0.25">
      <c r="A4" t="s">
        <v>131</v>
      </c>
      <c r="B4" t="s">
        <v>137</v>
      </c>
      <c r="C4" t="s">
        <v>138</v>
      </c>
      <c r="D4" s="67" t="s">
        <v>154</v>
      </c>
      <c r="E4">
        <v>3</v>
      </c>
    </row>
    <row r="5" spans="1:5" x14ac:dyDescent="0.25">
      <c r="A5" t="s">
        <v>134</v>
      </c>
      <c r="B5" t="s">
        <v>139</v>
      </c>
      <c r="C5" t="s">
        <v>140</v>
      </c>
      <c r="D5" s="67" t="s">
        <v>154</v>
      </c>
      <c r="E5">
        <v>4</v>
      </c>
    </row>
    <row r="6" spans="1:5" x14ac:dyDescent="0.25">
      <c r="A6" t="s">
        <v>131</v>
      </c>
      <c r="B6" t="s">
        <v>141</v>
      </c>
      <c r="C6" t="s">
        <v>142</v>
      </c>
      <c r="D6" s="67" t="s">
        <v>154</v>
      </c>
      <c r="E6">
        <v>5</v>
      </c>
    </row>
    <row r="7" spans="1:5" x14ac:dyDescent="0.25">
      <c r="A7" t="s">
        <v>131</v>
      </c>
      <c r="B7" t="s">
        <v>143</v>
      </c>
      <c r="C7" t="s">
        <v>133</v>
      </c>
      <c r="D7" s="67" t="s">
        <v>154</v>
      </c>
      <c r="E7">
        <v>6</v>
      </c>
    </row>
    <row r="8" spans="1:5" x14ac:dyDescent="0.25">
      <c r="A8" t="s">
        <v>131</v>
      </c>
      <c r="B8" t="s">
        <v>144</v>
      </c>
      <c r="C8" t="s">
        <v>136</v>
      </c>
      <c r="D8" s="67" t="s">
        <v>154</v>
      </c>
      <c r="E8">
        <v>7</v>
      </c>
    </row>
    <row r="9" spans="1:5" x14ac:dyDescent="0.25">
      <c r="A9" t="s">
        <v>131</v>
      </c>
      <c r="B9" t="s">
        <v>145</v>
      </c>
      <c r="C9" t="s">
        <v>138</v>
      </c>
      <c r="D9" s="67" t="s">
        <v>154</v>
      </c>
      <c r="E9">
        <v>8</v>
      </c>
    </row>
    <row r="10" spans="1:5" x14ac:dyDescent="0.25">
      <c r="A10" t="s">
        <v>131</v>
      </c>
      <c r="B10" t="s">
        <v>146</v>
      </c>
      <c r="C10" t="s">
        <v>140</v>
      </c>
      <c r="D10" s="67" t="s">
        <v>154</v>
      </c>
      <c r="E10">
        <v>9</v>
      </c>
    </row>
    <row r="11" spans="1:5" x14ac:dyDescent="0.25">
      <c r="A11" t="s">
        <v>131</v>
      </c>
      <c r="B11" t="s">
        <v>147</v>
      </c>
      <c r="C11" t="s">
        <v>142</v>
      </c>
      <c r="D11" s="67" t="s">
        <v>154</v>
      </c>
      <c r="E11">
        <v>10</v>
      </c>
    </row>
    <row r="12" spans="1:5" x14ac:dyDescent="0.25">
      <c r="A12" t="s">
        <v>134</v>
      </c>
      <c r="B12" t="s">
        <v>148</v>
      </c>
      <c r="C12" t="s">
        <v>133</v>
      </c>
      <c r="D12" s="67" t="s">
        <v>154</v>
      </c>
      <c r="E12">
        <v>11</v>
      </c>
    </row>
    <row r="13" spans="1:5" x14ac:dyDescent="0.25">
      <c r="A13" t="s">
        <v>134</v>
      </c>
      <c r="B13" t="s">
        <v>149</v>
      </c>
      <c r="C13" t="s">
        <v>136</v>
      </c>
      <c r="D13" s="67" t="s">
        <v>154</v>
      </c>
      <c r="E13">
        <v>12</v>
      </c>
    </row>
    <row r="14" spans="1:5" x14ac:dyDescent="0.25">
      <c r="A14" t="s">
        <v>134</v>
      </c>
      <c r="B14" t="s">
        <v>150</v>
      </c>
      <c r="C14" t="s">
        <v>138</v>
      </c>
      <c r="D14" s="67" t="s">
        <v>154</v>
      </c>
      <c r="E14">
        <v>13</v>
      </c>
    </row>
    <row r="15" spans="1:5" x14ac:dyDescent="0.25">
      <c r="A15" t="s">
        <v>134</v>
      </c>
      <c r="B15" t="s">
        <v>151</v>
      </c>
      <c r="C15" t="s">
        <v>140</v>
      </c>
      <c r="D15" s="67" t="s">
        <v>154</v>
      </c>
      <c r="E15">
        <v>14</v>
      </c>
    </row>
    <row r="16" spans="1:5" x14ac:dyDescent="0.25">
      <c r="A16" t="s">
        <v>134</v>
      </c>
      <c r="B16" t="s">
        <v>152</v>
      </c>
      <c r="C16" t="s">
        <v>142</v>
      </c>
      <c r="D16" s="67" t="s">
        <v>154</v>
      </c>
      <c r="E16">
        <v>15</v>
      </c>
    </row>
  </sheetData>
  <hyperlinks>
    <hyperlink ref="D2" r:id="rId1" xr:uid="{656260E7-F536-4C0A-A986-62A76BD17D9A}"/>
    <hyperlink ref="D3:D16" r:id="rId2" display="emailpadraocliente@gmail.com" xr:uid="{077A372B-96BA-4E1A-B74F-7C1B7D392725}"/>
  </hyperlinks>
  <pageMargins left="0.511811024" right="0.511811024" top="0.78740157499999996" bottom="0.78740157499999996" header="0.31496062000000002" footer="0.31496062000000002"/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404B2C7C88194CB5AF8D0F9D970CB0" ma:contentTypeVersion="15" ma:contentTypeDescription="Crie um novo documento." ma:contentTypeScope="" ma:versionID="fcde11bba7aaa045aed19abdb027cb81">
  <xsd:schema xmlns:xsd="http://www.w3.org/2001/XMLSchema" xmlns:xs="http://www.w3.org/2001/XMLSchema" xmlns:p="http://schemas.microsoft.com/office/2006/metadata/properties" xmlns:ns2="b857635f-e44b-4b30-8122-8d3c2d095274" xmlns:ns3="63f0a6a0-3def-46c6-b2ad-cd42d2919ce6" targetNamespace="http://schemas.microsoft.com/office/2006/metadata/properties" ma:root="true" ma:fieldsID="68454d5c3b8928ff06bc5d647e00c822" ns2:_="" ns3:_="">
    <xsd:import namespace="b857635f-e44b-4b30-8122-8d3c2d095274"/>
    <xsd:import namespace="63f0a6a0-3def-46c6-b2ad-cd42d2919c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7635f-e44b-4b30-8122-8d3c2d0952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3a177a3f-a282-46a4-a36e-c8c89ca2b6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0a6a0-3def-46c6-b2ad-cd42d2919ce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611c250-4256-43ea-8a21-8f7fbc7da2dd}" ma:internalName="TaxCatchAll" ma:showField="CatchAllData" ma:web="63f0a6a0-3def-46c6-b2ad-cd42d2919c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57635f-e44b-4b30-8122-8d3c2d095274">
      <Terms xmlns="http://schemas.microsoft.com/office/infopath/2007/PartnerControls"/>
    </lcf76f155ced4ddcb4097134ff3c332f>
    <TaxCatchAll xmlns="63f0a6a0-3def-46c6-b2ad-cd42d2919ce6" xsi:nil="true"/>
  </documentManagement>
</p:properties>
</file>

<file path=customXml/itemProps1.xml><?xml version="1.0" encoding="utf-8"?>
<ds:datastoreItem xmlns:ds="http://schemas.openxmlformats.org/officeDocument/2006/customXml" ds:itemID="{10695C54-5BFC-4D70-9322-136D260972E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0C91E4A-D1CF-4EBB-BF66-98517BDF3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57635f-e44b-4b30-8122-8d3c2d095274"/>
    <ds:schemaRef ds:uri="63f0a6a0-3def-46c6-b2ad-cd42d2919c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8686F8-29F2-4E74-8F0B-CA8A80A9E3A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B6BC49D-0164-4A38-9076-7724D2FCAFC9}">
  <ds:schemaRefs>
    <ds:schemaRef ds:uri="http://schemas.microsoft.com/office/2006/metadata/properties"/>
    <ds:schemaRef ds:uri="http://schemas.microsoft.com/office/infopath/2007/PartnerControls"/>
    <ds:schemaRef ds:uri="b857635f-e44b-4b30-8122-8d3c2d095274"/>
    <ds:schemaRef ds:uri="63f0a6a0-3def-46c6-b2ad-cd42d2919c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MENU</vt:lpstr>
      <vt:lpstr>EXERCÍCIO 1</vt:lpstr>
      <vt:lpstr>EXERCÍCIO 2</vt:lpstr>
      <vt:lpstr>EXERCÍCIO 3</vt:lpstr>
      <vt:lpstr>EXERCÍCIO 4</vt:lpstr>
      <vt:lpstr>EXERCÍCIO 5</vt:lpstr>
      <vt:lpstr>EXERCÍCIO 6</vt:lpstr>
      <vt:lpstr>EXERCÍCIO 7</vt:lpstr>
      <vt:lpstr>EXERCÍCIO 8</vt:lpstr>
      <vt:lpstr>EXERCICIO 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roque ferraz barbosa</dc:creator>
  <cp:keywords/>
  <dc:description/>
  <cp:lastModifiedBy>William Roberto</cp:lastModifiedBy>
  <cp:revision/>
  <dcterms:created xsi:type="dcterms:W3CDTF">2016-01-21T21:46:46Z</dcterms:created>
  <dcterms:modified xsi:type="dcterms:W3CDTF">2024-03-26T19:33:36Z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0x01010012404B2C7C88194CB5AF8D0F9D970CB0</vt:lpwstr>
  </property>
</Properties>
</file>