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william_sottoriva_student_uts_edu_au/Documents/Computing Science (Honours)/Year 3/Semester 2/Data Visualisation and Visual Analytics/"/>
    </mc:Choice>
  </mc:AlternateContent>
  <xr:revisionPtr revIDLastSave="1536" documentId="8_{415DA9D5-6CCA-43E6-B855-9C43F5E08CD9}" xr6:coauthVersionLast="47" xr6:coauthVersionMax="47" xr10:uidLastSave="{1768FFE5-223F-4401-A0CB-8872C51CC7FC}"/>
  <bookViews>
    <workbookView xWindow="-110" yWindow="-110" windowWidth="22780" windowHeight="14540" tabRatio="696" firstSheet="1" activeTab="2" xr2:uid="{00000000-000D-0000-FFFF-FFFF00000000}"/>
  </bookViews>
  <sheets>
    <sheet name="Carss Park - Dataset" sheetId="1" r:id="rId1"/>
    <sheet name="Supply Demand" sheetId="2" r:id="rId2"/>
    <sheet name="Property Affordability" sheetId="3" r:id="rId3"/>
    <sheet name="Finance" sheetId="4" r:id="rId4"/>
    <sheet name="Population" sheetId="5" r:id="rId5"/>
    <sheet name="Workforce" sheetId="6" r:id="rId6"/>
    <sheet name="Ownership" sheetId="7" r:id="rId7"/>
    <sheet name="Dwellings" sheetId="8" r:id="rId8"/>
    <sheet name="Famil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B24" i="1"/>
  <c r="B23" i="1"/>
  <c r="B22" i="1"/>
  <c r="B52" i="1"/>
  <c r="B51" i="1"/>
  <c r="B50" i="1"/>
  <c r="B49" i="1"/>
  <c r="B48" i="1"/>
  <c r="C48" i="1"/>
  <c r="C47" i="1"/>
  <c r="B47" i="1"/>
  <c r="B39" i="1"/>
  <c r="B38" i="1"/>
  <c r="B37" i="1"/>
  <c r="B36" i="1"/>
  <c r="B35" i="1"/>
  <c r="B34" i="1"/>
  <c r="A2" i="9" a="1"/>
  <c r="A2" i="9" s="1"/>
  <c r="A3" i="9" a="1"/>
  <c r="A3" i="9" s="1"/>
  <c r="A2" i="8" a="1"/>
  <c r="A2" i="8" s="1"/>
  <c r="A9" i="8" a="1"/>
  <c r="A9" i="8" s="1"/>
  <c r="A3" i="8" a="1"/>
  <c r="A3" i="8" s="1"/>
  <c r="A2" i="7" a="1"/>
  <c r="A2" i="7" s="1"/>
  <c r="A2" i="6" a="1"/>
  <c r="A2" i="6" s="1"/>
  <c r="A2" i="5" a="1"/>
  <c r="A2" i="5" s="1"/>
  <c r="A3" i="5" a="1"/>
  <c r="A3" i="5" s="1"/>
  <c r="A5" i="4" a="1"/>
  <c r="A5" i="4" s="1"/>
  <c r="A2" i="4" a="1"/>
  <c r="A2" i="4" s="1"/>
  <c r="A4" i="2" a="1"/>
  <c r="A4" i="2" s="1"/>
  <c r="A3" i="2" a="1"/>
  <c r="A3" i="2" s="1"/>
  <c r="A2" i="2" a="1"/>
  <c r="A2" i="2" s="1"/>
  <c r="E8" i="1"/>
  <c r="D8" i="1"/>
  <c r="C8" i="1"/>
  <c r="B8" i="1"/>
  <c r="A2" i="3" s="1" a="1"/>
  <c r="A2" i="3" l="1"/>
  <c r="B10" i="3"/>
  <c r="B11" i="3" s="1"/>
  <c r="B9" i="3"/>
  <c r="D8" i="5"/>
  <c r="C8" i="5"/>
  <c r="E8" i="5"/>
  <c r="B8" i="5"/>
  <c r="D9" i="5"/>
  <c r="C7" i="5"/>
  <c r="E10" i="5"/>
  <c r="B8" i="9"/>
  <c r="D8" i="9"/>
  <c r="C8" i="9"/>
  <c r="E8" i="9"/>
  <c r="B9" i="9"/>
  <c r="D9" i="9"/>
  <c r="C9" i="9"/>
  <c r="E9" i="9"/>
  <c r="C9" i="5"/>
  <c r="B7" i="9"/>
  <c r="B10" i="9"/>
  <c r="B9" i="5"/>
  <c r="E10" i="3"/>
  <c r="E11" i="3" s="1"/>
  <c r="E9" i="5"/>
  <c r="C10" i="3"/>
  <c r="C12" i="3" s="1"/>
  <c r="B7" i="5"/>
  <c r="B10" i="5"/>
  <c r="D7" i="9"/>
  <c r="D10" i="9"/>
  <c r="D10" i="3"/>
  <c r="D11" i="3" s="1"/>
  <c r="E7" i="5"/>
  <c r="D10" i="5"/>
  <c r="C7" i="9"/>
  <c r="C10" i="9"/>
  <c r="D7" i="5"/>
  <c r="C10" i="5"/>
  <c r="E7" i="9"/>
  <c r="E10" i="9"/>
  <c r="D8" i="8"/>
  <c r="B6" i="8"/>
  <c r="D6" i="8"/>
  <c r="C6" i="8"/>
  <c r="E6" i="8"/>
  <c r="B7" i="8"/>
  <c r="E7" i="8"/>
  <c r="D7" i="8"/>
  <c r="C7" i="8"/>
  <c r="B8" i="8"/>
  <c r="E8" i="8"/>
  <c r="C8" i="8"/>
  <c r="E9" i="3"/>
  <c r="D9" i="3"/>
  <c r="C9" i="3"/>
  <c r="C5" i="2"/>
  <c r="C6" i="2" s="1"/>
  <c r="B5" i="2"/>
  <c r="B6" i="2" s="1"/>
  <c r="E5" i="2"/>
  <c r="E6" i="2" s="1"/>
  <c r="D5" i="2"/>
  <c r="D6" i="2" s="1"/>
  <c r="B12" i="3" l="1"/>
  <c r="C11" i="3"/>
  <c r="E12" i="3"/>
  <c r="D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<sst xmlns="http://schemas.openxmlformats.org/spreadsheetml/2006/main" count="101" uniqueCount="76">
  <si>
    <t>Y2006</t>
  </si>
  <si>
    <t>Y2011</t>
  </si>
  <si>
    <t>Y2016</t>
  </si>
  <si>
    <t>Y2021</t>
  </si>
  <si>
    <t>Location</t>
  </si>
  <si>
    <t>Time</t>
  </si>
  <si>
    <t>MedianHousePrice</t>
  </si>
  <si>
    <t>MedianUnitPrice</t>
  </si>
  <si>
    <t>MedianPersonalWeeklyIncome</t>
  </si>
  <si>
    <t>MedianFamilyWeeklyIncome</t>
  </si>
  <si>
    <t>MedianHouseholdWeeIklyIncome</t>
  </si>
  <si>
    <t>MedianMortgageWeeklyPayment</t>
  </si>
  <si>
    <t>MedianWeeklyRent</t>
  </si>
  <si>
    <t>Population</t>
  </si>
  <si>
    <t>MedianAge</t>
  </si>
  <si>
    <t>Families</t>
  </si>
  <si>
    <t>TotalPrivateDwelling</t>
  </si>
  <si>
    <t>Married(%)</t>
  </si>
  <si>
    <t>Separated+Divorced(%)</t>
  </si>
  <si>
    <t>Widowed(%)</t>
  </si>
  <si>
    <t>NeverMarried(%)</t>
  </si>
  <si>
    <t>BirthInAustralia(%)</t>
  </si>
  <si>
    <t>Worked full-time(%)</t>
  </si>
  <si>
    <t>Worked part-time(%)</t>
  </si>
  <si>
    <t>Unemployment(%)</t>
  </si>
  <si>
    <t>PeopleTravelledToWorkByPublicTransport(%)</t>
  </si>
  <si>
    <t>PeopleTravelledToWorkByCar(%)</t>
  </si>
  <si>
    <t>AverageMotorVehiclesPerDwelling</t>
  </si>
  <si>
    <t>CoupleFamilyNoChidren(%)</t>
  </si>
  <si>
    <t>CoupleFamilyHasChidren(%)</t>
  </si>
  <si>
    <t>OneParentFamily(%)</t>
  </si>
  <si>
    <t>OtherFamily(%)</t>
  </si>
  <si>
    <t>OccupiedDwellings(%)</t>
  </si>
  <si>
    <t>UnoccupiedDwelling(%)</t>
  </si>
  <si>
    <t>SeparateHouse(dwellings%)</t>
  </si>
  <si>
    <t>SemiDetached(dwellings%)</t>
  </si>
  <si>
    <t>FlatUnitApartment(dwellings%)</t>
  </si>
  <si>
    <t>0xBedroom(%)</t>
  </si>
  <si>
    <t>1xBedroom(%)</t>
  </si>
  <si>
    <t>2xBedroom(%)</t>
  </si>
  <si>
    <t>3xBedroom(%)</t>
  </si>
  <si>
    <t>4xBedroom+(%)</t>
  </si>
  <si>
    <t>AverageNumberBedroomsPerDwelling</t>
  </si>
  <si>
    <t>AverageNumberPeoplePerHousehold</t>
  </si>
  <si>
    <t>FullyOwned(%)</t>
  </si>
  <si>
    <t>OwnedWithMortgage(%)</t>
  </si>
  <si>
    <t>Rented(%)</t>
  </si>
  <si>
    <t>FamilyHouseHolds(%)</t>
  </si>
  <si>
    <t>SinglePersonHouseHolds(%)</t>
  </si>
  <si>
    <t>GroupHouseHold(%)</t>
  </si>
  <si>
    <t>LessThan$650WeeklyIncome(%)</t>
  </si>
  <si>
    <t>MoreThan$3000WeeklyIncome(%)</t>
  </si>
  <si>
    <t>HouseholdsRentPayments&lt;30%Income (%)</t>
  </si>
  <si>
    <t>HouseholdsRentPayments&gt;30%Income(%)</t>
  </si>
  <si>
    <t>HouseholdsMortgageRepayments&lt;30%Income(%)</t>
  </si>
  <si>
    <t>HouseholdsMortgageRepayments&gt;30%Income(%)</t>
  </si>
  <si>
    <t>Carss Park</t>
  </si>
  <si>
    <t>MedianHouseholdYearlyIncome</t>
  </si>
  <si>
    <t>Married</t>
  </si>
  <si>
    <t>Separated+Divorced</t>
  </si>
  <si>
    <t>Widowed</t>
  </si>
  <si>
    <t>NeverMarried</t>
  </si>
  <si>
    <t>SeparateHouse</t>
  </si>
  <si>
    <t>SemiDetached</t>
  </si>
  <si>
    <t>FlatUnitApartment</t>
  </si>
  <si>
    <t>OneParentFamily</t>
  </si>
  <si>
    <t>OtherFamily</t>
  </si>
  <si>
    <t>MedianYearlyRent</t>
  </si>
  <si>
    <t>Affordability (House)</t>
  </si>
  <si>
    <t>Affordability (Unit)</t>
  </si>
  <si>
    <t>Demand</t>
  </si>
  <si>
    <t>Ratio (Supply/Demand)</t>
  </si>
  <si>
    <t>Year</t>
  </si>
  <si>
    <t>CoupleFamilyNoChidren</t>
  </si>
  <si>
    <t>CoupleFamilyHasChidren</t>
  </si>
  <si>
    <t>NOTE: The missing value is due to this datapoint not being recorded by the ABS in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</si>
</sst>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#,##0.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3" fontId="2" fillId="5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6" borderId="1" xfId="0" applyNumberFormat="1" applyFont="1" applyFill="1" applyBorder="1" applyAlignment="1">
      <alignment vertical="center"/>
    </xf>
    <xf numFmtId="165" fontId="2" fillId="7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 applyAlignment="1">
      <alignment vertical="center"/>
    </xf>
    <xf numFmtId="165" fontId="2" fillId="9" borderId="1" xfId="0" applyNumberFormat="1" applyFont="1" applyFill="1" applyBorder="1" applyAlignment="1">
      <alignment vertical="center"/>
    </xf>
    <xf numFmtId="166" fontId="2" fillId="9" borderId="1" xfId="0" applyNumberFormat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vertical="center"/>
    </xf>
    <xf numFmtId="166" fontId="2" fillId="11" borderId="1" xfId="0" applyNumberFormat="1" applyFont="1" applyFill="1" applyBorder="1" applyAlignment="1">
      <alignment vertical="center"/>
    </xf>
    <xf numFmtId="165" fontId="1" fillId="12" borderId="1" xfId="0" applyNumberFormat="1" applyFont="1" applyFill="1" applyBorder="1" applyAlignment="1">
      <alignment vertical="center"/>
    </xf>
    <xf numFmtId="165" fontId="2" fillId="13" borderId="1" xfId="0" applyNumberFormat="1" applyFont="1" applyFill="1" applyBorder="1" applyAlignment="1">
      <alignment vertical="center"/>
    </xf>
    <xf numFmtId="165" fontId="2" fillId="14" borderId="1" xfId="0" applyNumberFormat="1" applyFont="1" applyFill="1" applyBorder="1" applyAlignment="1">
      <alignment vertical="center"/>
    </xf>
    <xf numFmtId="0" fontId="2" fillId="0" borderId="0" xfId="0" applyFont="1"/>
    <xf numFmtId="166" fontId="2" fillId="5" borderId="1" xfId="0" applyNumberFormat="1" applyFont="1" applyFill="1" applyBorder="1" applyAlignment="1">
      <alignment vertical="center"/>
    </xf>
    <xf numFmtId="3" fontId="2" fillId="6" borderId="1" xfId="0" applyNumberFormat="1" applyFont="1" applyFill="1" applyBorder="1" applyAlignment="1">
      <alignment vertical="center"/>
    </xf>
    <xf numFmtId="0" fontId="1" fillId="12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5" fontId="3" fillId="5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2" fontId="0" fillId="0" borderId="0" xfId="0" applyNumberFormat="1"/>
    <xf numFmtId="3" fontId="0" fillId="0" borderId="0" xfId="0" applyNumberFormat="1"/>
    <xf numFmtId="2" fontId="2" fillId="0" borderId="0" xfId="0" applyNumberFormat="1" applyFont="1"/>
    <xf numFmtId="166" fontId="2" fillId="0" borderId="0" xfId="0" applyNumberFormat="1" applyFont="1" applyAlignment="1">
      <alignment vertical="center"/>
    </xf>
    <xf numFmtId="167" fontId="0" fillId="0" borderId="0" xfId="0" applyNumberFormat="1"/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Demand'!$A$6</c:f>
              <c:strCache>
                <c:ptCount val="1"/>
                <c:pt idx="0">
                  <c:v>Ratio (Supply/Demand)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'Supply Demand'!$B$1:$E$1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'Supply Demand'!$B$6:$E$6</c:f>
              <c:numCache>
                <c:formatCode>0.00</c:formatCode>
                <c:ptCount val="4"/>
                <c:pt idx="0">
                  <c:v>1.0755555555555556</c:v>
                </c:pt>
                <c:pt idx="1">
                  <c:v>1.071264367816092</c:v>
                </c:pt>
                <c:pt idx="2">
                  <c:v>1.1025559105431311</c:v>
                </c:pt>
                <c:pt idx="3">
                  <c:v>1.0646640316205533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D-4837-89C9-3289BB53E3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87352160"/>
        <c:axId val="1587356960"/>
      </c:lineChart>
      <c:catAx>
        <c:axId val="158735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56960"/>
        <c:crosses val="autoZero"/>
        <c:auto val="1"/>
        <c:lblAlgn val="ctr"/>
        <c:lblOffset val="100"/>
        <c:noMultiLvlLbl val="0"/>
      </c:catAx>
      <c:valAx>
        <c:axId val="1587356960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Ratio (Supply/Deman)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5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Property</a:t>
            </a:r>
            <a:r>
              <a:rPr lang="en-AU" baseline="0"/>
              <a:t> Affordability (Lower is Better)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'Property Affordability'!$A$11</c:f>
              <c:strCache>
                <c:ptCount val="1"/>
                <c:pt idx="0">
                  <c:v>Affordability (House)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Affordability'!$B$11:$E$11</c:f>
              <c:numCache>
                <c:formatCode>0.00</c:formatCode>
                <c:ptCount val="4"/>
                <c:pt idx="0">
                  <c:v>10.710191942572129</c:v>
                </c:pt>
                <c:pt idx="1">
                  <c:v>13.333837182159622</c:v>
                </c:pt>
                <c:pt idx="2">
                  <c:v>15.41572928521888</c:v>
                </c:pt>
                <c:pt idx="3">
                  <c:v>19.203077141157085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2-4903-B169-B1309D412330}"/>
            </c:ext>
          </c:extLst>
        </c:ser>
        <c:ser>
          <c:idx val="1"/>
          <c:order val="1"/>
          <c:tx>
            <c:strRef>
              <c:f>'Property Affordability'!$A$12</c:f>
              <c:strCache>
                <c:ptCount val="1"/>
                <c:pt idx="0">
                  <c:v>Affordability (Unit)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Affordability'!$B$12:$E$12</c:f>
              <c:numCache>
                <c:formatCode>0.00</c:formatCode>
                <c:ptCount val="4"/>
                <c:pt idx="0">
                  <c:v>6.9335953347230035</c:v>
                </c:pt>
                <c:pt idx="1">
                  <c:v>4.7519526127909293</c:v>
                </c:pt>
                <c:pt idx="2">
                  <c:v>8.0312715506909544</c:v>
                </c:pt>
                <c:pt idx="3">
                  <c:v>6.8509064992071504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F2-4903-B169-B1309D4123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0146927"/>
        <c:axId val="1610146447"/>
      </c:lineChart>
      <c:catAx>
        <c:axId val="161014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6447"/>
        <c:crosses val="autoZero"/>
        <c:auto val="1"/>
        <c:lblAlgn val="ctr"/>
        <c:lblOffset val="100"/>
        <c:noMultiLvlLbl val="0"/>
      </c:catAx>
      <c:valAx>
        <c:axId val="161014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Ratio(Property Price/Yearly Income)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>
                <a:effectLst/>
              </a:rPr>
              <a:t>Property Price vs Annual Household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'Property Affordability'!$A$2</c:f>
              <c:strCache>
                <c:ptCount val="1"/>
                <c:pt idx="0">
                  <c:v>MedianHousePrice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4.6140638118232782E-2"/>
                  <c:y val="-0.16754024460520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11-42E6-A8EC-115E0971745A}"/>
                </c:ext>
              </c:extLst>
            </c:dLbl>
            <c:dLbl>
              <c:idx val="1"/>
              <c:layout>
                <c:manualLayout>
                  <c:x val="-3.2097835212683702E-2"/>
                  <c:y val="-0.191704702961725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11-42E6-A8EC-115E0971745A}"/>
                </c:ext>
              </c:extLst>
            </c:dLbl>
            <c:dLbl>
              <c:idx val="2"/>
              <c:layout>
                <c:manualLayout>
                  <c:x val="-5.2158982220611015E-2"/>
                  <c:y val="-0.26903096970258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11-42E6-A8EC-115E0971745A}"/>
                </c:ext>
              </c:extLst>
            </c:dLbl>
            <c:dLbl>
              <c:idx val="3"/>
              <c:layout>
                <c:manualLayout>
                  <c:x val="-5.8177326322989206E-2"/>
                  <c:y val="-0.397908080937362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11-42E6-A8EC-115E0971745A}"/>
                </c:ext>
              </c:extLst>
            </c:dLbl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Affordability'!$B$2:$E$2</c:f>
              <c:numCache>
                <c:formatCode>"$"#,##0.00</c:formatCode>
                <c:ptCount val="4"/>
                <c:pt idx="0">
                  <c:v>726000</c:v>
                </c:pt>
                <c:pt idx="1">
                  <c:v>940000</c:v>
                </c:pt>
                <c:pt idx="2">
                  <c:v>1430000</c:v>
                </c:pt>
                <c:pt idx="3">
                  <c:v>2300000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11-42E6-A8EC-115E0971745A}"/>
            </c:ext>
          </c:extLst>
        </c:ser>
        <c:ser>
          <c:idx val="1"/>
          <c:order val="1"/>
          <c:tx>
            <c:strRef>
              <c:f>'Property Affordability'!$A$3</c:f>
              <c:strCache>
                <c:ptCount val="1"/>
                <c:pt idx="0">
                  <c:v>MedianUnitPrice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5.9998157536894497E-2"/>
                  <c:y val="-0.100919244354020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11-42E6-A8EC-115E0971745A}"/>
                </c:ext>
              </c:extLst>
            </c:dLbl>
            <c:dLbl>
              <c:idx val="1"/>
              <c:layout>
                <c:manualLayout>
                  <c:x val="-1.3999570091942132E-2"/>
                  <c:y val="-9.1152865868147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11-42E6-A8EC-115E0971745A}"/>
                </c:ext>
              </c:extLst>
            </c:dLbl>
            <c:dLbl>
              <c:idx val="2"/>
              <c:layout>
                <c:manualLayout>
                  <c:x val="-1.9999385845631511E-3"/>
                  <c:y val="-0.14324021779280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11-42E6-A8EC-115E0971745A}"/>
                </c:ext>
              </c:extLst>
            </c:dLbl>
            <c:dLbl>
              <c:idx val="3"/>
              <c:layout>
                <c:manualLayout>
                  <c:x val="-4.999846461407878E-2"/>
                  <c:y val="-0.157889785521613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11-42E6-A8EC-115E0971745A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Affordability'!$B$3:$E$3</c:f>
              <c:numCache>
                <c:formatCode>"$"#,##0.00</c:formatCode>
                <c:ptCount val="4"/>
                <c:pt idx="0">
                  <c:v>470000</c:v>
                </c:pt>
                <c:pt idx="1">
                  <c:v>335000</c:v>
                </c:pt>
                <c:pt idx="2">
                  <c:v>745000</c:v>
                </c:pt>
                <c:pt idx="3">
                  <c:v>820550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11-42E6-A8EC-115E0971745A}"/>
            </c:ext>
          </c:extLst>
        </c:ser>
        <c:ser>
          <c:idx val="2"/>
          <c:order val="2"/>
          <c:tx>
            <c:strRef>
              <c:f>'Property Affordability'!$A$9</c:f>
              <c:strCache>
                <c:ptCount val="1"/>
                <c:pt idx="0">
                  <c:v>MedianYearlyRent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4.6260156923447752E-2"/>
                  <c:y val="-9.76819133348630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411-42E6-A8EC-115E0971745A}"/>
                </c:ext>
              </c:extLst>
            </c:dLbl>
            <c:dLbl>
              <c:idx val="1"/>
              <c:layout>
                <c:manualLayout>
                  <c:x val="0"/>
                  <c:y val="-1.12118743921758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411-42E6-A8EC-115E0971745A}"/>
                </c:ext>
              </c:extLst>
            </c:dLbl>
            <c:dLbl>
              <c:idx val="2"/>
              <c:layout>
                <c:manualLayout>
                  <c:x val="-1.4749444864108668E-16"/>
                  <c:y val="-1.30242551113151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411-42E6-A8EC-115E0971745A}"/>
                </c:ext>
              </c:extLst>
            </c:dLbl>
            <c:dLbl>
              <c:idx val="3"/>
              <c:layout>
                <c:manualLayout>
                  <c:x val="-5.0282779264617126E-2"/>
                  <c:y val="-1.62803188891438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411-42E6-A8EC-115E0971745A}"/>
                </c:ext>
              </c:extLst>
            </c:dLbl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Affordability'!$B$9:$E$9</c:f>
              <c:numCache>
                <c:formatCode>"$"#,##0.00</c:formatCode>
                <c:ptCount val="4"/>
                <c:pt idx="0">
                  <c:v>10428.6</c:v>
                </c:pt>
                <c:pt idx="1">
                  <c:v>6778.59</c:v>
                </c:pt>
                <c:pt idx="2">
                  <c:v>11054.316000000001</c:v>
                </c:pt>
                <c:pt idx="3">
                  <c:v>15017.184000000001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411-42E6-A8EC-115E0971745A}"/>
            </c:ext>
          </c:extLst>
        </c:ser>
        <c:ser>
          <c:idx val="3"/>
          <c:order val="3"/>
          <c:tx>
            <c:strRef>
              <c:f>'Property Affordability'!$A$10</c:f>
              <c:strCache>
                <c:ptCount val="1"/>
                <c:pt idx="0">
                  <c:v>MedianHouseholdYearlyIncome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5.3998341783205082E-2"/>
                  <c:y val="-4.0693243691137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411-42E6-A8EC-115E0971745A}"/>
                </c:ext>
              </c:extLst>
            </c:dLbl>
            <c:dLbl>
              <c:idx val="1"/>
              <c:layout>
                <c:manualLayout>
                  <c:x val="-2.6532225440130267E-4"/>
                  <c:y val="-3.4182391759539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411-42E6-A8EC-115E0971745A}"/>
                </c:ext>
              </c:extLst>
            </c:dLbl>
            <c:dLbl>
              <c:idx val="2"/>
              <c:layout>
                <c:manualLayout>
                  <c:x val="-1.4749444864108668E-16"/>
                  <c:y val="-3.74447334450309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411-42E6-A8EC-115E0971745A}"/>
                </c:ext>
              </c:extLst>
            </c:dLbl>
            <c:dLbl>
              <c:idx val="3"/>
              <c:layout>
                <c:manualLayout>
                  <c:x val="-5.2294090435201807E-2"/>
                  <c:y val="-4.23288291117740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411-42E6-A8EC-115E0971745A}"/>
                </c:ext>
              </c:extLst>
            </c:dLbl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'Property Affordability'!$B$1:$E$1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'Property Affordability'!$B$10:$E$10</c:f>
              <c:numCache>
                <c:formatCode>"$"#,##0.00</c:formatCode>
                <c:ptCount val="4"/>
                <c:pt idx="0">
                  <c:v>67785.899999999994</c:v>
                </c:pt>
                <c:pt idx="1">
                  <c:v>70497.335999999996</c:v>
                </c:pt>
                <c:pt idx="2">
                  <c:v>92762.396999999997</c:v>
                </c:pt>
                <c:pt idx="3">
                  <c:v>119772.47100000001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411-42E6-A8EC-115E097174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5415360"/>
        <c:axId val="715415840"/>
      </c:areaChart>
      <c:catAx>
        <c:axId val="71541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15840"/>
        <c:crosses val="autoZero"/>
        <c:auto val="1"/>
        <c:lblAlgn val="ctr"/>
        <c:lblOffset val="100"/>
        <c:noMultiLvlLbl val="0"/>
      </c:catAx>
      <c:valAx>
        <c:axId val="715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Amount</a:t>
                </a:r>
                <a:r>
                  <a:rPr lang="en-AU" baseline="0"/>
                  <a:t> ($)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1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Household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634821678284286E-2"/>
          <c:y val="0.14428277332121184"/>
          <c:w val="0.87972840407986941"/>
          <c:h val="0.53418898582757912"/>
        </c:manualLayout>
      </c:layout>
      <c:lineChart>
        <c:grouping val="standard"/>
        <c:varyColors val="0"/>
        <c:ser>
          <c:idx val="0"/>
          <c:order val="0"/>
          <c:tx>
            <c:strRef>
              <c:f>'Property Affordability'!$G$2</c:f>
              <c:strCache>
                <c:ptCount val="1"/>
                <c:pt idx="0">
                  <c:v>HouseholdsRentPayments&lt;30%Income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'Property Affordability'!$H$1:$K$1</c15:sqref>
                  </c15:fullRef>
                </c:ext>
              </c:extLst>
              <c:f>'Property Affordability'!$I$1:$K$1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Affordability'!$H$2:$K$2</c15:sqref>
                  </c15:fullRef>
                </c:ext>
              </c:extLst>
              <c:f>'Property Affordability'!$I$2:$K$2</c:f>
              <c:numCache>
                <c:formatCode>0.00%</c:formatCode>
                <c:ptCount val="3"/>
                <c:pt idx="0">
                  <c:v>0.91100000000000003</c:v>
                </c:pt>
                <c:pt idx="1">
                  <c:v>0.93100000000000005</c:v>
                </c:pt>
                <c:pt idx="2">
                  <c:v>0.53100000000000003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8-49A1-90F3-F129F2DF0BD4}"/>
            </c:ext>
          </c:extLst>
        </c:ser>
        <c:ser>
          <c:idx val="1"/>
          <c:order val="1"/>
          <c:tx>
            <c:strRef>
              <c:f>'Property Affordability'!$G$3</c:f>
              <c:strCache>
                <c:ptCount val="1"/>
                <c:pt idx="0">
                  <c:v>HouseholdsRentPayments&gt;30%Income(%)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2582899691381529E-2"/>
                  <c:y val="3.69847836920825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48-49A1-90F3-F129F2DF0BD4}"/>
                </c:ext>
              </c:extLst>
            </c:dLbl>
            <c:dLbl>
              <c:idx val="1"/>
              <c:layout>
                <c:manualLayout>
                  <c:x val="-4.0525011123940954E-2"/>
                  <c:y val="2.9204639538876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48-49A1-90F3-F129F2DF0BD4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'Property Affordability'!$H$1:$K$1</c15:sqref>
                  </c15:fullRef>
                </c:ext>
              </c:extLst>
              <c:f>'Property Affordability'!$I$1:$K$1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Affordability'!$H$3:$K$3</c15:sqref>
                  </c15:fullRef>
                </c:ext>
              </c:extLst>
              <c:f>'Property Affordability'!$I$3:$K$3</c:f>
              <c:numCache>
                <c:formatCode>0.00%</c:formatCode>
                <c:ptCount val="3"/>
                <c:pt idx="0">
                  <c:v>8.1000000000000003E-2</c:v>
                </c:pt>
                <c:pt idx="1">
                  <c:v>6.9000000000000006E-2</c:v>
                </c:pt>
                <c:pt idx="2">
                  <c:v>0.38300000000000001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8-49A1-90F3-F129F2DF0BD4}"/>
            </c:ext>
          </c:extLst>
        </c:ser>
        <c:ser>
          <c:idx val="2"/>
          <c:order val="2"/>
          <c:tx>
            <c:strRef>
              <c:f>'Property Affordability'!$G$4</c:f>
              <c:strCache>
                <c:ptCount val="1"/>
                <c:pt idx="0">
                  <c:v>HouseholdsMortgageRepayments&lt;30%Income(%)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74885625146035E-2"/>
                  <c:y val="3.69847836920827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48-49A1-90F3-F129F2DF0BD4}"/>
                </c:ext>
              </c:extLst>
            </c:dLbl>
            <c:dLbl>
              <c:idx val="1"/>
              <c:layout>
                <c:manualLayout>
                  <c:x val="-4.9332774192586686E-2"/>
                  <c:y val="3.69847836920827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48-49A1-90F3-F129F2DF0BD4}"/>
                </c:ext>
              </c:extLst>
            </c:dLbl>
            <c:dLbl>
              <c:idx val="2"/>
              <c:layout>
                <c:manualLayout>
                  <c:x val="-4.5066141536251873E-2"/>
                  <c:y val="-4.3945353786446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B3-4A69-B698-B6708F564AD7}"/>
                </c:ext>
              </c:extLst>
            </c:dLbl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'Property Affordability'!$H$1:$K$1</c15:sqref>
                  </c15:fullRef>
                </c:ext>
              </c:extLst>
              <c:f>'Property Affordability'!$I$1:$K$1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Affordability'!$H$4:$K$4</c15:sqref>
                  </c15:fullRef>
                </c:ext>
              </c:extLst>
              <c:f>'Property Affordability'!$I$4:$K$4</c:f>
              <c:numCache>
                <c:formatCode>0.00%</c:formatCode>
                <c:ptCount val="3"/>
                <c:pt idx="0">
                  <c:v>0.878</c:v>
                </c:pt>
                <c:pt idx="1">
                  <c:v>0.88900000000000001</c:v>
                </c:pt>
                <c:pt idx="2">
                  <c:v>0.64700000000000002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8-49A1-90F3-F129F2DF0BD4}"/>
            </c:ext>
          </c:extLst>
        </c:ser>
        <c:ser>
          <c:idx val="3"/>
          <c:order val="3"/>
          <c:tx>
            <c:strRef>
              <c:f>'Property Affordability'!$G$5</c:f>
              <c:strCache>
                <c:ptCount val="1"/>
                <c:pt idx="0">
                  <c:v>HouseholdsMortgageRepayments&gt;30%Income(%)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'Property Affordability'!$H$1:$K$1</c15:sqref>
                  </c15:fullRef>
                </c:ext>
              </c:extLst>
              <c:f>'Property Affordability'!$I$1:$K$1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Affordability'!$H$5:$K$5</c15:sqref>
                  </c15:fullRef>
                </c:ext>
              </c:extLst>
              <c:f>'Property Affordability'!$I$5:$K$5</c:f>
              <c:numCache>
                <c:formatCode>0.00%</c:formatCode>
                <c:ptCount val="3"/>
                <c:pt idx="0">
                  <c:v>0.122</c:v>
                </c:pt>
                <c:pt idx="1">
                  <c:v>0.111</c:v>
                </c:pt>
                <c:pt idx="2">
                  <c:v>0.224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8-49A1-90F3-F129F2DF0B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5410303"/>
        <c:axId val="505407423"/>
      </c:lineChart>
      <c:catAx>
        <c:axId val="50541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07423"/>
        <c:crosses val="autoZero"/>
        <c:auto val="1"/>
        <c:lblAlgn val="ctr"/>
        <c:lblOffset val="100"/>
        <c:noMultiLvlLbl val="0"/>
      </c:catAx>
      <c:valAx>
        <c:axId val="50540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 of Owners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1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Income Over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Finance!$A$5</c:f>
              <c:strCache>
                <c:ptCount val="1"/>
                <c:pt idx="0">
                  <c:v>Worked full-time(%)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Finance!$B$5:$E$5</c:f>
              <c:numCache>
                <c:formatCode>0.00%</c:formatCode>
                <c:ptCount val="4"/>
                <c:pt idx="0">
                  <c:v>0.60799999999999998</c:v>
                </c:pt>
                <c:pt idx="1">
                  <c:v>0.59399999999999997</c:v>
                </c:pt>
                <c:pt idx="2">
                  <c:v>0.59599999999999997</c:v>
                </c:pt>
                <c:pt idx="3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5-4F99-93D8-7F612B63B0BF}"/>
            </c:ext>
          </c:extLst>
        </c:ser>
        <c:ser>
          <c:idx val="4"/>
          <c:order val="4"/>
          <c:tx>
            <c:strRef>
              <c:f>Finance!$A$6</c:f>
              <c:strCache>
                <c:ptCount val="1"/>
                <c:pt idx="0">
                  <c:v>Worked part-time(%)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Finance!$B$6:$E$6</c:f>
              <c:numCache>
                <c:formatCode>0.00%</c:formatCode>
                <c:ptCount val="4"/>
                <c:pt idx="0">
                  <c:v>0.29799999999999999</c:v>
                </c:pt>
                <c:pt idx="1">
                  <c:v>0.29499999999999998</c:v>
                </c:pt>
                <c:pt idx="2">
                  <c:v>0.317</c:v>
                </c:pt>
                <c:pt idx="3">
                  <c:v>0.314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5-4F99-93D8-7F612B63B0BF}"/>
            </c:ext>
          </c:extLst>
        </c:ser>
        <c:ser>
          <c:idx val="5"/>
          <c:order val="5"/>
          <c:tx>
            <c:strRef>
              <c:f>Finance!$A$7</c:f>
              <c:strCache>
                <c:ptCount val="1"/>
                <c:pt idx="0">
                  <c:v>Unemployment(%)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855600123499597E-17"/>
                  <c:y val="-1.5866301930313973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785-4F99-93D8-7F612B63B0BF}"/>
                </c:ext>
              </c:extLst>
            </c:dLbl>
            <c:dLbl>
              <c:idx val="1"/>
              <c:layout>
                <c:manualLayout>
                  <c:x val="0"/>
                  <c:y val="5.7499970173812266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785-4F99-93D8-7F612B63B0BF}"/>
                </c:ext>
              </c:extLst>
            </c:dLbl>
            <c:dLbl>
              <c:idx val="2"/>
              <c:layout>
                <c:manualLayout>
                  <c:x val="0"/>
                  <c:y val="2.67894513445091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785-4F99-93D8-7F612B63B0BF}"/>
                </c:ext>
              </c:extLst>
            </c:dLbl>
            <c:dLbl>
              <c:idx val="3"/>
              <c:layout>
                <c:manualLayout>
                  <c:x val="-1.1142240049399839E-16"/>
                  <c:y val="4.8459867911076962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785-4F99-93D8-7F612B63B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Finance!$B$7:$E$7</c:f>
              <c:numCache>
                <c:formatCode>0.00%</c:formatCode>
                <c:ptCount val="4"/>
                <c:pt idx="0">
                  <c:v>3.4000000000000002E-2</c:v>
                </c:pt>
                <c:pt idx="1">
                  <c:v>5.3999999999999999E-2</c:v>
                </c:pt>
                <c:pt idx="2">
                  <c:v>5.6000000000000001E-2</c:v>
                </c:pt>
                <c:pt idx="3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5-4F99-93D8-7F612B63B0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2001103"/>
        <c:axId val="1712000623"/>
      </c:barChart>
      <c:lineChart>
        <c:grouping val="standard"/>
        <c:varyColors val="0"/>
        <c:ser>
          <c:idx val="0"/>
          <c:order val="0"/>
          <c:tx>
            <c:strRef>
              <c:f>Finance!$A$2</c:f>
              <c:strCache>
                <c:ptCount val="1"/>
                <c:pt idx="0">
                  <c:v>MedianPersonalWeeklyIncome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185395564298782E-2"/>
                  <c:y val="-2.0100056277357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785-4F99-93D8-7F612B63B0BF}"/>
                </c:ext>
              </c:extLst>
            </c:dLbl>
            <c:dLbl>
              <c:idx val="1"/>
              <c:layout>
                <c:manualLayout>
                  <c:x val="-2.2774506584040413E-2"/>
                  <c:y val="-2.62861439545811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785-4F99-93D8-7F612B63B0BF}"/>
                </c:ext>
              </c:extLst>
            </c:dLbl>
            <c:dLbl>
              <c:idx val="2"/>
              <c:layout>
                <c:manualLayout>
                  <c:x val="-2.8857177392540897E-2"/>
                  <c:y val="-2.4920478448425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785-4F99-93D8-7F612B63B0BF}"/>
                </c:ext>
              </c:extLst>
            </c:dLbl>
            <c:dLbl>
              <c:idx val="3"/>
              <c:layout>
                <c:manualLayout>
                  <c:x val="-3.7959902148339053E-2"/>
                  <c:y val="-2.8077267263896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785-4F99-93D8-7F612B63B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92721553048173"/>
                  <c:y val="5.83814038138511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Finance!$B$2:$E$2</c:f>
              <c:numCache>
                <c:formatCode>"$"#,##0.00</c:formatCode>
                <c:ptCount val="4"/>
                <c:pt idx="0">
                  <c:v>539</c:v>
                </c:pt>
                <c:pt idx="1">
                  <c:v>586</c:v>
                </c:pt>
                <c:pt idx="2">
                  <c:v>708</c:v>
                </c:pt>
                <c:pt idx="3">
                  <c:v>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5-4F99-93D8-7F612B63B0BF}"/>
            </c:ext>
          </c:extLst>
        </c:ser>
        <c:ser>
          <c:idx val="1"/>
          <c:order val="1"/>
          <c:tx>
            <c:strRef>
              <c:f>Finance!$A$3</c:f>
              <c:strCache>
                <c:ptCount val="1"/>
                <c:pt idx="0">
                  <c:v>MedianFamilyWeeklyIncome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373343732991018E-2"/>
                  <c:y val="-3.88443446549203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785-4F99-93D8-7F612B63B0BF}"/>
                </c:ext>
              </c:extLst>
            </c:dLbl>
            <c:dLbl>
              <c:idx val="1"/>
              <c:layout>
                <c:manualLayout>
                  <c:x val="-3.788889972186564E-2"/>
                  <c:y val="-2.486038057914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785-4F99-93D8-7F612B63B0BF}"/>
                </c:ext>
              </c:extLst>
            </c:dLbl>
            <c:dLbl>
              <c:idx val="2"/>
              <c:layout>
                <c:manualLayout>
                  <c:x val="-5.6075571588361149E-2"/>
                  <c:y val="-2.79679281515426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785-4F99-93D8-7F612B63B0BF}"/>
                </c:ext>
              </c:extLst>
            </c:dLbl>
            <c:dLbl>
              <c:idx val="3"/>
              <c:layout>
                <c:manualLayout>
                  <c:x val="-3.4857787744116499E-2"/>
                  <c:y val="-2.330660679295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785-4F99-93D8-7F612B63B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94805102651397"/>
                  <c:y val="-3.65902836859540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Finance!$B$3:$E$3</c:f>
              <c:numCache>
                <c:formatCode>"$"#,##0.00</c:formatCode>
                <c:ptCount val="4"/>
                <c:pt idx="0">
                  <c:v>1647</c:v>
                </c:pt>
                <c:pt idx="1">
                  <c:v>2304</c:v>
                </c:pt>
                <c:pt idx="2">
                  <c:v>2333</c:v>
                </c:pt>
                <c:pt idx="3">
                  <c:v>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85-4F99-93D8-7F612B63B0BF}"/>
            </c:ext>
          </c:extLst>
        </c:ser>
        <c:ser>
          <c:idx val="2"/>
          <c:order val="2"/>
          <c:tx>
            <c:strRef>
              <c:f>Finance!$A$4</c:f>
              <c:strCache>
                <c:ptCount val="1"/>
                <c:pt idx="0">
                  <c:v>MedianHouseholdWeeIklyIncome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321170034484882E-2"/>
                  <c:y val="-1.8838709741219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785-4F99-93D8-7F612B63B0BF}"/>
                </c:ext>
              </c:extLst>
            </c:dLbl>
            <c:dLbl>
              <c:idx val="1"/>
              <c:layout>
                <c:manualLayout>
                  <c:x val="-4.7053126170501731E-2"/>
                  <c:y val="-1.8838709741219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785-4F99-93D8-7F612B63B0BF}"/>
                </c:ext>
              </c:extLst>
            </c:dLbl>
            <c:dLbl>
              <c:idx val="2"/>
              <c:layout>
                <c:manualLayout>
                  <c:x val="-5.1611059121580427E-2"/>
                  <c:y val="-2.2943307873565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785-4F99-93D8-7F612B63B0BF}"/>
                </c:ext>
              </c:extLst>
            </c:dLbl>
            <c:dLbl>
              <c:idx val="3"/>
              <c:layout>
                <c:manualLayout>
                  <c:x val="-3.7946069492340265E-2"/>
                  <c:y val="-1.8838709741219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785-4F99-93D8-7F612B63B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92721553048173"/>
                  <c:y val="-2.0318932445782419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Finance!$B$1:$E$1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Finance!$B$4:$E$4</c:f>
              <c:numCache>
                <c:formatCode>"$"#,##0.00</c:formatCode>
                <c:ptCount val="4"/>
                <c:pt idx="0">
                  <c:v>1300</c:v>
                </c:pt>
                <c:pt idx="1">
                  <c:v>1352</c:v>
                </c:pt>
                <c:pt idx="2">
                  <c:v>1779</c:v>
                </c:pt>
                <c:pt idx="3">
                  <c:v>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85-4F99-93D8-7F612B63B0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3645680"/>
        <c:axId val="703650480"/>
      </c:lineChart>
      <c:catAx>
        <c:axId val="70364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0480"/>
        <c:crosses val="autoZero"/>
        <c:auto val="1"/>
        <c:lblAlgn val="ctr"/>
        <c:lblOffset val="100"/>
        <c:noMultiLvlLbl val="0"/>
      </c:catAx>
      <c:valAx>
        <c:axId val="7036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Income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45680"/>
        <c:crosses val="autoZero"/>
        <c:crossBetween val="between"/>
      </c:valAx>
      <c:valAx>
        <c:axId val="1712000623"/>
        <c:scaling>
          <c:orientation val="minMax"/>
          <c:max val="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</a:t>
                </a:r>
                <a:r>
                  <a:rPr lang="en-AU" baseline="0"/>
                  <a:t> of Employees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001103"/>
        <c:crosses val="max"/>
        <c:crossBetween val="between"/>
      </c:valAx>
      <c:catAx>
        <c:axId val="17120011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2000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Population and Marriage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Population!$A$7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58.70%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08D-472F-B2C7-36904E0964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60.30%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08D-472F-B2C7-36904E0964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60.10%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08D-472F-B2C7-36904E0964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52.10%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08D-472F-B2C7-36904E096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Population!$B$1:$E$1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Population!$B$7:$E$7</c:f>
              <c:numCache>
                <c:formatCode>General</c:formatCode>
                <c:ptCount val="4"/>
                <c:pt idx="0">
                  <c:v>713.20499999999993</c:v>
                </c:pt>
                <c:pt idx="1">
                  <c:v>734.45399999999995</c:v>
                </c:pt>
                <c:pt idx="2">
                  <c:v>752.452</c:v>
                </c:pt>
                <c:pt idx="3">
                  <c:v>659.06500000000005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8D-472F-B2C7-36904E09643F}"/>
            </c:ext>
          </c:extLst>
        </c:ser>
        <c:ser>
          <c:idx val="1"/>
          <c:order val="1"/>
          <c:tx>
            <c:strRef>
              <c:f>Population!$A$8</c:f>
              <c:strCache>
                <c:ptCount val="1"/>
                <c:pt idx="0">
                  <c:v>Separated+Divorced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8.10%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608D-472F-B2C7-36904E0964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7.00%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608D-472F-B2C7-36904E0964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8.60%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608D-472F-B2C7-36904E0964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10.70%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608D-472F-B2C7-36904E096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Population!$B$1:$E$1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Population!$B$8:$E$8</c:f>
              <c:numCache>
                <c:formatCode>General</c:formatCode>
                <c:ptCount val="4"/>
                <c:pt idx="0">
                  <c:v>98.415000000000006</c:v>
                </c:pt>
                <c:pt idx="1">
                  <c:v>85.26</c:v>
                </c:pt>
                <c:pt idx="2">
                  <c:v>107.672</c:v>
                </c:pt>
                <c:pt idx="3">
                  <c:v>135.35499999999999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08D-472F-B2C7-36904E09643F}"/>
            </c:ext>
          </c:extLst>
        </c:ser>
        <c:ser>
          <c:idx val="2"/>
          <c:order val="2"/>
          <c:tx>
            <c:strRef>
              <c:f>Population!$A$9</c:f>
              <c:strCache>
                <c:ptCount val="1"/>
                <c:pt idx="0">
                  <c:v>Widowed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8.10%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608D-472F-B2C7-36904E0964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6.60%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608D-472F-B2C7-36904E0964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4.80%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608D-472F-B2C7-36904E0964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6.10%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608D-472F-B2C7-36904E096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Population!$B$1:$E$1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Population!$B$9:$E$9</c:f>
              <c:numCache>
                <c:formatCode>General</c:formatCode>
                <c:ptCount val="4"/>
                <c:pt idx="0">
                  <c:v>98.415000000000006</c:v>
                </c:pt>
                <c:pt idx="1">
                  <c:v>80.388000000000005</c:v>
                </c:pt>
                <c:pt idx="2">
                  <c:v>60.096000000000004</c:v>
                </c:pt>
                <c:pt idx="3">
                  <c:v>77.164999999999992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08D-472F-B2C7-36904E09643F}"/>
            </c:ext>
          </c:extLst>
        </c:ser>
        <c:ser>
          <c:idx val="3"/>
          <c:order val="3"/>
          <c:tx>
            <c:strRef>
              <c:f>Population!$A$10</c:f>
              <c:strCache>
                <c:ptCount val="1"/>
                <c:pt idx="0">
                  <c:v>NeverMarried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25.00%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608D-472F-B2C7-36904E0964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26.20%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608D-472F-B2C7-36904E0964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26.60%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608D-472F-B2C7-36904E0964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30.60%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608D-472F-B2C7-36904E096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Population!$B$1:$E$1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Population!$B$10:$E$10</c:f>
              <c:numCache>
                <c:formatCode>General</c:formatCode>
                <c:ptCount val="4"/>
                <c:pt idx="0">
                  <c:v>303.75</c:v>
                </c:pt>
                <c:pt idx="1">
                  <c:v>319.11599999999999</c:v>
                </c:pt>
                <c:pt idx="2">
                  <c:v>333.03200000000004</c:v>
                </c:pt>
                <c:pt idx="3">
                  <c:v>387.09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08D-472F-B2C7-36904E0964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19603648"/>
        <c:axId val="719596448"/>
      </c:barChart>
      <c:catAx>
        <c:axId val="71960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96448"/>
        <c:crosses val="autoZero"/>
        <c:auto val="1"/>
        <c:lblAlgn val="ctr"/>
        <c:lblOffset val="100"/>
        <c:noMultiLvlLbl val="0"/>
      </c:catAx>
      <c:valAx>
        <c:axId val="7195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0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Employment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Workforce!$A$2</c:f>
              <c:strCache>
                <c:ptCount val="1"/>
                <c:pt idx="0">
                  <c:v>Worked full-time(%)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4.1023248301913881E-2"/>
                  <c:y val="-0.139291772152804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85-4623-BC8D-A39E52941772}"/>
                </c:ext>
              </c:extLst>
            </c:dLbl>
            <c:dLbl>
              <c:idx val="1"/>
              <c:layout>
                <c:manualLayout>
                  <c:x val="2.2790693501063266E-3"/>
                  <c:y val="-0.136263690149482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85-4623-BC8D-A39E52941772}"/>
                </c:ext>
              </c:extLst>
            </c:dLbl>
            <c:dLbl>
              <c:idx val="2"/>
              <c:layout>
                <c:manualLayout>
                  <c:x val="-4.5581387002126533E-3"/>
                  <c:y val="-0.136263690149482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85-4623-BC8D-A39E52941772}"/>
                </c:ext>
              </c:extLst>
            </c:dLbl>
            <c:dLbl>
              <c:idx val="3"/>
              <c:layout>
                <c:manualLayout>
                  <c:x val="-4.1023248301914048E-2"/>
                  <c:y val="-0.11809519812955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85-4623-BC8D-A39E529417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Workforce!$B$1:$E$1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Workforce!$B$2:$E$2</c:f>
              <c:numCache>
                <c:formatCode>0.00%</c:formatCode>
                <c:ptCount val="4"/>
                <c:pt idx="0">
                  <c:v>0.60799999999999998</c:v>
                </c:pt>
                <c:pt idx="1">
                  <c:v>0.59399999999999997</c:v>
                </c:pt>
                <c:pt idx="2">
                  <c:v>0.59599999999999997</c:v>
                </c:pt>
                <c:pt idx="3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85-4623-BC8D-A39E52941772}"/>
            </c:ext>
          </c:extLst>
        </c:ser>
        <c:ser>
          <c:idx val="1"/>
          <c:order val="1"/>
          <c:tx>
            <c:strRef>
              <c:f>Workforce!$A$3</c:f>
              <c:strCache>
                <c:ptCount val="1"/>
                <c:pt idx="0">
                  <c:v>Worked part-time(%)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4.3146728698952828E-2"/>
                  <c:y val="-4.5468070124413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85-4623-BC8D-A39E52941772}"/>
                </c:ext>
              </c:extLst>
            </c:dLbl>
            <c:dLbl>
              <c:idx val="1"/>
              <c:layout>
                <c:manualLayout>
                  <c:x val="2.276030531067817E-3"/>
                  <c:y val="-5.4677065673709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85-4623-BC8D-A39E52941772}"/>
                </c:ext>
              </c:extLst>
            </c:dLbl>
            <c:dLbl>
              <c:idx val="2"/>
              <c:layout>
                <c:manualLayout>
                  <c:x val="2.2821200728583538E-3"/>
                  <c:y val="-5.46771468505324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85-4623-BC8D-A39E52941772}"/>
                </c:ext>
              </c:extLst>
            </c:dLbl>
            <c:dLbl>
              <c:idx val="3"/>
              <c:layout>
                <c:manualLayout>
                  <c:x val="-4.3244580090288517E-2"/>
                  <c:y val="-5.46770656737094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85-4623-BC8D-A39E529417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Workforce!$B$1:$E$1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Workforce!$B$3:$E$3</c:f>
              <c:numCache>
                <c:formatCode>0.00%</c:formatCode>
                <c:ptCount val="4"/>
                <c:pt idx="0">
                  <c:v>0.29799999999999999</c:v>
                </c:pt>
                <c:pt idx="1">
                  <c:v>0.29499999999999998</c:v>
                </c:pt>
                <c:pt idx="2">
                  <c:v>0.317</c:v>
                </c:pt>
                <c:pt idx="3">
                  <c:v>0.314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85-4623-BC8D-A39E52941772}"/>
            </c:ext>
          </c:extLst>
        </c:ser>
        <c:ser>
          <c:idx val="2"/>
          <c:order val="2"/>
          <c:tx>
            <c:strRef>
              <c:f>Workforce!$A$4</c:f>
              <c:strCache>
                <c:ptCount val="1"/>
                <c:pt idx="0">
                  <c:v>Unemployment(%)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2.9521406327558491E-2"/>
                  <c:y val="-4.3200312169634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85-4623-BC8D-A39E52941772}"/>
                </c:ext>
              </c:extLst>
            </c:dLbl>
            <c:dLbl>
              <c:idx val="1"/>
              <c:layout>
                <c:manualLayout>
                  <c:x val="0"/>
                  <c:y val="-4.62860487531801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85-4623-BC8D-A39E52941772}"/>
                </c:ext>
              </c:extLst>
            </c:dLbl>
            <c:dLbl>
              <c:idx val="2"/>
              <c:layout>
                <c:manualLayout>
                  <c:x val="0"/>
                  <c:y val="-4.62860487531802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85-4623-BC8D-A39E52941772}"/>
                </c:ext>
              </c:extLst>
            </c:dLbl>
            <c:dLbl>
              <c:idx val="3"/>
              <c:layout>
                <c:manualLayout>
                  <c:x val="-2.7250528917746483E-2"/>
                  <c:y val="-5.24575219202709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B85-4623-BC8D-A39E529417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Workforce!$B$1:$E$1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Workforce!$B$4:$E$4</c:f>
              <c:numCache>
                <c:formatCode>0.00%</c:formatCode>
                <c:ptCount val="4"/>
                <c:pt idx="0">
                  <c:v>3.4000000000000002E-2</c:v>
                </c:pt>
                <c:pt idx="1">
                  <c:v>5.3999999999999999E-2</c:v>
                </c:pt>
                <c:pt idx="2">
                  <c:v>5.6000000000000001E-2</c:v>
                </c:pt>
                <c:pt idx="3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85-4623-BC8D-A39E529417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64254544"/>
        <c:axId val="864785056"/>
      </c:areaChart>
      <c:catAx>
        <c:axId val="8642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85056"/>
        <c:crosses val="autoZero"/>
        <c:auto val="1"/>
        <c:lblAlgn val="ctr"/>
        <c:lblOffset val="100"/>
        <c:noMultiLvlLbl val="0"/>
      </c:catAx>
      <c:valAx>
        <c:axId val="8647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People(% of Population)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Ownership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Ownership!$A$2</c:f>
              <c:strCache>
                <c:ptCount val="1"/>
                <c:pt idx="0">
                  <c:v>FullyOwned(%)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Ownership!$B$2:$E$2</c:f>
              <c:numCache>
                <c:formatCode>0.00%</c:formatCode>
                <c:ptCount val="4"/>
                <c:pt idx="0">
                  <c:v>0.433</c:v>
                </c:pt>
                <c:pt idx="1">
                  <c:v>0.43</c:v>
                </c:pt>
                <c:pt idx="2">
                  <c:v>0.42799999999999999</c:v>
                </c:pt>
                <c:pt idx="3">
                  <c:v>0.40899999999999997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0-47B6-8178-04CC43C5E5CD}"/>
            </c:ext>
          </c:extLst>
        </c:ser>
        <c:ser>
          <c:idx val="1"/>
          <c:order val="1"/>
          <c:tx>
            <c:strRef>
              <c:f>Ownership!$A$3</c:f>
              <c:strCache>
                <c:ptCount val="1"/>
                <c:pt idx="0">
                  <c:v>OwnedWithMortgage(%)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Ownership!$B$3:$E$3</c:f>
              <c:numCache>
                <c:formatCode>0.00%</c:formatCode>
                <c:ptCount val="4"/>
                <c:pt idx="0">
                  <c:v>0.3</c:v>
                </c:pt>
                <c:pt idx="1">
                  <c:v>0.30299999999999999</c:v>
                </c:pt>
                <c:pt idx="2">
                  <c:v>0.35</c:v>
                </c:pt>
                <c:pt idx="3">
                  <c:v>0.38400000000000001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0-47B6-8178-04CC43C5E5CD}"/>
            </c:ext>
          </c:extLst>
        </c:ser>
        <c:ser>
          <c:idx val="2"/>
          <c:order val="2"/>
          <c:tx>
            <c:strRef>
              <c:f>Ownership!$A$4</c:f>
              <c:strCache>
                <c:ptCount val="1"/>
                <c:pt idx="0">
                  <c:v>Rented(%)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Ownership!$B$4:$E$4</c:f>
              <c:numCache>
                <c:formatCode>0.00%</c:formatCode>
                <c:ptCount val="4"/>
                <c:pt idx="0">
                  <c:v>0.215</c:v>
                </c:pt>
                <c:pt idx="1">
                  <c:v>0.22500000000000001</c:v>
                </c:pt>
                <c:pt idx="2">
                  <c:v>0.191</c:v>
                </c:pt>
                <c:pt idx="3">
                  <c:v>0.183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D0-47B6-8178-04CC43C5E5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8142160"/>
        <c:axId val="38814168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Ownership!$A$5</c15:sqref>
                        </c15:formulaRef>
                      </c:ext>
                    </c:extLst>
                    <c:strCache>
                      <c:ptCount val="1"/>
                      <c:pt idx="0">
                        <c:v>FamilyHouseHolds(%)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Ownership!$B$5:$E$5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0.73099999999999998</c:v>
                      </c:pt>
                      <c:pt idx="1">
                        <c:v>0.71199999999999997</c:v>
                      </c:pt>
                      <c:pt idx="2">
                        <c:v>0.75700000000000001</c:v>
                      </c:pt>
                      <c:pt idx="3">
                        <c:v>0.755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D0-47B6-8178-04CC43C5E5C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Ownership!$A$6</c15:sqref>
                        </c15:formulaRef>
                      </c:ext>
                    </c:extLst>
                    <c:strCache>
                      <c:ptCount val="1"/>
                      <c:pt idx="0">
                        <c:v>SinglePersonHouseHolds(%)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Ownership!$B$6:$E$6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0.224</c:v>
                      </c:pt>
                      <c:pt idx="1">
                        <c:v>0.27900000000000003</c:v>
                      </c:pt>
                      <c:pt idx="2">
                        <c:v>0.23599999999999999</c:v>
                      </c:pt>
                      <c:pt idx="3">
                        <c:v>0.23599999999999999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D0-47B6-8178-04CC43C5E5C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Ownership!$A$7</c15:sqref>
                        </c15:formulaRef>
                      </c:ext>
                    </c:extLst>
                    <c:strCache>
                      <c:ptCount val="1"/>
                      <c:pt idx="0">
                        <c:v>GroupHouseHold(%)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Ownership!$B$7:$E$7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</c:v>
                      </c:pt>
                      <c:pt idx="1">
                        <c:v>8.9999999999999993E-3</c:v>
                      </c:pt>
                      <c:pt idx="2">
                        <c:v>7.0000000000000001E-3</c:v>
                      </c:pt>
                      <c:pt idx="3">
                        <c:v>8.9999999999999993E-3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D0-47B6-8178-04CC43C5E5CD}"/>
                  </c:ext>
                </c:extLst>
              </c15:ser>
            </c15:filteredBarSeries>
          </c:ext>
        </c:extLst>
      </c:barChart>
      <c:catAx>
        <c:axId val="38814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41680"/>
        <c:crosses val="autoZero"/>
        <c:auto val="1"/>
        <c:lblAlgn val="ctr"/>
        <c:lblOffset val="100"/>
        <c:noMultiLvlLbl val="0"/>
      </c:catAx>
      <c:valAx>
        <c:axId val="388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Dwellings(%)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Household</a:t>
            </a:r>
            <a:r>
              <a:rPr lang="en-AU" baseline="0"/>
              <a:t> Composition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Ownership!$A$5</c:f>
              <c:strCache>
                <c:ptCount val="1"/>
                <c:pt idx="0">
                  <c:v>FamilyHouseHolds(%)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Ownership!$B$5:$E$5</c:f>
              <c:numCache>
                <c:formatCode>0.00%</c:formatCode>
                <c:ptCount val="4"/>
                <c:pt idx="0">
                  <c:v>0.73099999999999998</c:v>
                </c:pt>
                <c:pt idx="1">
                  <c:v>0.71199999999999997</c:v>
                </c:pt>
                <c:pt idx="2">
                  <c:v>0.75700000000000001</c:v>
                </c:pt>
                <c:pt idx="3">
                  <c:v>0.755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CCF9-4517-AA28-B8A8ECC3A33E}"/>
            </c:ext>
          </c:extLst>
        </c:ser>
        <c:ser>
          <c:idx val="4"/>
          <c:order val="4"/>
          <c:tx>
            <c:strRef>
              <c:f>Ownership!$A$6</c:f>
              <c:strCache>
                <c:ptCount val="1"/>
                <c:pt idx="0">
                  <c:v>SinglePersonHouseHolds(%)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Ownership!$B$6:$E$6</c:f>
              <c:numCache>
                <c:formatCode>0.00%</c:formatCode>
                <c:ptCount val="4"/>
                <c:pt idx="0">
                  <c:v>0.224</c:v>
                </c:pt>
                <c:pt idx="1">
                  <c:v>0.27900000000000003</c:v>
                </c:pt>
                <c:pt idx="2">
                  <c:v>0.23599999999999999</c:v>
                </c:pt>
                <c:pt idx="3">
                  <c:v>0.23599999999999999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CCF9-4517-AA28-B8A8ECC3A33E}"/>
            </c:ext>
          </c:extLst>
        </c:ser>
        <c:ser>
          <c:idx val="5"/>
          <c:order val="5"/>
          <c:tx>
            <c:strRef>
              <c:f>Ownership!$A$7</c:f>
              <c:strCache>
                <c:ptCount val="1"/>
                <c:pt idx="0">
                  <c:v>GroupHouseHold(%)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Ownership!$B$1:$E$1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Ownership!$B$7:$E$7</c:f>
              <c:numCache>
                <c:formatCode>0.00%</c:formatCode>
                <c:ptCount val="4"/>
                <c:pt idx="0">
                  <c:v>0</c:v>
                </c:pt>
                <c:pt idx="1">
                  <c:v>8.9999999999999993E-3</c:v>
                </c:pt>
                <c:pt idx="2">
                  <c:v>7.0000000000000001E-3</c:v>
                </c:pt>
                <c:pt idx="3">
                  <c:v>8.9999999999999993E-3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CCF9-4517-AA28-B8A8ECC3A3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8142160"/>
        <c:axId val="3881416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Ownership!$A$2</c15:sqref>
                        </c15:formulaRef>
                      </c:ext>
                    </c:extLst>
                    <c:strCache>
                      <c:ptCount val="1"/>
                      <c:pt idx="0">
                        <c:v>FullyOwned(%)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Ownership!$B$2:$E$2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0.433</c:v>
                      </c:pt>
                      <c:pt idx="1">
                        <c:v>0.43</c:v>
                      </c:pt>
                      <c:pt idx="2">
                        <c:v>0.42799999999999999</c:v>
                      </c:pt>
                      <c:pt idx="3">
                        <c:v>0.40899999999999997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F9-4517-AA28-B8A8ECC3A33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Ownership!$A$3</c15:sqref>
                        </c15:formulaRef>
                      </c:ext>
                    </c:extLst>
                    <c:strCache>
                      <c:ptCount val="1"/>
                      <c:pt idx="0">
                        <c:v>OwnedWithMortgage(%)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Ownership!$B$3:$E$3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0.3</c:v>
                      </c:pt>
                      <c:pt idx="1">
                        <c:v>0.30299999999999999</c:v>
                      </c:pt>
                      <c:pt idx="2">
                        <c:v>0.35</c:v>
                      </c:pt>
                      <c:pt idx="3">
                        <c:v>0.38400000000000001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F9-4517-AA28-B8A8ECC3A33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Ownership!$A$4</c15:sqref>
                        </c15:formulaRef>
                      </c:ext>
                    </c:extLst>
                    <c:strCache>
                      <c:ptCount val="1"/>
                      <c:pt idx="0">
                        <c:v>Rented(%)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2006</c:v>
                      </c:pt>
                      <c:pt idx="1">
                        <c:v>2011</c:v>
                      </c:pt>
                      <c:pt idx="2">
                        <c:v>2016</c:v>
                      </c:pt>
                      <c:pt idx="3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Ownership!$B$4:$E$4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0.215</c:v>
                      </c:pt>
                      <c:pt idx="1">
                        <c:v>0.22500000000000001</c:v>
                      </c:pt>
                      <c:pt idx="2">
                        <c:v>0.191</c:v>
                      </c:pt>
                      <c:pt idx="3">
                        <c:v>0.183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F9-4517-AA28-B8A8ECC3A33E}"/>
                  </c:ext>
                </c:extLst>
              </c15:ser>
            </c15:filteredBarSeries>
          </c:ext>
        </c:extLst>
      </c:barChart>
      <c:catAx>
        <c:axId val="38814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41680"/>
        <c:crosses val="autoZero"/>
        <c:auto val="1"/>
        <c:lblAlgn val="ctr"/>
        <c:lblOffset val="100"/>
        <c:noMultiLvlLbl val="0"/>
      </c:catAx>
      <c:valAx>
        <c:axId val="388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Households</a:t>
                </a:r>
                <a:r>
                  <a:rPr lang="en-AU" baseline="0"/>
                  <a:t> (%)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Property</a:t>
            </a:r>
            <a:r>
              <a:rPr lang="en-AU" baseline="0"/>
              <a:t> Dwelling Status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Dwellings!$A$6</c:f>
              <c:strCache>
                <c:ptCount val="1"/>
                <c:pt idx="0">
                  <c:v>SeparateHouse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78.50%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434-4D2A-9E51-535BD1A651A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80.00%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434-4D2A-9E51-535BD1A651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77.90%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434-4D2A-9E51-535BD1A651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79.70%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434-4D2A-9E51-535BD1A65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Dwellings!$B$1:$E$1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Dwellings!$B$6:$E$6</c:f>
              <c:numCache>
                <c:formatCode>0.00</c:formatCode>
                <c:ptCount val="4"/>
                <c:pt idx="0">
                  <c:v>379.94</c:v>
                </c:pt>
                <c:pt idx="1">
                  <c:v>372.8</c:v>
                </c:pt>
                <c:pt idx="2">
                  <c:v>370.80400000000003</c:v>
                </c:pt>
                <c:pt idx="3">
                  <c:v>383.35700000000003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4-4D2A-9E51-535BD1A651AB}"/>
            </c:ext>
          </c:extLst>
        </c:ser>
        <c:ser>
          <c:idx val="1"/>
          <c:order val="1"/>
          <c:tx>
            <c:strRef>
              <c:f>Dwellings!$A$7</c:f>
              <c:strCache>
                <c:ptCount val="1"/>
                <c:pt idx="0">
                  <c:v>SemiDetached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16.80%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434-4D2A-9E51-535BD1A651A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14.70%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434-4D2A-9E51-535BD1A651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14.20%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434-4D2A-9E51-535BD1A651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16.90%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434-4D2A-9E51-535BD1A65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Dwellings!$B$1:$E$1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Dwellings!$B$7:$E$7</c:f>
              <c:numCache>
                <c:formatCode>0.00</c:formatCode>
                <c:ptCount val="4"/>
                <c:pt idx="0">
                  <c:v>81.312000000000012</c:v>
                </c:pt>
                <c:pt idx="1">
                  <c:v>68.501999999999995</c:v>
                </c:pt>
                <c:pt idx="2">
                  <c:v>67.591999999999999</c:v>
                </c:pt>
                <c:pt idx="3">
                  <c:v>81.289000000000001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4-4D2A-9E51-535BD1A651AB}"/>
            </c:ext>
          </c:extLst>
        </c:ser>
        <c:ser>
          <c:idx val="2"/>
          <c:order val="2"/>
          <c:tx>
            <c:strRef>
              <c:f>Dwellings!$A$8</c:f>
              <c:strCache>
                <c:ptCount val="1"/>
                <c:pt idx="0">
                  <c:v>FlatUnitApartment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090667477865482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4.70%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434-4D2A-9E51-535BD1A651AB}"/>
                </c:ext>
              </c:extLst>
            </c:dLbl>
            <c:dLbl>
              <c:idx val="1"/>
              <c:layout>
                <c:manualLayout>
                  <c:x val="0"/>
                  <c:y val="-2.76533405914280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3.40%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434-4D2A-9E51-535BD1A651AB}"/>
                </c:ext>
              </c:extLst>
            </c:dLbl>
            <c:dLbl>
              <c:idx val="2"/>
              <c:layout>
                <c:manualLayout>
                  <c:x val="-6.9225567647452058E-17"/>
                  <c:y val="-3.74133431531084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7.00%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434-4D2A-9E51-535BD1A651AB}"/>
                </c:ext>
              </c:extLst>
            </c:dLbl>
            <c:dLbl>
              <c:idx val="3"/>
              <c:layout>
                <c:manualLayout>
                  <c:x val="-1.8879918367395482E-3"/>
                  <c:y val="-2.27733393105877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1.80%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434-4D2A-9E51-535BD1A65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Dwellings!$B$1:$E$1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Dwellings!$B$8:$E$8</c:f>
              <c:numCache>
                <c:formatCode>0.00</c:formatCode>
                <c:ptCount val="4"/>
                <c:pt idx="0">
                  <c:v>22.748000000000001</c:v>
                </c:pt>
                <c:pt idx="1">
                  <c:v>15.844000000000001</c:v>
                </c:pt>
                <c:pt idx="2">
                  <c:v>33.32</c:v>
                </c:pt>
                <c:pt idx="3">
                  <c:v>8.6579999999999995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34-4D2A-9E51-535BD1A65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1666576"/>
        <c:axId val="1491667536"/>
      </c:barChart>
      <c:lineChart>
        <c:grouping val="standard"/>
        <c:varyColors val="0"/>
        <c:ser>
          <c:idx val="3"/>
          <c:order val="3"/>
          <c:tx>
            <c:strRef>
              <c:f>Dwellings!$A$9</c:f>
              <c:strCache>
                <c:ptCount val="1"/>
                <c:pt idx="0">
                  <c:v>OccupiedDwellings(%)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7947409670972071E-2"/>
                  <c:y val="-2.28155022740434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34-4D2A-9E51-535BD1A651AB}"/>
                </c:ext>
              </c:extLst>
            </c:dLbl>
            <c:dLbl>
              <c:idx val="1"/>
              <c:layout>
                <c:manualLayout>
                  <c:x val="-3.9844780154520726E-2"/>
                  <c:y val="-2.1185823540183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34-4D2A-9E51-535BD1A651AB}"/>
                </c:ext>
              </c:extLst>
            </c:dLbl>
            <c:dLbl>
              <c:idx val="2"/>
              <c:layout>
                <c:manualLayout>
                  <c:x val="-2.0897703720823432E-2"/>
                  <c:y val="-2.154595559184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34-4D2A-9E51-535BD1A651AB}"/>
                </c:ext>
              </c:extLst>
            </c:dLbl>
            <c:dLbl>
              <c:idx val="3"/>
              <c:layout>
                <c:manualLayout>
                  <c:x val="-2.849686871021391E-2"/>
                  <c:y val="-2.154595559184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34-4D2A-9E51-535BD1A651AB}"/>
                </c:ext>
              </c:extLst>
            </c:dLbl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Dwellings!$B$1:$E$1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Dwellings!$B$9:$E$9</c:f>
              <c:numCache>
                <c:formatCode>0.00%</c:formatCode>
                <c:ptCount val="4"/>
                <c:pt idx="0">
                  <c:v>0.92100000000000004</c:v>
                </c:pt>
                <c:pt idx="1">
                  <c:v>0.93700000000000006</c:v>
                </c:pt>
                <c:pt idx="2">
                  <c:v>0.92900000000000005</c:v>
                </c:pt>
                <c:pt idx="3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34-4D2A-9E51-535BD1A651AB}"/>
            </c:ext>
          </c:extLst>
        </c:ser>
        <c:ser>
          <c:idx val="4"/>
          <c:order val="4"/>
          <c:tx>
            <c:strRef>
              <c:f>Dwellings!$A$10</c:f>
              <c:strCache>
                <c:ptCount val="1"/>
                <c:pt idx="0">
                  <c:v>UnoccupiedDwelling(%)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071865105223371E-2"/>
                  <c:y val="-2.45781588030320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34-4D2A-9E51-535BD1A651AB}"/>
                </c:ext>
              </c:extLst>
            </c:dLbl>
            <c:dLbl>
              <c:idx val="1"/>
              <c:layout>
                <c:manualLayout>
                  <c:x val="-3.217898371048878E-2"/>
                  <c:y val="-2.45781588030320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434-4D2A-9E51-535BD1A651AB}"/>
                </c:ext>
              </c:extLst>
            </c:dLbl>
            <c:dLbl>
              <c:idx val="2"/>
              <c:layout>
                <c:manualLayout>
                  <c:x val="-3.4071865105223476E-2"/>
                  <c:y val="-2.29396148828299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434-4D2A-9E51-535BD1A651AB}"/>
                </c:ext>
              </c:extLst>
            </c:dLbl>
            <c:dLbl>
              <c:idx val="3"/>
              <c:layout>
                <c:manualLayout>
                  <c:x val="-3.405547019341898E-2"/>
                  <c:y val="-2.6128357355692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434-4D2A-9E51-535BD1A651AB}"/>
                </c:ext>
              </c:extLst>
            </c:dLbl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Dwellings!$B$1:$E$1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Dwellings!$B$10:$E$10</c:f>
              <c:numCache>
                <c:formatCode>0.00%</c:formatCode>
                <c:ptCount val="4"/>
                <c:pt idx="0">
                  <c:v>7.9000000000000001E-2</c:v>
                </c:pt>
                <c:pt idx="1">
                  <c:v>6.3E-2</c:v>
                </c:pt>
                <c:pt idx="2">
                  <c:v>7.0999999999999994E-2</c:v>
                </c:pt>
                <c:pt idx="3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34-4D2A-9E51-535BD1A65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329856"/>
        <c:axId val="303331776"/>
      </c:lineChart>
      <c:catAx>
        <c:axId val="149166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667536"/>
        <c:crosses val="autoZero"/>
        <c:auto val="1"/>
        <c:lblAlgn val="ctr"/>
        <c:lblOffset val="100"/>
        <c:noMultiLvlLbl val="0"/>
      </c:catAx>
      <c:valAx>
        <c:axId val="14916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Dwellings (Quantity)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666576"/>
        <c:crosses val="autoZero"/>
        <c:crossBetween val="between"/>
      </c:valAx>
      <c:valAx>
        <c:axId val="303331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Dwelling</a:t>
                </a:r>
                <a:r>
                  <a:rPr lang="en-AU" baseline="0"/>
                  <a:t> Occupation (%)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29856"/>
        <c:crosses val="max"/>
        <c:crossBetween val="between"/>
      </c:valAx>
      <c:catAx>
        <c:axId val="30332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331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Family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Family!$A$7</c:f>
              <c:strCache>
                <c:ptCount val="1"/>
                <c:pt idx="0">
                  <c:v>CoupleFamilyNoChidren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32.90%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544-471E-813F-2D657233DB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31.50%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544-471E-813F-2D657233DB7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33.80%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544-471E-813F-2D657233DB7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32.30%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544-471E-813F-2D657233DB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Family!$B$1:$E$1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Family!$B$7:$E$7</c:f>
              <c:numCache>
                <c:formatCode>0.00</c:formatCode>
                <c:ptCount val="4"/>
                <c:pt idx="0">
                  <c:v>109.88600000000001</c:v>
                </c:pt>
                <c:pt idx="1">
                  <c:v>102.06</c:v>
                </c:pt>
                <c:pt idx="2">
                  <c:v>114.24400000000001</c:v>
                </c:pt>
                <c:pt idx="3">
                  <c:v>112.081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2-41DB-8BBC-F08777220119}"/>
            </c:ext>
          </c:extLst>
        </c:ser>
        <c:ser>
          <c:idx val="1"/>
          <c:order val="1"/>
          <c:tx>
            <c:strRef>
              <c:f>Family!$A$8</c:f>
              <c:strCache>
                <c:ptCount val="1"/>
                <c:pt idx="0">
                  <c:v>CoupleFamilyHasChidren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53.90%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544-471E-813F-2D657233DB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59.30%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544-471E-813F-2D657233DB7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55.90%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F482-41DB-8BBC-F087772201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53.90%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482-41DB-8BBC-F087772201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Family!$B$1:$E$1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Family!$B$8:$E$8</c:f>
              <c:numCache>
                <c:formatCode>0.00</c:formatCode>
                <c:ptCount val="4"/>
                <c:pt idx="0">
                  <c:v>180.02600000000001</c:v>
                </c:pt>
                <c:pt idx="1">
                  <c:v>192.13200000000001</c:v>
                </c:pt>
                <c:pt idx="2">
                  <c:v>188.94200000000001</c:v>
                </c:pt>
                <c:pt idx="3">
                  <c:v>187.03300000000002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2-41DB-8BBC-F08777220119}"/>
            </c:ext>
          </c:extLst>
        </c:ser>
        <c:ser>
          <c:idx val="2"/>
          <c:order val="2"/>
          <c:tx>
            <c:strRef>
              <c:f>Family!$A$9</c:f>
              <c:strCache>
                <c:ptCount val="1"/>
                <c:pt idx="0">
                  <c:v>OneParentFamily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12.00%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482-41DB-8BBC-F087772201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8.30%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482-41DB-8BBC-F087772201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9.10%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482-41DB-8BBC-F087772201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13.00%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482-41DB-8BBC-F087772201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Family!$B$1:$E$1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Family!$B$9:$E$9</c:f>
              <c:numCache>
                <c:formatCode>0.00</c:formatCode>
                <c:ptCount val="4"/>
                <c:pt idx="0">
                  <c:v>40.08</c:v>
                </c:pt>
                <c:pt idx="1">
                  <c:v>26.892000000000003</c:v>
                </c:pt>
                <c:pt idx="2">
                  <c:v>30.757999999999999</c:v>
                </c:pt>
                <c:pt idx="3">
                  <c:v>45.11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82-41DB-8BBC-F08777220119}"/>
            </c:ext>
          </c:extLst>
        </c:ser>
        <c:ser>
          <c:idx val="3"/>
          <c:order val="3"/>
          <c:tx>
            <c:strRef>
              <c:f>Family!$A$10</c:f>
              <c:strCache>
                <c:ptCount val="1"/>
                <c:pt idx="0">
                  <c:v>OtherFamily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86501341304430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1.20%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482-41DB-8BBC-F08777220119}"/>
                </c:ext>
              </c:extLst>
            </c:dLbl>
            <c:dLbl>
              <c:idx val="1"/>
              <c:layout>
                <c:manualLayout>
                  <c:x val="-8.8708472393453212E-17"/>
                  <c:y val="-2.098140089674837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0.90%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482-41DB-8BBC-F08777220119}"/>
                </c:ext>
              </c:extLst>
            </c:dLbl>
            <c:dLbl>
              <c:idx val="2"/>
              <c:layout>
                <c:manualLayout>
                  <c:x val="0"/>
                  <c:y val="-2.098140089674835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1.2%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482-41DB-8BBC-F08777220119}"/>
                </c:ext>
              </c:extLst>
            </c:dLbl>
            <c:dLbl>
              <c:idx val="3"/>
              <c:layout>
                <c:manualLayout>
                  <c:x val="-1.7741694478690642E-16"/>
                  <c:y val="-1.86501341304430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482-41DB-8BBC-F087772201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Family!$B$1:$E$1</c:f>
              <c:numCache>
                <c:formatCode>General</c:formatCode>
                <c:ptCount val="4"/>
                <c:pt idx="0">
                  <c:v>2006</c:v>
                </c:pt>
                <c:pt idx="1">
                  <c:v>2011</c:v>
                </c:pt>
                <c:pt idx="2">
                  <c:v>2016</c:v>
                </c:pt>
                <c:pt idx="3">
                  <c:v>2021</c:v>
                </c:pt>
              </c:numCache>
            </c:numRef>
          </c:cat>
          <c:val>
            <c:numRef>
              <c:f>Family!$B$10:$E$10</c:f>
              <c:numCache>
                <c:formatCode>0.00</c:formatCode>
                <c:ptCount val="4"/>
                <c:pt idx="0">
                  <c:v>4.008</c:v>
                </c:pt>
                <c:pt idx="1">
                  <c:v>2.9159999999999999</c:v>
                </c:pt>
                <c:pt idx="2">
                  <c:v>4.056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82-41DB-8BBC-F087772201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0977888"/>
        <c:axId val="300974528"/>
      </c:barChart>
      <c:catAx>
        <c:axId val="30097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74528"/>
        <c:crosses val="autoZero"/>
        <c:auto val="1"/>
        <c:lblAlgn val="ctr"/>
        <c:lblOffset val="100"/>
        <c:noMultiLvlLbl val="0"/>
      </c:catAx>
      <c:valAx>
        <c:axId val="3009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927100</xdr:colOff>
      <xdr:row>10</xdr:row>
      <xdr:rowOff>107950</xdr:rowOff>
    </xdr:from>
    <xdr:to>
      <xdr:col>4</xdr:col>
      <xdr:colOff>472406</xdr:colOff>
      <xdr:row>25</xdr:row>
      <xdr:rowOff>60828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9204B-78A7-4239-8010-090A56038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2097931</xdr:colOff>
      <xdr:row>17</xdr:row>
      <xdr:rowOff>161650</xdr:rowOff>
    </xdr:from>
    <xdr:to>
      <xdr:col>3</xdr:col>
      <xdr:colOff>746058</xdr:colOff>
      <xdr:row>20</xdr:row>
      <xdr:rowOff>70981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2849DB3-274E-4DB7-A22C-174BD09A1D38}"/>
            </a:ext>
          </a:extLst>
        </xdr:cNvPr>
        <xdr:cNvSpPr/>
      </xdr:nvSpPr>
      <xdr:spPr>
        <a:xfrm>
          <a:off x="2097931" y="3293533"/>
          <a:ext cx="2775627" cy="46201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Relative</a:t>
          </a:r>
          <a:r>
            <a:rPr lang="en-AU" sz="1100" baseline="0"/>
            <a:t> </a:t>
          </a:r>
          <a:r>
            <a:rPr lang="en-AU" sz="1100" b="1" baseline="0">
              <a:solidFill>
                <a:srgbClr val="FFFF00"/>
              </a:solidFill>
            </a:rPr>
            <a:t>stability</a:t>
          </a:r>
          <a:r>
            <a:rPr lang="en-AU" sz="1100" baseline="0"/>
            <a:t> in Supply and Demand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933997</xdr:colOff>
      <xdr:row>14</xdr:row>
      <xdr:rowOff>66868</xdr:rowOff>
    </xdr:from>
    <xdr:to>
      <xdr:col>5</xdr:col>
      <xdr:colOff>154236</xdr:colOff>
      <xdr:row>38</xdr:row>
      <xdr:rowOff>146538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7A4160-F9A8-40B6-81A8-181E1B46B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2188244</xdr:colOff>
      <xdr:row>30</xdr:row>
      <xdr:rowOff>177867</xdr:rowOff>
    </xdr:from>
    <xdr:to>
      <xdr:col>4</xdr:col>
      <xdr:colOff>404091</xdr:colOff>
      <xdr:row>34</xdr:row>
      <xdr:rowOff>492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73A0368-13AE-42B4-B01F-A74E3E10C125}"/>
            </a:ext>
          </a:extLst>
        </xdr:cNvPr>
        <xdr:cNvSpPr/>
      </xdr:nvSpPr>
      <xdr:spPr>
        <a:xfrm>
          <a:off x="2188244" y="5661958"/>
          <a:ext cx="2968726" cy="553837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 baseline="0">
              <a:solidFill>
                <a:sysClr val="windowText" lastClr="000000"/>
              </a:solidFill>
            </a:rPr>
            <a:t>Relatively stable </a:t>
          </a:r>
          <a:r>
            <a:rPr lang="en-AU" sz="1100" baseline="0"/>
            <a:t>long term Unit affordability</a:t>
          </a:r>
          <a:endParaRPr lang="en-AU" sz="1100"/>
        </a:p>
      </xdr:txBody>
    </xdr:sp>
    <xdr:clientData/>
  </xdr:twoCellAnchor>
  <xdr:twoCellAnchor>
    <xdr:from>
      <xdr:col>4</xdr:col>
      <xdr:colOff>507290</xdr:colOff>
      <xdr:row>20</xdr:row>
      <xdr:rowOff>106425</xdr:rowOff>
    </xdr:from>
    <xdr:to>
      <xdr:col>5</xdr:col>
      <xdr:colOff>140121</xdr:colOff>
      <xdr:row>28</xdr:row>
      <xdr:rowOff>141986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84F7C8D-F05F-401F-A7CD-76CBCBB904DD}"/>
            </a:ext>
          </a:extLst>
        </xdr:cNvPr>
        <xdr:cNvSpPr/>
      </xdr:nvSpPr>
      <xdr:spPr>
        <a:xfrm>
          <a:off x="5817877" y="3795810"/>
          <a:ext cx="565819" cy="1511316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136644</xdr:colOff>
      <xdr:row>23</xdr:row>
      <xdr:rowOff>31197</xdr:rowOff>
    </xdr:from>
    <xdr:to>
      <xdr:col>6</xdr:col>
      <xdr:colOff>1371231</xdr:colOff>
      <xdr:row>26</xdr:row>
      <xdr:rowOff>90836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59D4CC7-CB17-43A3-B68D-3F73A3C1F145}"/>
            </a:ext>
          </a:extLst>
        </xdr:cNvPr>
        <xdr:cNvSpPr/>
      </xdr:nvSpPr>
      <xdr:spPr>
        <a:xfrm>
          <a:off x="6376209" y="4264530"/>
          <a:ext cx="1841979" cy="61181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Affordability </a:t>
          </a:r>
          <a:r>
            <a:rPr lang="en-AU" sz="1100" b="1"/>
            <a:t>delta</a:t>
          </a:r>
          <a:r>
            <a:rPr lang="en-AU" sz="1100"/>
            <a:t> between Units</a:t>
          </a:r>
          <a:r>
            <a:rPr lang="en-AU" sz="1100" baseline="0"/>
            <a:t> and Houses </a:t>
          </a:r>
          <a:r>
            <a:rPr lang="en-AU" sz="1100" b="1" baseline="0"/>
            <a:t>increased</a:t>
          </a:r>
          <a:r>
            <a:rPr lang="en-AU" sz="1100" baseline="0"/>
            <a:t> </a:t>
          </a:r>
          <a:r>
            <a:rPr lang="en-AU" sz="1100" b="1" baseline="0"/>
            <a:t>by </a:t>
          </a:r>
          <a:r>
            <a:rPr lang="en-AU" sz="1100" b="1" baseline="0">
              <a:solidFill>
                <a:srgbClr val="FF0000"/>
              </a:solidFill>
            </a:rPr>
            <a:t>226.98%</a:t>
          </a:r>
          <a:r>
            <a:rPr lang="en-AU" sz="1100" b="1" baseline="0"/>
            <a:t> </a:t>
          </a:r>
          <a:r>
            <a:rPr lang="en-AU" sz="1100" baseline="0"/>
            <a:t>since </a:t>
          </a:r>
          <a:r>
            <a:rPr lang="en-AU" sz="1100" b="1" baseline="0"/>
            <a:t>2006</a:t>
          </a:r>
          <a:endParaRPr lang="en-AU" sz="1100" b="1"/>
        </a:p>
      </xdr:txBody>
    </xdr:sp>
    <xdr:clientData/>
  </xdr:twoCellAnchor>
  <xdr:twoCellAnchor>
    <xdr:from>
      <xdr:col>9</xdr:col>
      <xdr:colOff>341923</xdr:colOff>
      <xdr:row>14</xdr:row>
      <xdr:rowOff>108855</xdr:rowOff>
    </xdr:from>
    <xdr:to>
      <xdr:col>21</xdr:col>
      <xdr:colOff>106764</xdr:colOff>
      <xdr:row>62</xdr:row>
      <xdr:rowOff>97691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5EDE55-F718-4423-9AC6-C5E7ED9D1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110508</xdr:colOff>
      <xdr:row>29</xdr:row>
      <xdr:rowOff>114490</xdr:rowOff>
    </xdr:from>
    <xdr:to>
      <xdr:col>18</xdr:col>
      <xdr:colOff>81785</xdr:colOff>
      <xdr:row>32</xdr:row>
      <xdr:rowOff>74244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AB15536-7BE3-4261-B868-D022FA6807A5}"/>
            </a:ext>
          </a:extLst>
        </xdr:cNvPr>
        <xdr:cNvSpPr/>
      </xdr:nvSpPr>
      <xdr:spPr>
        <a:xfrm rot="19437903">
          <a:off x="10633365" y="5375919"/>
          <a:ext cx="3632836" cy="504039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House</a:t>
          </a:r>
          <a:r>
            <a:rPr lang="en-AU" sz="1100" baseline="0"/>
            <a:t> price increased </a:t>
          </a:r>
          <a:r>
            <a:rPr lang="en-AU" sz="1100" b="1" baseline="0">
              <a:solidFill>
                <a:srgbClr val="FFFF00"/>
              </a:solidFill>
            </a:rPr>
            <a:t>217% </a:t>
          </a:r>
          <a:r>
            <a:rPr lang="en-AU" sz="1100" baseline="0"/>
            <a:t>since 2006</a:t>
          </a:r>
          <a:endParaRPr lang="en-AU" sz="1100"/>
        </a:p>
      </xdr:txBody>
    </xdr:sp>
    <xdr:clientData/>
  </xdr:twoCellAnchor>
  <xdr:twoCellAnchor>
    <xdr:from>
      <xdr:col>13</xdr:col>
      <xdr:colOff>422731</xdr:colOff>
      <xdr:row>50</xdr:row>
      <xdr:rowOff>16981</xdr:rowOff>
    </xdr:from>
    <xdr:to>
      <xdr:col>15</xdr:col>
      <xdr:colOff>29129</xdr:colOff>
      <xdr:row>51</xdr:row>
      <xdr:rowOff>139816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3E019EA-888B-4F1A-A8F5-CF67A167E235}"/>
            </a:ext>
          </a:extLst>
        </xdr:cNvPr>
        <xdr:cNvSpPr/>
      </xdr:nvSpPr>
      <xdr:spPr>
        <a:xfrm>
          <a:off x="11555621" y="9338082"/>
          <a:ext cx="829792" cy="309257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576295</xdr:colOff>
      <xdr:row>56</xdr:row>
      <xdr:rowOff>102350</xdr:rowOff>
    </xdr:from>
    <xdr:to>
      <xdr:col>15</xdr:col>
      <xdr:colOff>29129</xdr:colOff>
      <xdr:row>58</xdr:row>
      <xdr:rowOff>5826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8C4554F-FF46-4675-A4D7-BB192C5274B4}"/>
            </a:ext>
          </a:extLst>
        </xdr:cNvPr>
        <xdr:cNvSpPr/>
      </xdr:nvSpPr>
      <xdr:spPr>
        <a:xfrm>
          <a:off x="11709185" y="10541983"/>
          <a:ext cx="676228" cy="27632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 b="1"/>
        </a:p>
      </xdr:txBody>
    </xdr:sp>
    <xdr:clientData/>
  </xdr:twoCellAnchor>
  <xdr:twoCellAnchor>
    <xdr:from>
      <xdr:col>15</xdr:col>
      <xdr:colOff>37393</xdr:colOff>
      <xdr:row>50</xdr:row>
      <xdr:rowOff>170662</xdr:rowOff>
    </xdr:from>
    <xdr:to>
      <xdr:col>16</xdr:col>
      <xdr:colOff>24489</xdr:colOff>
      <xdr:row>57</xdr:row>
      <xdr:rowOff>25861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3D7AD1C6-39A2-479F-8900-854E5454F0EA}"/>
            </a:ext>
          </a:extLst>
        </xdr:cNvPr>
        <xdr:cNvSpPr/>
      </xdr:nvSpPr>
      <xdr:spPr>
        <a:xfrm>
          <a:off x="12393677" y="9491763"/>
          <a:ext cx="598794" cy="1160153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22</xdr:col>
      <xdr:colOff>1930</xdr:colOff>
      <xdr:row>28</xdr:row>
      <xdr:rowOff>37848</xdr:rowOff>
    </xdr:from>
    <xdr:to>
      <xdr:col>24</xdr:col>
      <xdr:colOff>291957</xdr:colOff>
      <xdr:row>33</xdr:row>
      <xdr:rowOff>76816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6DC605D-4783-4CF3-AA1C-9FE032B92EEB}"/>
            </a:ext>
          </a:extLst>
        </xdr:cNvPr>
        <xdr:cNvSpPr/>
      </xdr:nvSpPr>
      <xdr:spPr>
        <a:xfrm>
          <a:off x="15971237" y="5142997"/>
          <a:ext cx="1509730" cy="95060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Gap between houses and unit price increased  </a:t>
          </a:r>
          <a:r>
            <a:rPr lang="en-AU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rapidly</a:t>
          </a: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by </a:t>
          </a:r>
          <a:r>
            <a: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115.98%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AU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2016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en-AU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</a:t>
          </a:r>
          <a:endParaRPr lang="en-AU" b="1">
            <a:effectLst/>
          </a:endParaRPr>
        </a:p>
        <a:p>
          <a:pPr algn="l"/>
          <a:endParaRPr lang="en-AU" sz="1100"/>
        </a:p>
      </xdr:txBody>
    </xdr:sp>
    <xdr:clientData/>
  </xdr:twoCellAnchor>
  <xdr:twoCellAnchor>
    <xdr:from>
      <xdr:col>15</xdr:col>
      <xdr:colOff>529507</xdr:colOff>
      <xdr:row>51</xdr:row>
      <xdr:rowOff>126846</xdr:rowOff>
    </xdr:from>
    <xdr:to>
      <xdr:col>19</xdr:col>
      <xdr:colOff>487457</xdr:colOff>
      <xdr:row>54</xdr:row>
      <xdr:rowOff>33433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B02CD63-B7FA-4FA4-8DD3-FFC4ADAB5EA3}"/>
            </a:ext>
          </a:extLst>
        </xdr:cNvPr>
        <xdr:cNvSpPr/>
      </xdr:nvSpPr>
      <xdr:spPr>
        <a:xfrm rot="21227543">
          <a:off x="12875372" y="9468673"/>
          <a:ext cx="2400258" cy="4561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>
              <a:solidFill>
                <a:srgbClr val="FF0000"/>
              </a:solidFill>
            </a:rPr>
            <a:t>Strong</a:t>
          </a:r>
          <a:r>
            <a:rPr lang="en-AU" sz="1100" b="0">
              <a:solidFill>
                <a:srgbClr val="FF0000"/>
              </a:solidFill>
            </a:rPr>
            <a:t> </a:t>
          </a:r>
          <a:r>
            <a:rPr lang="en-AU" sz="1100" b="1">
              <a:solidFill>
                <a:srgbClr val="FF0000"/>
              </a:solidFill>
            </a:rPr>
            <a:t>positive</a:t>
          </a:r>
          <a:r>
            <a:rPr lang="en-AU" sz="1100" b="0">
              <a:solidFill>
                <a:srgbClr val="FF0000"/>
              </a:solidFill>
            </a:rPr>
            <a:t> </a:t>
          </a:r>
          <a:r>
            <a:rPr lang="en-AU" sz="1100" b="0"/>
            <a:t>correlation between Rent</a:t>
          </a:r>
          <a:r>
            <a:rPr lang="en-AU" sz="1100" b="0" baseline="0"/>
            <a:t> Price and Median Unit Price dips</a:t>
          </a:r>
          <a:endParaRPr lang="en-AU" sz="1100" b="1"/>
        </a:p>
      </xdr:txBody>
    </xdr:sp>
    <xdr:clientData/>
  </xdr:twoCellAnchor>
  <xdr:twoCellAnchor>
    <xdr:from>
      <xdr:col>12</xdr:col>
      <xdr:colOff>469921</xdr:colOff>
      <xdr:row>42</xdr:row>
      <xdr:rowOff>176412</xdr:rowOff>
    </xdr:from>
    <xdr:to>
      <xdr:col>18</xdr:col>
      <xdr:colOff>449849</xdr:colOff>
      <xdr:row>45</xdr:row>
      <xdr:rowOff>140591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77E021F-8D76-429C-BEF1-687B065A2DE1}"/>
            </a:ext>
          </a:extLst>
        </xdr:cNvPr>
        <xdr:cNvSpPr/>
      </xdr:nvSpPr>
      <xdr:spPr>
        <a:xfrm rot="20622605">
          <a:off x="10995980" y="8020530"/>
          <a:ext cx="3655457" cy="52447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Unit</a:t>
          </a:r>
          <a:r>
            <a:rPr lang="en-AU" sz="1100" baseline="0"/>
            <a:t> price increased </a:t>
          </a:r>
          <a:r>
            <a:rPr lang="en-AU" sz="1100" b="1" baseline="0">
              <a:solidFill>
                <a:schemeClr val="tx1"/>
              </a:solidFill>
            </a:rPr>
            <a:t>74.59%</a:t>
          </a:r>
          <a:r>
            <a:rPr lang="en-AU" sz="1100" b="1" baseline="0">
              <a:solidFill>
                <a:schemeClr val="accent1"/>
              </a:solidFill>
            </a:rPr>
            <a:t> </a:t>
          </a:r>
          <a:r>
            <a:rPr lang="en-AU" sz="1100" baseline="0"/>
            <a:t>since 2006</a:t>
          </a:r>
          <a:endParaRPr lang="en-AU" sz="1100"/>
        </a:p>
      </xdr:txBody>
    </xdr:sp>
    <xdr:clientData/>
  </xdr:twoCellAnchor>
  <xdr:twoCellAnchor>
    <xdr:from>
      <xdr:col>20</xdr:col>
      <xdr:colOff>566964</xdr:colOff>
      <xdr:row>20</xdr:row>
      <xdr:rowOff>124732</xdr:rowOff>
    </xdr:from>
    <xdr:to>
      <xdr:col>21</xdr:col>
      <xdr:colOff>537256</xdr:colOff>
      <xdr:row>44</xdr:row>
      <xdr:rowOff>67235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F5773BDB-FE1A-492B-921E-960785A4CB59}"/>
            </a:ext>
          </a:extLst>
        </xdr:cNvPr>
        <xdr:cNvSpPr/>
      </xdr:nvSpPr>
      <xdr:spPr>
        <a:xfrm>
          <a:off x="15993729" y="3860026"/>
          <a:ext cx="582880" cy="4424856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545816</xdr:colOff>
      <xdr:row>9</xdr:row>
      <xdr:rowOff>61931</xdr:rowOff>
    </xdr:from>
    <xdr:to>
      <xdr:col>36</xdr:col>
      <xdr:colOff>23232</xdr:colOff>
      <xdr:row>32</xdr:row>
      <xdr:rowOff>73269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DB78B3-A892-B04C-C40F-C3403FBA5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125151</xdr:colOff>
      <xdr:row>16</xdr:row>
      <xdr:rowOff>44018</xdr:rowOff>
    </xdr:from>
    <xdr:to>
      <xdr:col>38</xdr:col>
      <xdr:colOff>373629</xdr:colOff>
      <xdr:row>21</xdr:row>
      <xdr:rowOff>89859</xdr:rowOff>
    </xdr:to>
    <xdr:sp macro="" textlink="">
      <xdr:nvSpPr>
        <xdr:cNvPr id="16" name="Callout: Left Arrow 15">
          <a:extLst>
            <a:ext uri="{FF2B5EF4-FFF2-40B4-BE49-F238E27FC236}">
              <a16:creationId xmlns:a16="http://schemas.microsoft.com/office/drawing/2014/main" id="{6BA36CCA-1C1F-0212-22DE-C4C41CD068F9}"/>
            </a:ext>
          </a:extLst>
        </xdr:cNvPr>
        <xdr:cNvSpPr/>
      </xdr:nvSpPr>
      <xdr:spPr>
        <a:xfrm>
          <a:off x="27496047" y="3015339"/>
          <a:ext cx="2081591" cy="974378"/>
        </a:xfrm>
        <a:prstGeom prst="leftArrowCallou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Universal</a:t>
          </a:r>
          <a:r>
            <a:rPr lang="en-AU" sz="1100" baseline="0"/>
            <a:t> </a:t>
          </a:r>
          <a:r>
            <a:rPr lang="en-AU" sz="1100" b="1" baseline="0">
              <a:solidFill>
                <a:srgbClr val="FF0000"/>
              </a:solidFill>
            </a:rPr>
            <a:t>decrease</a:t>
          </a:r>
          <a:r>
            <a:rPr lang="en-AU" sz="1100" baseline="0"/>
            <a:t> in affordability in 2021. </a:t>
          </a:r>
          <a:r>
            <a:rPr lang="en-AU" sz="1100" b="1" baseline="0"/>
            <a:t>Rental payments </a:t>
          </a:r>
          <a:r>
            <a:rPr lang="en-AU" sz="1100" baseline="0"/>
            <a:t>had the biggest change.</a:t>
          </a:r>
          <a:endParaRPr lang="en-AU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0.20841</cdr:x>
      <cdr:y>0.20908</cdr:y>
    </cdr:from>
    <cdr:to>
      <cdr:x>0.82515</cdr:x>
      <cdr:y>0.33067</cdr:y>
    </cdr:to>
    <cdr:sp macro="" textlink="">
      <cdr:nvSpPr>
        <cdr:cNvPr id="2" name="Arrow: Right 1">
          <a:extLst xmlns:a="http://schemas.openxmlformats.org/drawingml/2006/main">
            <a:ext uri="{FF2B5EF4-FFF2-40B4-BE49-F238E27FC236}">
              <a16:creationId xmlns:a16="http://schemas.microsoft.com/office/drawing/2014/main" id="{B6302D64-4470-9FC4-3624-74FC04C670F8}"/>
            </a:ext>
          </a:extLst>
        </cdr:cNvPr>
        <cdr:cNvSpPr/>
      </cdr:nvSpPr>
      <cdr:spPr>
        <a:xfrm xmlns:a="http://schemas.openxmlformats.org/drawingml/2006/main" rot="20744245">
          <a:off x="1432327" y="942619"/>
          <a:ext cx="4238761" cy="548163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House</a:t>
          </a:r>
          <a:r>
            <a:rPr lang="en-US" baseline="0"/>
            <a:t> affordability</a:t>
          </a:r>
          <a:r>
            <a:rPr lang="en-US"/>
            <a:t> </a:t>
          </a:r>
          <a:r>
            <a:rPr lang="en-US" b="1"/>
            <a:t>decreases</a:t>
          </a:r>
          <a:r>
            <a:rPr lang="en-US"/>
            <a:t> by almost </a:t>
          </a:r>
          <a:r>
            <a:rPr lang="en-US" b="1">
              <a:solidFill>
                <a:srgbClr val="FFFF00"/>
              </a:solidFill>
            </a:rPr>
            <a:t>2x</a:t>
          </a:r>
          <a:r>
            <a:rPr lang="en-US"/>
            <a:t> </a:t>
          </a:r>
          <a:r>
            <a:rPr lang="en-US" b="1"/>
            <a:t>over 15 year period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1393702</xdr:colOff>
      <xdr:row>9</xdr:row>
      <xdr:rowOff>99161</xdr:rowOff>
    </xdr:from>
    <xdr:to>
      <xdr:col>11</xdr:col>
      <xdr:colOff>264541</xdr:colOff>
      <xdr:row>53</xdr:row>
      <xdr:rowOff>138379</xdr:rowOff>
    </xdr:to>
    <xdr:graphicFrame macro="">
      <xdr:nvGraphicFramePr>
        <xdr:cNvPr id="14" name="Chart 4">
          <a:extLst>
            <a:ext uri="{FF2B5EF4-FFF2-40B4-BE49-F238E27FC236}">
              <a16:creationId xmlns:a16="http://schemas.microsoft.com/office/drawing/2014/main" id="{690AB4BF-F7D4-492D-82A3-E574D75C3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496804</xdr:colOff>
      <xdr:row>42</xdr:row>
      <xdr:rowOff>116131</xdr:rowOff>
    </xdr:from>
    <xdr:to>
      <xdr:col>13</xdr:col>
      <xdr:colOff>250377</xdr:colOff>
      <xdr:row>46</xdr:row>
      <xdr:rowOff>95429</xdr:rowOff>
    </xdr:to>
    <xdr:sp macro="" textlink="">
      <xdr:nvSpPr>
        <xdr:cNvPr id="15" name="Callout: Left Arrow 14">
          <a:extLst>
            <a:ext uri="{FF2B5EF4-FFF2-40B4-BE49-F238E27FC236}">
              <a16:creationId xmlns:a16="http://schemas.microsoft.com/office/drawing/2014/main" id="{11C2FBCB-24D0-4C64-92F1-88C1179FD614}"/>
            </a:ext>
          </a:extLst>
        </xdr:cNvPr>
        <xdr:cNvSpPr/>
      </xdr:nvSpPr>
      <xdr:spPr>
        <a:xfrm rot="716752">
          <a:off x="8163410" y="7945856"/>
          <a:ext cx="2812059" cy="724986"/>
        </a:xfrm>
        <a:prstGeom prst="leftArrowCallout">
          <a:avLst>
            <a:gd name="adj1" fmla="val 17046"/>
            <a:gd name="adj2" fmla="val 19720"/>
            <a:gd name="adj3" fmla="val 22182"/>
            <a:gd name="adj4" fmla="val 55195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>
              <a:solidFill>
                <a:srgbClr val="FF0000"/>
              </a:solidFill>
            </a:rPr>
            <a:t>7%</a:t>
          </a:r>
          <a:r>
            <a:rPr lang="en-AU" sz="1100" b="1" baseline="0">
              <a:solidFill>
                <a:srgbClr val="FF0000"/>
              </a:solidFill>
            </a:rPr>
            <a:t> Decrease </a:t>
          </a:r>
          <a:r>
            <a:rPr lang="en-AU" sz="1100" baseline="0"/>
            <a:t>in Full-Time work between 2016 and 2021</a:t>
          </a:r>
          <a:endParaRPr lang="en-AU" sz="1100"/>
        </a:p>
      </xdr:txBody>
    </xdr:sp>
    <xdr:clientData/>
  </xdr:twoCellAnchor>
  <xdr:twoCellAnchor>
    <xdr:from>
      <xdr:col>1</xdr:col>
      <xdr:colOff>604673</xdr:colOff>
      <xdr:row>17</xdr:row>
      <xdr:rowOff>161227</xdr:rowOff>
    </xdr:from>
    <xdr:to>
      <xdr:col>8</xdr:col>
      <xdr:colOff>419378</xdr:colOff>
      <xdr:row>20</xdr:row>
      <xdr:rowOff>61301</xdr:rowOff>
    </xdr:to>
    <xdr:sp macro="" textlink="">
      <xdr:nvSpPr>
        <xdr:cNvPr id="16" name="Arrow: Right 25">
          <a:extLst>
            <a:ext uri="{FF2B5EF4-FFF2-40B4-BE49-F238E27FC236}">
              <a16:creationId xmlns:a16="http://schemas.microsoft.com/office/drawing/2014/main" id="{94EB55C9-F0A3-442C-BFD8-4CE5831D14B9}"/>
            </a:ext>
          </a:extLst>
        </xdr:cNvPr>
        <xdr:cNvSpPr/>
      </xdr:nvSpPr>
      <xdr:spPr>
        <a:xfrm rot="19915003">
          <a:off x="2795974" y="3281169"/>
          <a:ext cx="5287450" cy="45065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Family income </a:t>
          </a:r>
          <a:r>
            <a:rPr lang="en-AU" sz="1100" b="1"/>
            <a:t>increased</a:t>
          </a:r>
          <a:r>
            <a:rPr lang="en-AU" sz="1100" baseline="0"/>
            <a:t> by </a:t>
          </a:r>
          <a:r>
            <a:rPr lang="en-AU" b="1">
              <a:solidFill>
                <a:schemeClr val="tx1"/>
              </a:solidFill>
            </a:rPr>
            <a:t>98.43%</a:t>
          </a:r>
          <a:r>
            <a:rPr lang="en-AU" b="0" baseline="0">
              <a:solidFill>
                <a:schemeClr val="tx1"/>
              </a:solidFill>
            </a:rPr>
            <a:t> </a:t>
          </a:r>
          <a:r>
            <a:rPr lang="en-AU" b="0" baseline="0"/>
            <a:t>from 2006</a:t>
          </a:r>
          <a:endParaRPr lang="en-AU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0.23298</cdr:x>
      <cdr:y>0.61159</cdr:y>
    </cdr:from>
    <cdr:to>
      <cdr:x>0.78788</cdr:x>
      <cdr:y>0.6629</cdr:y>
    </cdr:to>
    <cdr:sp macro="" textlink="">
      <cdr:nvSpPr>
        <cdr:cNvPr id="3" name="Arrow: Right 2">
          <a:extLst xmlns:a="http://schemas.openxmlformats.org/drawingml/2006/main">
            <a:ext uri="{FF2B5EF4-FFF2-40B4-BE49-F238E27FC236}">
              <a16:creationId xmlns:a16="http://schemas.microsoft.com/office/drawing/2014/main" id="{0FDE4EE0-5DBD-B20E-0A0B-6D4D9FE9B379}"/>
            </a:ext>
          </a:extLst>
        </cdr:cNvPr>
        <cdr:cNvSpPr/>
      </cdr:nvSpPr>
      <cdr:spPr>
        <a:xfrm xmlns:a="http://schemas.openxmlformats.org/drawingml/2006/main" rot="21022210">
          <a:off x="1948349" y="4962663"/>
          <a:ext cx="4640520" cy="416336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1100"/>
            <a:t>Personal Income </a:t>
          </a:r>
          <a:r>
            <a:rPr lang="en-AU" sz="1100" b="1"/>
            <a:t>increased</a:t>
          </a:r>
          <a:r>
            <a:rPr lang="en-AU" sz="1100"/>
            <a:t> </a:t>
          </a:r>
          <a:r>
            <a:rPr lang="en-AU" sz="1100" baseline="0"/>
            <a:t> by </a:t>
          </a:r>
          <a:r>
            <a:rPr lang="en-AU" sz="1100" b="1" baseline="0">
              <a:solidFill>
                <a:srgbClr val="FFFF00"/>
              </a:solidFill>
            </a:rPr>
            <a:t>69.39</a:t>
          </a:r>
          <a:r>
            <a:rPr lang="en-AU" b="1">
              <a:solidFill>
                <a:srgbClr val="FFFF00"/>
              </a:solidFill>
            </a:rPr>
            <a:t>%</a:t>
          </a:r>
          <a:r>
            <a:rPr lang="en-AU" b="1" baseline="0">
              <a:solidFill>
                <a:srgbClr val="FFFF00"/>
              </a:solidFill>
            </a:rPr>
            <a:t> </a:t>
          </a:r>
          <a:r>
            <a:rPr lang="en-AU" b="0" baseline="0"/>
            <a:t>from 2006</a:t>
          </a:r>
          <a:endParaRPr lang="en-AU" sz="1100"/>
        </a:p>
      </cdr:txBody>
    </cdr:sp>
  </cdr:relSizeAnchor>
  <cdr:relSizeAnchor xmlns:cdr="http://schemas.openxmlformats.org/drawingml/2006/chartDrawing">
    <cdr:from>
      <cdr:x>0.27721</cdr:x>
      <cdr:y>0.39593</cdr:y>
    </cdr:from>
    <cdr:to>
      <cdr:x>0.75133</cdr:x>
      <cdr:y>0.45039</cdr:y>
    </cdr:to>
    <cdr:sp macro="" textlink="">
      <cdr:nvSpPr>
        <cdr:cNvPr id="4" name="Arrow: Right 3">
          <a:extLst xmlns:a="http://schemas.openxmlformats.org/drawingml/2006/main">
            <a:ext uri="{FF2B5EF4-FFF2-40B4-BE49-F238E27FC236}">
              <a16:creationId xmlns:a16="http://schemas.microsoft.com/office/drawing/2014/main" id="{0FDE4EE0-5DBD-B20E-0A0B-6D4D9FE9B379}"/>
            </a:ext>
          </a:extLst>
        </cdr:cNvPr>
        <cdr:cNvSpPr/>
      </cdr:nvSpPr>
      <cdr:spPr>
        <a:xfrm xmlns:a="http://schemas.openxmlformats.org/drawingml/2006/main" rot="20350143">
          <a:off x="2318827" y="3246076"/>
          <a:ext cx="3965982" cy="446501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bg1">
            <a:lumMod val="6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1100"/>
            <a:t>Household income </a:t>
          </a:r>
          <a:r>
            <a:rPr lang="en-AU" sz="1100" b="1"/>
            <a:t>increased</a:t>
          </a:r>
          <a:r>
            <a:rPr lang="en-AU" sz="1100" baseline="0"/>
            <a:t> by </a:t>
          </a:r>
          <a:r>
            <a: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76.96</a:t>
          </a:r>
          <a:r>
            <a:rPr lang="en-AU" b="1">
              <a:solidFill>
                <a:srgbClr val="FF0000"/>
              </a:solidFill>
            </a:rPr>
            <a:t>%</a:t>
          </a:r>
          <a:r>
            <a:rPr lang="en-AU" b="1" baseline="0">
              <a:solidFill>
                <a:srgbClr val="FF0000"/>
              </a:solidFill>
            </a:rPr>
            <a:t> </a:t>
          </a:r>
          <a:r>
            <a:rPr lang="en-AU" b="0" baseline="0"/>
            <a:t>from 2006</a:t>
          </a:r>
          <a:endParaRPr lang="en-AU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184157</xdr:colOff>
      <xdr:row>11</xdr:row>
      <xdr:rowOff>1110</xdr:rowOff>
    </xdr:from>
    <xdr:to>
      <xdr:col>9</xdr:col>
      <xdr:colOff>469040</xdr:colOff>
      <xdr:row>41</xdr:row>
      <xdr:rowOff>68480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82F30-0AB1-49BB-86FD-E0FAA346E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370000</xdr:colOff>
      <xdr:row>24</xdr:row>
      <xdr:rowOff>65000</xdr:rowOff>
    </xdr:from>
    <xdr:to>
      <xdr:col>7</xdr:col>
      <xdr:colOff>510000</xdr:colOff>
      <xdr:row>36</xdr:row>
      <xdr:rowOff>120000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3AD71D38-87D4-43D0-9737-079B884327F8}"/>
            </a:ext>
          </a:extLst>
        </xdr:cNvPr>
        <xdr:cNvSpPr/>
      </xdr:nvSpPr>
      <xdr:spPr>
        <a:xfrm>
          <a:off x="31662800" y="7799300"/>
          <a:ext cx="140000" cy="2264800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85000</xdr:colOff>
      <xdr:row>25</xdr:row>
      <xdr:rowOff>170000</xdr:rowOff>
    </xdr:from>
    <xdr:to>
      <xdr:col>9</xdr:col>
      <xdr:colOff>240000</xdr:colOff>
      <xdr:row>36</xdr:row>
      <xdr:rowOff>140000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EFD6AF97-8EAC-4A4D-8D67-CB549D965910}"/>
            </a:ext>
          </a:extLst>
        </xdr:cNvPr>
        <xdr:cNvSpPr/>
      </xdr:nvSpPr>
      <xdr:spPr>
        <a:xfrm>
          <a:off x="32597000" y="8088450"/>
          <a:ext cx="155000" cy="1995650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480000</xdr:colOff>
      <xdr:row>24</xdr:row>
      <xdr:rowOff>95000</xdr:rowOff>
    </xdr:from>
    <xdr:to>
      <xdr:col>9</xdr:col>
      <xdr:colOff>75000</xdr:colOff>
      <xdr:row>25</xdr:row>
      <xdr:rowOff>165000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24C626-84EA-4481-8894-04810DB42B10}"/>
            </a:ext>
          </a:extLst>
        </xdr:cNvPr>
        <xdr:cNvCxnSpPr/>
      </xdr:nvCxnSpPr>
      <xdr:spPr>
        <a:xfrm>
          <a:off x="31772800" y="7829300"/>
          <a:ext cx="814200" cy="25415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401545</xdr:colOff>
      <xdr:row>28</xdr:row>
      <xdr:rowOff>137350</xdr:rowOff>
    </xdr:from>
    <xdr:to>
      <xdr:col>13</xdr:col>
      <xdr:colOff>37742</xdr:colOff>
      <xdr:row>34</xdr:row>
      <xdr:rowOff>5059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8F63D9-687F-4C7D-AC50-EF79C35095AA}"/>
            </a:ext>
          </a:extLst>
        </xdr:cNvPr>
        <xdr:cNvSpPr/>
      </xdr:nvSpPr>
      <xdr:spPr>
        <a:xfrm>
          <a:off x="32913545" y="8608250"/>
          <a:ext cx="2074597" cy="9726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2021</a:t>
          </a:r>
          <a:r>
            <a:rPr lang="en-AU" sz="1100"/>
            <a:t> </a:t>
          </a:r>
          <a:r>
            <a:rPr lang="en-AU" sz="1100" b="1"/>
            <a:t>breaks</a:t>
          </a:r>
          <a:r>
            <a:rPr lang="en-AU" sz="1100" baseline="0"/>
            <a:t> the trend of previous years to reveal a </a:t>
          </a:r>
          <a:r>
            <a:rPr lang="en-AU" sz="1100" b="1" baseline="0">
              <a:solidFill>
                <a:srgbClr val="FF0000"/>
              </a:solidFill>
            </a:rPr>
            <a:t>relatively sharp 8% </a:t>
          </a:r>
          <a:r>
            <a:rPr lang="en-AU" sz="1100" b="1" baseline="0"/>
            <a:t>decrease</a:t>
          </a:r>
          <a:r>
            <a:rPr lang="en-AU" sz="1100" baseline="0"/>
            <a:t> in marriages and an increase in all other marriage status</a:t>
          </a:r>
          <a:endParaRPr lang="en-AU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0.20745</cdr:x>
      <cdr:y>0.07739</cdr:y>
    </cdr:from>
    <cdr:to>
      <cdr:x>0.88309</cdr:x>
      <cdr:y>0.16131</cdr:y>
    </cdr:to>
    <cdr:sp macro="" textlink="">
      <cdr:nvSpPr>
        <cdr:cNvPr id="2" name="Arrow: Right 1">
          <a:extLst xmlns:a="http://schemas.openxmlformats.org/drawingml/2006/main">
            <a:ext uri="{FF2B5EF4-FFF2-40B4-BE49-F238E27FC236}">
              <a16:creationId xmlns:a16="http://schemas.microsoft.com/office/drawing/2014/main" id="{CC7264DE-1486-9C33-37E4-CFC3770DC57D}"/>
            </a:ext>
          </a:extLst>
        </cdr:cNvPr>
        <cdr:cNvSpPr/>
      </cdr:nvSpPr>
      <cdr:spPr>
        <a:xfrm xmlns:a="http://schemas.openxmlformats.org/drawingml/2006/main" rot="21425192">
          <a:off x="947062" y="423836"/>
          <a:ext cx="3084467" cy="459599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6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 b="1"/>
            <a:t>Low </a:t>
          </a:r>
          <a:r>
            <a:rPr lang="en-US" baseline="0"/>
            <a:t>population increase of </a:t>
          </a:r>
          <a:r>
            <a:rPr lang="en-US" b="1" baseline="0">
              <a:solidFill>
                <a:srgbClr val="FFFF00"/>
              </a:solidFill>
            </a:rPr>
            <a:t>4.12% </a:t>
          </a:r>
          <a:r>
            <a:rPr lang="en-US" baseline="0"/>
            <a:t>over 15 years</a:t>
          </a:r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389869</xdr:colOff>
      <xdr:row>7</xdr:row>
      <xdr:rowOff>76196</xdr:rowOff>
    </xdr:from>
    <xdr:to>
      <xdr:col>8</xdr:col>
      <xdr:colOff>110183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4E2C7-7793-4573-9653-4A8059D6C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536627</xdr:colOff>
      <xdr:row>18</xdr:row>
      <xdr:rowOff>140558</xdr:rowOff>
    </xdr:from>
    <xdr:to>
      <xdr:col>6</xdr:col>
      <xdr:colOff>531506</xdr:colOff>
      <xdr:row>19</xdr:row>
      <xdr:rowOff>42778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9A8B61-0AA6-47C0-87FF-568AB5AF042F}"/>
            </a:ext>
          </a:extLst>
        </xdr:cNvPr>
        <xdr:cNvCxnSpPr/>
      </xdr:nvCxnSpPr>
      <xdr:spPr>
        <a:xfrm>
          <a:off x="4564256" y="3467600"/>
          <a:ext cx="603048" cy="87056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99112</xdr:colOff>
      <xdr:row>19</xdr:row>
      <xdr:rowOff>92669</xdr:rowOff>
    </xdr:from>
    <xdr:to>
      <xdr:col>7</xdr:col>
      <xdr:colOff>256630</xdr:colOff>
      <xdr:row>24</xdr:row>
      <xdr:rowOff>105833</xdr:rowOff>
    </xdr:to>
    <xdr:sp macro="" textlink="">
      <xdr:nvSpPr>
        <xdr:cNvPr id="4" name="Callout: Up Arrow 3">
          <a:extLst>
            <a:ext uri="{FF2B5EF4-FFF2-40B4-BE49-F238E27FC236}">
              <a16:creationId xmlns:a16="http://schemas.microsoft.com/office/drawing/2014/main" id="{4857202A-1825-41D9-BED2-0FD882FD58FD}"/>
            </a:ext>
          </a:extLst>
        </xdr:cNvPr>
        <xdr:cNvSpPr/>
      </xdr:nvSpPr>
      <xdr:spPr>
        <a:xfrm>
          <a:off x="4120779" y="3578113"/>
          <a:ext cx="1371073" cy="930387"/>
        </a:xfrm>
        <a:prstGeom prst="up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Relatively </a:t>
          </a:r>
          <a:r>
            <a:rPr lang="en-AU" sz="1100" b="1"/>
            <a:t>sharp</a:t>
          </a:r>
          <a:r>
            <a:rPr lang="en-AU" sz="1100"/>
            <a:t> </a:t>
          </a:r>
          <a:r>
            <a:rPr lang="en-AU" sz="1100" b="1"/>
            <a:t>decrease</a:t>
          </a:r>
          <a:r>
            <a:rPr lang="en-AU" sz="1100"/>
            <a:t> in full-time employment of</a:t>
          </a:r>
          <a:r>
            <a:rPr lang="en-AU" sz="1100">
              <a:solidFill>
                <a:srgbClr val="FF0000"/>
              </a:solidFill>
            </a:rPr>
            <a:t> </a:t>
          </a:r>
          <a:r>
            <a:rPr lang="en-AU" sz="1100" b="1">
              <a:solidFill>
                <a:srgbClr val="FFFF00"/>
              </a:solidFill>
            </a:rPr>
            <a:t>7%</a:t>
          </a:r>
        </a:p>
      </xdr:txBody>
    </xdr:sp>
    <xdr:clientData/>
  </xdr:twoCellAnchor>
  <xdr:twoCellAnchor>
    <xdr:from>
      <xdr:col>6</xdr:col>
      <xdr:colOff>137616</xdr:colOff>
      <xdr:row>8</xdr:row>
      <xdr:rowOff>0</xdr:rowOff>
    </xdr:from>
    <xdr:to>
      <xdr:col>9</xdr:col>
      <xdr:colOff>172073</xdr:colOff>
      <xdr:row>11</xdr:row>
      <xdr:rowOff>182321</xdr:rowOff>
    </xdr:to>
    <xdr:sp macro="" textlink="">
      <xdr:nvSpPr>
        <xdr:cNvPr id="5" name="Callout: Down Arrow 4">
          <a:extLst>
            <a:ext uri="{FF2B5EF4-FFF2-40B4-BE49-F238E27FC236}">
              <a16:creationId xmlns:a16="http://schemas.microsoft.com/office/drawing/2014/main" id="{CBEA5AE0-9480-46DE-A3BB-05128906C0C4}"/>
            </a:ext>
          </a:extLst>
        </xdr:cNvPr>
        <xdr:cNvSpPr/>
      </xdr:nvSpPr>
      <xdr:spPr>
        <a:xfrm>
          <a:off x="4790434" y="1477818"/>
          <a:ext cx="1870184" cy="736503"/>
        </a:xfrm>
        <a:prstGeom prst="downArrowCallou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>
              <a:solidFill>
                <a:schemeClr val="tx1"/>
              </a:solidFill>
            </a:rPr>
            <a:t>Unemployment roughly</a:t>
          </a:r>
          <a:r>
            <a:rPr lang="en-AU" sz="1100" baseline="0">
              <a:solidFill>
                <a:schemeClr val="tx1"/>
              </a:solidFill>
            </a:rPr>
            <a:t> </a:t>
          </a:r>
          <a:r>
            <a:rPr lang="en-AU" sz="1100" b="1" baseline="0">
              <a:solidFill>
                <a:schemeClr val="accent6">
                  <a:lumMod val="50000"/>
                </a:schemeClr>
              </a:solidFill>
            </a:rPr>
            <a:t>halves</a:t>
          </a:r>
          <a:r>
            <a:rPr lang="en-AU" sz="1100" baseline="0">
              <a:solidFill>
                <a:schemeClr val="tx1"/>
              </a:solidFill>
            </a:rPr>
            <a:t> between </a:t>
          </a:r>
          <a:r>
            <a:rPr lang="en-AU" sz="1100" b="1" baseline="0">
              <a:solidFill>
                <a:schemeClr val="tx1"/>
              </a:solidFill>
            </a:rPr>
            <a:t>2016</a:t>
          </a:r>
          <a:r>
            <a:rPr lang="en-AU" sz="1100" b="0" baseline="0">
              <a:solidFill>
                <a:schemeClr val="tx1"/>
              </a:solidFill>
            </a:rPr>
            <a:t>-</a:t>
          </a:r>
          <a:r>
            <a:rPr lang="en-AU" sz="1100" baseline="0">
              <a:solidFill>
                <a:schemeClr val="tx1"/>
              </a:solidFill>
            </a:rPr>
            <a:t> </a:t>
          </a:r>
          <a:r>
            <a:rPr lang="en-AU" sz="1100" b="1" baseline="0">
              <a:solidFill>
                <a:schemeClr val="tx1"/>
              </a:solidFill>
            </a:rPr>
            <a:t>2021</a:t>
          </a:r>
          <a:endParaRPr lang="en-AU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489755</xdr:colOff>
      <xdr:row>14</xdr:row>
      <xdr:rowOff>130478</xdr:rowOff>
    </xdr:from>
    <xdr:to>
      <xdr:col>8</xdr:col>
      <xdr:colOff>49292</xdr:colOff>
      <xdr:row>18</xdr:row>
      <xdr:rowOff>123454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260943CE-8B96-467B-B01D-C1342BC6845A}"/>
            </a:ext>
          </a:extLst>
        </xdr:cNvPr>
        <xdr:cNvSpPr/>
      </xdr:nvSpPr>
      <xdr:spPr>
        <a:xfrm>
          <a:off x="5737929" y="2728469"/>
          <a:ext cx="168441" cy="735259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61413</xdr:colOff>
      <xdr:row>15</xdr:row>
      <xdr:rowOff>13859</xdr:rowOff>
    </xdr:from>
    <xdr:to>
      <xdr:col>10</xdr:col>
      <xdr:colOff>361980</xdr:colOff>
      <xdr:row>18</xdr:row>
      <xdr:rowOff>155222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67C1193-21C6-4439-A998-24B21A2ECCE7}"/>
            </a:ext>
          </a:extLst>
        </xdr:cNvPr>
        <xdr:cNvSpPr/>
      </xdr:nvSpPr>
      <xdr:spPr>
        <a:xfrm>
          <a:off x="5903413" y="2765526"/>
          <a:ext cx="1514123" cy="6916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Relative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stability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</a:t>
          </a:r>
          <a:r>
            <a:rPr lang="en-AU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part-time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work (2006-2021)</a:t>
          </a:r>
          <a:endParaRPr lang="en-AU">
            <a:effectLst/>
          </a:endParaRPr>
        </a:p>
        <a:p>
          <a:pPr algn="l"/>
          <a:endParaRPr lang="en-AU" sz="11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363183</xdr:colOff>
      <xdr:row>9</xdr:row>
      <xdr:rowOff>135321</xdr:rowOff>
    </xdr:from>
    <xdr:to>
      <xdr:col>7</xdr:col>
      <xdr:colOff>598081</xdr:colOff>
      <xdr:row>32</xdr:row>
      <xdr:rowOff>132907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AF29AB-7858-D168-AE0D-B635617C1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455281</xdr:colOff>
      <xdr:row>10</xdr:row>
      <xdr:rowOff>9182</xdr:rowOff>
    </xdr:from>
    <xdr:to>
      <xdr:col>22</xdr:col>
      <xdr:colOff>490723</xdr:colOff>
      <xdr:row>33</xdr:row>
      <xdr:rowOff>19405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CD1698-80E7-4F1C-9FBD-B7E71F0B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1557649</xdr:colOff>
      <xdr:row>11</xdr:row>
      <xdr:rowOff>146537</xdr:rowOff>
    </xdr:from>
    <xdr:to>
      <xdr:col>6</xdr:col>
      <xdr:colOff>434188</xdr:colOff>
      <xdr:row>14</xdr:row>
      <xdr:rowOff>59700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550671A-D1C8-F283-71EB-6E977FF9A64E}"/>
            </a:ext>
          </a:extLst>
        </xdr:cNvPr>
        <xdr:cNvSpPr/>
      </xdr:nvSpPr>
      <xdr:spPr>
        <a:xfrm rot="170131">
          <a:off x="1557649" y="2176366"/>
          <a:ext cx="3663462" cy="466753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Marginal </a:t>
          </a:r>
          <a:r>
            <a:rPr lang="en-AU" sz="1100" b="1">
              <a:solidFill>
                <a:srgbClr val="FF0000"/>
              </a:solidFill>
            </a:rPr>
            <a:t>2.4%</a:t>
          </a:r>
          <a:r>
            <a:rPr lang="en-AU" sz="1100" baseline="0"/>
            <a:t> decrease in ownership between 2006-2021</a:t>
          </a:r>
          <a:endParaRPr lang="en-AU" sz="1100"/>
        </a:p>
      </xdr:txBody>
    </xdr:sp>
    <xdr:clientData/>
  </xdr:twoCellAnchor>
  <xdr:twoCellAnchor>
    <xdr:from>
      <xdr:col>7</xdr:col>
      <xdr:colOff>181378</xdr:colOff>
      <xdr:row>16</xdr:row>
      <xdr:rowOff>71091</xdr:rowOff>
    </xdr:from>
    <xdr:to>
      <xdr:col>11</xdr:col>
      <xdr:colOff>94074</xdr:colOff>
      <xdr:row>20</xdr:row>
      <xdr:rowOff>172469</xdr:rowOff>
    </xdr:to>
    <xdr:sp macro="" textlink="">
      <xdr:nvSpPr>
        <xdr:cNvPr id="3" name="Callout: Left Arrow 2">
          <a:extLst>
            <a:ext uri="{FF2B5EF4-FFF2-40B4-BE49-F238E27FC236}">
              <a16:creationId xmlns:a16="http://schemas.microsoft.com/office/drawing/2014/main" id="{328DC4C2-6066-8816-5F6D-FBB244D9A37C}"/>
            </a:ext>
          </a:extLst>
        </xdr:cNvPr>
        <xdr:cNvSpPr/>
      </xdr:nvSpPr>
      <xdr:spPr>
        <a:xfrm>
          <a:off x="5598477" y="2956029"/>
          <a:ext cx="2358622" cy="822613"/>
        </a:xfrm>
        <a:prstGeom prst="leftArrowCallout">
          <a:avLst>
            <a:gd name="adj1" fmla="val 25000"/>
            <a:gd name="adj2" fmla="val 25000"/>
            <a:gd name="adj3" fmla="val 25000"/>
            <a:gd name="adj4" fmla="val 81233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Noteable</a:t>
          </a:r>
          <a:r>
            <a:rPr lang="en-AU" sz="1100" baseline="0"/>
            <a:t> </a:t>
          </a:r>
          <a:r>
            <a:rPr lang="en-AU" sz="1100" b="1" baseline="0">
              <a:solidFill>
                <a:schemeClr val="tx1"/>
              </a:solidFill>
            </a:rPr>
            <a:t>4.7% and 3.4% uptick</a:t>
          </a:r>
          <a:r>
            <a:rPr lang="en-AU" sz="1100" baseline="0"/>
            <a:t> in recent years following stbility in morgages (2016, 2021)</a:t>
          </a:r>
          <a:endParaRPr lang="en-AU" sz="1100"/>
        </a:p>
      </xdr:txBody>
    </xdr:sp>
    <xdr:clientData/>
  </xdr:twoCellAnchor>
  <xdr:twoCellAnchor>
    <xdr:from>
      <xdr:col>7</xdr:col>
      <xdr:colOff>391975</xdr:colOff>
      <xdr:row>23</xdr:row>
      <xdr:rowOff>54877</xdr:rowOff>
    </xdr:from>
    <xdr:to>
      <xdr:col>10</xdr:col>
      <xdr:colOff>321420</xdr:colOff>
      <xdr:row>25</xdr:row>
      <xdr:rowOff>148952</xdr:rowOff>
    </xdr:to>
    <xdr:sp macro="" textlink="">
      <xdr:nvSpPr>
        <xdr:cNvPr id="4" name="Callout: Left Arrow 3">
          <a:extLst>
            <a:ext uri="{FF2B5EF4-FFF2-40B4-BE49-F238E27FC236}">
              <a16:creationId xmlns:a16="http://schemas.microsoft.com/office/drawing/2014/main" id="{BAAD241E-FCE3-490C-AEF9-64B4E82517EC}"/>
            </a:ext>
          </a:extLst>
        </xdr:cNvPr>
        <xdr:cNvSpPr/>
      </xdr:nvSpPr>
      <xdr:spPr>
        <a:xfrm>
          <a:off x="5809074" y="4201976"/>
          <a:ext cx="1763889" cy="454692"/>
        </a:xfrm>
        <a:prstGeom prst="leftArrowCallout">
          <a:avLst>
            <a:gd name="adj1" fmla="val 25000"/>
            <a:gd name="adj2" fmla="val 25000"/>
            <a:gd name="adj3" fmla="val 25000"/>
            <a:gd name="adj4" fmla="val 81233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chemeClr val="tx1"/>
              </a:solidFill>
            </a:rPr>
            <a:t>Steady </a:t>
          </a:r>
          <a:r>
            <a:rPr lang="en-AU" sz="1100" b="1">
              <a:solidFill>
                <a:schemeClr val="accent6">
                  <a:lumMod val="50000"/>
                </a:schemeClr>
              </a:solidFill>
            </a:rPr>
            <a:t>decrease</a:t>
          </a:r>
          <a:r>
            <a:rPr lang="en-AU" sz="1100">
              <a:solidFill>
                <a:schemeClr val="tx1"/>
              </a:solidFill>
            </a:rPr>
            <a:t> in rentals since 2011</a:t>
          </a:r>
        </a:p>
      </xdr:txBody>
    </xdr:sp>
    <xdr:clientData/>
  </xdr:twoCellAnchor>
  <xdr:twoCellAnchor>
    <xdr:from>
      <xdr:col>22</xdr:col>
      <xdr:colOff>304381</xdr:colOff>
      <xdr:row>27</xdr:row>
      <xdr:rowOff>20991</xdr:rowOff>
    </xdr:from>
    <xdr:to>
      <xdr:col>25</xdr:col>
      <xdr:colOff>419835</xdr:colOff>
      <xdr:row>29</xdr:row>
      <xdr:rowOff>148610</xdr:rowOff>
    </xdr:to>
    <xdr:sp macro="" textlink="">
      <xdr:nvSpPr>
        <xdr:cNvPr id="5" name="Callout: Left Arrow 4">
          <a:extLst>
            <a:ext uri="{FF2B5EF4-FFF2-40B4-BE49-F238E27FC236}">
              <a16:creationId xmlns:a16="http://schemas.microsoft.com/office/drawing/2014/main" id="{FC60BB0B-ECD0-4257-AE33-5BB956F42CB8}"/>
            </a:ext>
          </a:extLst>
        </xdr:cNvPr>
        <xdr:cNvSpPr/>
      </xdr:nvSpPr>
      <xdr:spPr>
        <a:xfrm>
          <a:off x="14835910" y="4980289"/>
          <a:ext cx="1941735" cy="494974"/>
        </a:xfrm>
        <a:prstGeom prst="leftArrowCallout">
          <a:avLst>
            <a:gd name="adj1" fmla="val 25000"/>
            <a:gd name="adj2" fmla="val 25000"/>
            <a:gd name="adj3" fmla="val 25000"/>
            <a:gd name="adj4" fmla="val 81233"/>
          </a:avLst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Consistently</a:t>
          </a:r>
          <a:r>
            <a:rPr lang="en-AU" sz="1100" baseline="0"/>
            <a:t> </a:t>
          </a:r>
          <a:r>
            <a:rPr lang="en-AU" sz="1100" b="1" baseline="0">
              <a:solidFill>
                <a:sysClr val="windowText" lastClr="000000"/>
              </a:solidFill>
            </a:rPr>
            <a:t>negligble</a:t>
          </a:r>
          <a:r>
            <a:rPr lang="en-AU" sz="1100" baseline="0"/>
            <a:t> group households</a:t>
          </a:r>
          <a:endParaRPr lang="en-AU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320988</xdr:colOff>
      <xdr:row>13</xdr:row>
      <xdr:rowOff>75936</xdr:rowOff>
    </xdr:from>
    <xdr:to>
      <xdr:col>14</xdr:col>
      <xdr:colOff>170088</xdr:colOff>
      <xdr:row>55</xdr:row>
      <xdr:rowOff>118627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79E9A9-7167-A7F6-79C7-0104198CB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454380</xdr:colOff>
      <xdr:row>33</xdr:row>
      <xdr:rowOff>16835</xdr:rowOff>
    </xdr:from>
    <xdr:to>
      <xdr:col>11</xdr:col>
      <xdr:colOff>39588</xdr:colOff>
      <xdr:row>37</xdr:row>
      <xdr:rowOff>180700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986922A-2B7F-40C2-826D-4F1E65E78FA9}"/>
            </a:ext>
          </a:extLst>
        </xdr:cNvPr>
        <xdr:cNvSpPr/>
      </xdr:nvSpPr>
      <xdr:spPr>
        <a:xfrm>
          <a:off x="4962880" y="6070502"/>
          <a:ext cx="3225875" cy="89764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Relativley </a:t>
          </a:r>
          <a:r>
            <a:rPr lang="en-AU" sz="1100" b="1">
              <a:solidFill>
                <a:srgbClr val="FF0000"/>
              </a:solidFill>
            </a:rPr>
            <a:t>stable</a:t>
          </a:r>
          <a:r>
            <a:rPr lang="en-AU" sz="1100" b="0"/>
            <a:t> number of separate</a:t>
          </a:r>
          <a:r>
            <a:rPr lang="en-AU" sz="1100" b="0" baseline="0"/>
            <a:t> houses over 15 year period</a:t>
          </a:r>
          <a:endParaRPr lang="en-AU" sz="1100"/>
        </a:p>
      </xdr:txBody>
    </xdr:sp>
    <xdr:clientData/>
  </xdr:twoCellAnchor>
  <xdr:twoCellAnchor>
    <xdr:from>
      <xdr:col>0</xdr:col>
      <xdr:colOff>1220054</xdr:colOff>
      <xdr:row>20</xdr:row>
      <xdr:rowOff>132928</xdr:rowOff>
    </xdr:from>
    <xdr:to>
      <xdr:col>3</xdr:col>
      <xdr:colOff>576566</xdr:colOff>
      <xdr:row>25</xdr:row>
      <xdr:rowOff>104384</xdr:rowOff>
    </xdr:to>
    <xdr:sp macro="" textlink="">
      <xdr:nvSpPr>
        <xdr:cNvPr id="5" name="Callout: Left Arrow 4">
          <a:extLst>
            <a:ext uri="{FF2B5EF4-FFF2-40B4-BE49-F238E27FC236}">
              <a16:creationId xmlns:a16="http://schemas.microsoft.com/office/drawing/2014/main" id="{F81DD842-17B4-432A-B5AB-D29CFB559CED}"/>
            </a:ext>
          </a:extLst>
        </xdr:cNvPr>
        <xdr:cNvSpPr/>
      </xdr:nvSpPr>
      <xdr:spPr>
        <a:xfrm flipH="1">
          <a:off x="1220054" y="3761499"/>
          <a:ext cx="2650138" cy="878599"/>
        </a:xfrm>
        <a:prstGeom prst="leftArrowCallout">
          <a:avLst>
            <a:gd name="adj1" fmla="val 15473"/>
            <a:gd name="adj2" fmla="val 25000"/>
            <a:gd name="adj3" fmla="val 25000"/>
            <a:gd name="adj4" fmla="val 62014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Noteable</a:t>
          </a:r>
          <a:r>
            <a:rPr lang="en-AU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4%</a:t>
          </a:r>
          <a:r>
            <a:rPr lang="en-AU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decrease between 2006-2011 </a:t>
          </a: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properties which has been recovering since</a:t>
          </a:r>
          <a:endParaRPr lang="en-AU">
            <a:effectLst/>
          </a:endParaRPr>
        </a:p>
        <a:p>
          <a:pPr algn="ctr"/>
          <a:endParaRPr lang="en-US"/>
        </a:p>
      </xdr:txBody>
    </xdr:sp>
    <xdr:clientData/>
  </xdr:twoCellAnchor>
  <xdr:twoCellAnchor>
    <xdr:from>
      <xdr:col>4</xdr:col>
      <xdr:colOff>346364</xdr:colOff>
      <xdr:row>19</xdr:row>
      <xdr:rowOff>63753</xdr:rowOff>
    </xdr:from>
    <xdr:to>
      <xdr:col>11</xdr:col>
      <xdr:colOff>238024</xdr:colOff>
      <xdr:row>21</xdr:row>
      <xdr:rowOff>107547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3B8A3D20-F4F5-086A-2873-EFB3D34BD492}"/>
            </a:ext>
          </a:extLst>
        </xdr:cNvPr>
        <xdr:cNvSpPr/>
      </xdr:nvSpPr>
      <xdr:spPr>
        <a:xfrm rot="21424559">
          <a:off x="4247078" y="3510896"/>
          <a:ext cx="4141276" cy="406651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/>
            <a:t>Steady </a:t>
          </a:r>
          <a:r>
            <a:rPr lang="en-AU" sz="1100" b="1">
              <a:solidFill>
                <a:schemeClr val="accent1"/>
              </a:solidFill>
            </a:rPr>
            <a:t>slight 2.5 % increase </a:t>
          </a:r>
          <a:r>
            <a:rPr lang="en-AU" sz="1100" b="0"/>
            <a:t>in occupied </a:t>
          </a:r>
          <a:r>
            <a:rPr lang="en-AU" sz="1100" b="0" baseline="0"/>
            <a:t>dwellings across 15 years</a:t>
          </a:r>
          <a:endParaRPr lang="en-AU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232810</xdr:colOff>
      <xdr:row>15</xdr:row>
      <xdr:rowOff>44278</xdr:rowOff>
    </xdr:from>
    <xdr:to>
      <xdr:col>10</xdr:col>
      <xdr:colOff>597028</xdr:colOff>
      <xdr:row>44</xdr:row>
      <xdr:rowOff>114128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DBF504-D744-5936-D52D-A6A962931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1607983</xdr:colOff>
      <xdr:row>19</xdr:row>
      <xdr:rowOff>161782</xdr:rowOff>
    </xdr:from>
    <xdr:to>
      <xdr:col>4</xdr:col>
      <xdr:colOff>12654</xdr:colOff>
      <xdr:row>23</xdr:row>
      <xdr:rowOff>43275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B62CC844-2FC1-4716-9C72-795A2990AC26}"/>
            </a:ext>
          </a:extLst>
        </xdr:cNvPr>
        <xdr:cNvSpPr/>
      </xdr:nvSpPr>
      <xdr:spPr>
        <a:xfrm flipH="1">
          <a:off x="1607983" y="3664524"/>
          <a:ext cx="2209550" cy="618912"/>
        </a:xfrm>
        <a:prstGeom prst="leftArrowCallou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Consistently negligible </a:t>
          </a:r>
          <a:r>
            <a:rPr lang="en-AU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other type families</a:t>
          </a:r>
          <a:endParaRPr lang="en-AU">
            <a:solidFill>
              <a:schemeClr val="bg1"/>
            </a:solidFill>
            <a:effectLst/>
          </a:endParaRPr>
        </a:p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322621</xdr:colOff>
      <xdr:row>20</xdr:row>
      <xdr:rowOff>76814</xdr:rowOff>
    </xdr:from>
    <xdr:to>
      <xdr:col>14</xdr:col>
      <xdr:colOff>38433</xdr:colOff>
      <xdr:row>23</xdr:row>
      <xdr:rowOff>139636</xdr:rowOff>
    </xdr:to>
    <xdr:sp macro="" textlink="">
      <xdr:nvSpPr>
        <xdr:cNvPr id="3" name="Callout: Left Arrow 2">
          <a:extLst>
            <a:ext uri="{FF2B5EF4-FFF2-40B4-BE49-F238E27FC236}">
              <a16:creationId xmlns:a16="http://schemas.microsoft.com/office/drawing/2014/main" id="{869DE1D0-6AE6-4260-B4FB-0DD6E3E6C4A6}"/>
            </a:ext>
          </a:extLst>
        </xdr:cNvPr>
        <xdr:cNvSpPr/>
      </xdr:nvSpPr>
      <xdr:spPr>
        <a:xfrm>
          <a:off x="7783871" y="3763911"/>
          <a:ext cx="2153393" cy="615886"/>
        </a:xfrm>
        <a:prstGeom prst="leftArrowCallou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Noteable fluctuations </a:t>
          </a:r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AU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one parent families</a:t>
          </a:r>
          <a:endParaRPr lang="en-AU">
            <a:solidFill>
              <a:schemeClr val="bg1"/>
            </a:solidFill>
            <a:effectLst/>
          </a:endParaRPr>
        </a:p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0.25097</cdr:x>
      <cdr:y>0.69015</cdr:y>
    </cdr:from>
    <cdr:to>
      <cdr:x>0.86768</cdr:x>
      <cdr:y>0.80256</cdr:y>
    </cdr:to>
    <cdr:sp macro="" textlink="">
      <cdr:nvSpPr>
        <cdr:cNvPr id="2" name="Arrow: Right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C000000}"/>
            </a:ext>
          </a:extLst>
        </cdr:cNvPr>
        <cdr:cNvSpPr/>
      </cdr:nvSpPr>
      <cdr:spPr>
        <a:xfrm xmlns:a="http://schemas.openxmlformats.org/drawingml/2006/main">
          <a:off x="1320801" y="3679371"/>
          <a:ext cx="3245606" cy="599319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AU" sz="1100"/>
            <a:t>Relativelye</a:t>
          </a:r>
          <a:r>
            <a:rPr lang="en-AU" sz="1100" baseline="0"/>
            <a:t> </a:t>
          </a:r>
          <a:r>
            <a:rPr lang="en-AU" sz="1100" b="1" baseline="0">
              <a:solidFill>
                <a:srgbClr val="FF0000"/>
              </a:solidFill>
            </a:rPr>
            <a:t>stability</a:t>
          </a:r>
          <a:r>
            <a:rPr lang="en-AU" sz="1100" b="0" baseline="0"/>
            <a:t> accross </a:t>
          </a:r>
          <a:r>
            <a:rPr lang="en-AU" sz="1100" b="1" baseline="0"/>
            <a:t>couple</a:t>
          </a:r>
          <a:r>
            <a:rPr lang="en-AU" sz="1100" b="0" baseline="0"/>
            <a:t> families</a:t>
          </a:r>
          <a:endParaRPr lang="en-AU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3"/>
  <sheetViews>
    <sheetView topLeftCell="A26" zoomScale="84" zoomScaleNormal="70" workbookViewId="0">
      <selection activeCell="A49" sqref="A49:E52"/>
    </sheetView>
  </sheetViews>
  <sheetFormatPr defaultRowHeight="14.5" x14ac:dyDescent="0.35"/>
  <cols>
    <col min="1" max="1" width="40.453125" style="18" bestFit="1" customWidth="1"/>
    <col min="2" max="4" width="16.453125" style="18" bestFit="1" customWidth="1"/>
    <col min="5" max="5" width="16.453125" style="18" customWidth="1"/>
    <col min="7" max="7" width="36.1796875" customWidth="1"/>
    <col min="8" max="10" width="9.81640625" bestFit="1" customWidth="1"/>
    <col min="11" max="11" width="10.81640625" bestFit="1" customWidth="1"/>
    <col min="21" max="21" width="20.90625" customWidth="1"/>
  </cols>
  <sheetData>
    <row r="1" spans="1:97" x14ac:dyDescent="0.35">
      <c r="A1" s="1" t="s">
        <v>4</v>
      </c>
      <c r="B1" s="22" t="s">
        <v>56</v>
      </c>
      <c r="C1" s="22" t="s">
        <v>56</v>
      </c>
      <c r="D1" s="22" t="s">
        <v>56</v>
      </c>
      <c r="E1" s="22" t="s">
        <v>56</v>
      </c>
    </row>
    <row r="2" spans="1:97" x14ac:dyDescent="0.3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G2" s="28"/>
      <c r="H2" s="28"/>
      <c r="I2" s="28"/>
      <c r="J2" s="28"/>
      <c r="K2" s="28"/>
      <c r="U2" s="28"/>
      <c r="V2" s="28"/>
      <c r="W2" s="28"/>
      <c r="X2" s="28"/>
      <c r="Y2" s="28"/>
      <c r="AJ2" s="28"/>
      <c r="AK2" s="28"/>
      <c r="AL2" s="28"/>
      <c r="AM2" s="28"/>
      <c r="AN2" s="28"/>
      <c r="AS2" s="28"/>
      <c r="AT2" s="28"/>
      <c r="AU2" s="28"/>
      <c r="AV2" s="28"/>
      <c r="AW2" s="28"/>
    </row>
    <row r="3" spans="1:97" x14ac:dyDescent="0.35">
      <c r="A3" s="2" t="s">
        <v>6</v>
      </c>
      <c r="B3" s="23">
        <v>726000</v>
      </c>
      <c r="C3" s="23">
        <v>940000</v>
      </c>
      <c r="D3" s="23">
        <v>1430000</v>
      </c>
      <c r="E3" s="23">
        <v>2300000</v>
      </c>
      <c r="G3" s="37"/>
      <c r="H3" s="38"/>
      <c r="I3" s="38"/>
      <c r="J3" s="38"/>
      <c r="K3" s="38"/>
      <c r="U3" s="37"/>
      <c r="V3" s="38"/>
      <c r="W3" s="38"/>
      <c r="X3" s="38"/>
      <c r="Y3" s="38"/>
      <c r="AJ3" s="29"/>
      <c r="AK3" s="29"/>
      <c r="AL3" s="29"/>
      <c r="AM3" s="29"/>
      <c r="AN3" s="29"/>
      <c r="AS3" s="30"/>
      <c r="AT3" s="30"/>
      <c r="AU3" s="30"/>
      <c r="AV3" s="30"/>
      <c r="AW3" s="30"/>
      <c r="BF3" s="28"/>
      <c r="BG3" s="28"/>
      <c r="BH3" s="28"/>
      <c r="BI3" s="28"/>
      <c r="BJ3" s="28"/>
    </row>
    <row r="4" spans="1:97" x14ac:dyDescent="0.35">
      <c r="A4" s="2" t="s">
        <v>7</v>
      </c>
      <c r="B4" s="23">
        <v>470000</v>
      </c>
      <c r="C4" s="23">
        <v>335000</v>
      </c>
      <c r="D4" s="23">
        <v>745000</v>
      </c>
      <c r="E4" s="23">
        <v>820550</v>
      </c>
      <c r="G4" s="37"/>
      <c r="H4" s="38"/>
      <c r="I4" s="38"/>
      <c r="J4" s="38"/>
      <c r="K4" s="38"/>
      <c r="U4" s="37"/>
      <c r="V4" s="38"/>
      <c r="W4" s="38"/>
      <c r="X4" s="38"/>
      <c r="Y4" s="38"/>
      <c r="AJ4" s="30"/>
      <c r="AK4" s="30"/>
      <c r="AL4" s="30"/>
      <c r="AM4" s="30"/>
      <c r="AN4" s="30"/>
      <c r="AS4" s="30"/>
      <c r="AT4" s="30"/>
      <c r="AU4" s="30"/>
      <c r="AV4" s="30"/>
      <c r="AW4" s="30"/>
      <c r="BF4" s="31"/>
      <c r="BG4" s="31"/>
      <c r="BH4" s="31"/>
      <c r="BI4" s="31"/>
      <c r="BJ4" s="31"/>
      <c r="BU4" s="28"/>
      <c r="BV4" s="28"/>
      <c r="BW4" s="28"/>
      <c r="BX4" s="28"/>
      <c r="BY4" s="28"/>
      <c r="CO4" s="28"/>
      <c r="CP4" s="28"/>
      <c r="CQ4" s="28"/>
      <c r="CR4" s="28"/>
      <c r="CS4" s="28"/>
    </row>
    <row r="5" spans="1:97" x14ac:dyDescent="0.35">
      <c r="A5" s="3" t="s">
        <v>8</v>
      </c>
      <c r="B5" s="24">
        <v>539</v>
      </c>
      <c r="C5" s="24">
        <v>586</v>
      </c>
      <c r="D5" s="24">
        <v>708</v>
      </c>
      <c r="E5" s="24">
        <v>913</v>
      </c>
      <c r="G5" s="37"/>
      <c r="H5" s="39"/>
      <c r="I5" s="39"/>
      <c r="J5" s="39"/>
      <c r="K5" s="39"/>
      <c r="U5" s="37"/>
      <c r="V5" s="38"/>
      <c r="W5" s="38"/>
      <c r="X5" s="38"/>
      <c r="Y5" s="38"/>
      <c r="AJ5" s="30"/>
      <c r="AK5" s="30"/>
      <c r="AL5" s="30"/>
      <c r="AM5" s="30"/>
      <c r="AN5" s="30"/>
      <c r="AS5" s="31"/>
      <c r="AT5" s="31"/>
      <c r="AU5" s="31"/>
      <c r="AV5" s="31"/>
      <c r="AW5" s="31"/>
      <c r="BF5" s="31"/>
      <c r="BG5" s="31"/>
      <c r="BH5" s="31"/>
      <c r="BI5" s="31"/>
      <c r="BJ5" s="31"/>
      <c r="BU5" s="29"/>
      <c r="BV5" s="29"/>
      <c r="BW5" s="29"/>
      <c r="BX5" s="29"/>
      <c r="BY5" s="29"/>
      <c r="CO5" s="29"/>
      <c r="CP5" s="29"/>
      <c r="CQ5" s="29"/>
      <c r="CR5" s="29"/>
      <c r="CS5" s="29"/>
    </row>
    <row r="6" spans="1:97" x14ac:dyDescent="0.35">
      <c r="A6" s="3" t="s">
        <v>9</v>
      </c>
      <c r="B6" s="24">
        <v>1647</v>
      </c>
      <c r="C6" s="24">
        <v>2304</v>
      </c>
      <c r="D6" s="24">
        <v>2333</v>
      </c>
      <c r="E6" s="24">
        <v>3269</v>
      </c>
      <c r="G6" s="37"/>
      <c r="H6" s="38"/>
      <c r="I6" s="38"/>
      <c r="J6" s="38"/>
      <c r="K6" s="38"/>
      <c r="U6" s="30"/>
      <c r="V6" s="30"/>
      <c r="W6" s="30"/>
      <c r="X6" s="30"/>
      <c r="Y6" s="30"/>
      <c r="AJ6" s="30"/>
      <c r="AK6" s="30"/>
      <c r="AL6" s="30"/>
      <c r="AM6" s="30"/>
      <c r="AN6" s="30"/>
      <c r="BF6" s="31"/>
      <c r="BG6" s="31"/>
      <c r="BH6" s="31"/>
      <c r="BI6" s="31"/>
      <c r="BJ6" s="31"/>
      <c r="BU6" s="31"/>
      <c r="BV6" s="31"/>
      <c r="BW6" s="31"/>
      <c r="BX6" s="31"/>
      <c r="BY6" s="31"/>
      <c r="CO6" s="35"/>
      <c r="CP6" s="30"/>
      <c r="CQ6" s="48"/>
      <c r="CR6" s="30"/>
      <c r="CS6" s="30"/>
    </row>
    <row r="7" spans="1:97" x14ac:dyDescent="0.35">
      <c r="A7" s="3" t="s">
        <v>10</v>
      </c>
      <c r="B7" s="24">
        <v>1300</v>
      </c>
      <c r="C7" s="24">
        <v>1352</v>
      </c>
      <c r="D7" s="24">
        <v>1779</v>
      </c>
      <c r="E7" s="24">
        <v>2297</v>
      </c>
      <c r="U7" s="30"/>
      <c r="V7" s="30"/>
      <c r="W7" s="30"/>
      <c r="X7" s="30"/>
      <c r="Y7" s="30"/>
      <c r="AJ7" s="30"/>
      <c r="AK7" s="30"/>
      <c r="AL7" s="30"/>
      <c r="AM7" s="30"/>
      <c r="AN7" s="30"/>
      <c r="BF7" s="45"/>
      <c r="BG7" s="31"/>
      <c r="BH7" s="31"/>
      <c r="BI7" s="31"/>
      <c r="BJ7" s="31"/>
      <c r="BU7" s="31"/>
      <c r="BV7" s="31"/>
      <c r="BW7" s="31"/>
      <c r="BX7" s="31"/>
      <c r="BY7" s="31"/>
      <c r="CO7" s="35"/>
      <c r="CP7" s="30"/>
      <c r="CQ7" s="30"/>
      <c r="CR7" s="30"/>
      <c r="CS7" s="30"/>
    </row>
    <row r="8" spans="1:97" x14ac:dyDescent="0.35">
      <c r="A8" s="3" t="s">
        <v>11</v>
      </c>
      <c r="B8" s="24">
        <f>2270/4.345</f>
        <v>522.43958573072496</v>
      </c>
      <c r="C8" s="24">
        <f>3000/4.345</f>
        <v>690.44879171461457</v>
      </c>
      <c r="D8" s="24">
        <f>2913/4.345</f>
        <v>670.42577675489076</v>
      </c>
      <c r="E8" s="24">
        <f>3000/4.345</f>
        <v>690.44879171461457</v>
      </c>
      <c r="U8" s="31"/>
      <c r="V8" s="31"/>
      <c r="W8" s="31"/>
      <c r="X8" s="31"/>
      <c r="Y8" s="31"/>
      <c r="BF8" s="45"/>
      <c r="BG8" s="31"/>
      <c r="BH8" s="31"/>
      <c r="BI8" s="31"/>
      <c r="BJ8" s="31"/>
      <c r="BU8" s="31"/>
      <c r="BV8" s="31"/>
      <c r="BW8" s="31"/>
      <c r="BX8" s="31"/>
      <c r="BY8" s="31"/>
      <c r="CO8" s="35"/>
      <c r="CP8" s="30"/>
      <c r="CQ8" s="30"/>
      <c r="CR8" s="30"/>
      <c r="CS8" s="30"/>
    </row>
    <row r="9" spans="1:97" x14ac:dyDescent="0.35">
      <c r="A9" s="3" t="s">
        <v>12</v>
      </c>
      <c r="B9" s="24">
        <v>200</v>
      </c>
      <c r="C9" s="24">
        <v>130</v>
      </c>
      <c r="D9" s="24">
        <v>212</v>
      </c>
      <c r="E9" s="24">
        <v>288</v>
      </c>
      <c r="BF9" s="45"/>
      <c r="BG9" s="31"/>
      <c r="BH9" s="31"/>
      <c r="BI9" s="31"/>
      <c r="BJ9" s="31"/>
      <c r="BU9" s="29"/>
      <c r="BV9" s="31"/>
      <c r="BW9" s="31"/>
      <c r="BX9" s="31"/>
      <c r="BY9" s="31"/>
      <c r="CO9" s="35"/>
      <c r="CP9" s="30"/>
      <c r="CQ9" s="30"/>
      <c r="CR9" s="30"/>
      <c r="CS9" s="30"/>
    </row>
    <row r="10" spans="1:97" x14ac:dyDescent="0.35">
      <c r="A10" s="4" t="s">
        <v>13</v>
      </c>
      <c r="B10" s="4">
        <v>1215</v>
      </c>
      <c r="C10" s="4">
        <v>1218</v>
      </c>
      <c r="D10" s="4">
        <v>1252</v>
      </c>
      <c r="E10" s="4">
        <v>1265</v>
      </c>
      <c r="BU10" s="29"/>
      <c r="BV10" s="31"/>
      <c r="BW10" s="31"/>
      <c r="BX10" s="31"/>
      <c r="BY10" s="31"/>
    </row>
    <row r="11" spans="1:97" x14ac:dyDescent="0.35">
      <c r="A11" s="4" t="s">
        <v>14</v>
      </c>
      <c r="B11" s="4">
        <v>41</v>
      </c>
      <c r="C11" s="4">
        <v>41</v>
      </c>
      <c r="D11" s="4">
        <v>45</v>
      </c>
      <c r="E11" s="4">
        <v>46</v>
      </c>
      <c r="CO11" s="47"/>
      <c r="CP11" s="47"/>
      <c r="CQ11" s="47"/>
      <c r="CR11" s="47"/>
      <c r="CS11" s="47"/>
    </row>
    <row r="12" spans="1:97" x14ac:dyDescent="0.35">
      <c r="A12" s="4" t="s">
        <v>15</v>
      </c>
      <c r="B12" s="4">
        <v>334</v>
      </c>
      <c r="C12" s="4">
        <v>324</v>
      </c>
      <c r="D12" s="4">
        <v>338</v>
      </c>
      <c r="E12" s="4">
        <v>347</v>
      </c>
      <c r="BU12" s="28"/>
      <c r="BV12" s="28"/>
      <c r="BW12" s="28"/>
      <c r="BX12" s="28"/>
      <c r="BY12" s="28"/>
      <c r="CO12" s="27"/>
      <c r="CP12" s="26"/>
      <c r="CQ12" s="26"/>
      <c r="CR12" s="26"/>
      <c r="CS12" s="26"/>
    </row>
    <row r="13" spans="1:97" x14ac:dyDescent="0.35">
      <c r="A13" s="4" t="s">
        <v>16</v>
      </c>
      <c r="B13" s="4">
        <v>484</v>
      </c>
      <c r="C13" s="4">
        <v>466</v>
      </c>
      <c r="D13" s="4">
        <v>476</v>
      </c>
      <c r="E13" s="4">
        <v>481</v>
      </c>
      <c r="BU13" s="27"/>
      <c r="BV13" s="26"/>
      <c r="BW13" s="26"/>
      <c r="BX13" s="26"/>
      <c r="BY13" s="26"/>
      <c r="CO13" s="27"/>
      <c r="CP13" s="26"/>
      <c r="CQ13" s="26"/>
      <c r="CR13" s="26"/>
      <c r="CS13" s="26"/>
    </row>
    <row r="14" spans="1:97" x14ac:dyDescent="0.35">
      <c r="A14" s="5" t="s">
        <v>17</v>
      </c>
      <c r="B14" s="5">
        <v>0.58699999999999997</v>
      </c>
      <c r="C14" s="5">
        <v>0.60299999999999998</v>
      </c>
      <c r="D14" s="5">
        <v>0.60099999999999998</v>
      </c>
      <c r="E14" s="5">
        <v>0.52100000000000002</v>
      </c>
      <c r="BU14" s="27"/>
      <c r="BV14" s="26"/>
      <c r="BW14" s="26"/>
      <c r="BX14" s="26"/>
      <c r="BY14" s="26"/>
      <c r="CO14" s="27"/>
      <c r="CP14" s="26"/>
      <c r="CQ14" s="26"/>
      <c r="CR14" s="26"/>
      <c r="CS14" s="26"/>
    </row>
    <row r="15" spans="1:97" x14ac:dyDescent="0.35">
      <c r="A15" s="5" t="s">
        <v>18</v>
      </c>
      <c r="B15" s="5">
        <v>8.1000000000000003E-2</v>
      </c>
      <c r="C15" s="5">
        <v>7.0000000000000007E-2</v>
      </c>
      <c r="D15" s="5">
        <v>8.5999999999999993E-2</v>
      </c>
      <c r="E15" s="5">
        <v>0.107</v>
      </c>
      <c r="BU15" s="27"/>
      <c r="BV15" s="26"/>
      <c r="BW15" s="26"/>
      <c r="BX15" s="26"/>
      <c r="BY15" s="26"/>
      <c r="CO15" s="27"/>
      <c r="CP15" s="26"/>
      <c r="CQ15" s="26"/>
      <c r="CR15" s="26"/>
      <c r="CS15" s="26"/>
    </row>
    <row r="16" spans="1:97" x14ac:dyDescent="0.35">
      <c r="A16" s="5" t="s">
        <v>19</v>
      </c>
      <c r="B16" s="5">
        <v>8.1000000000000003E-2</v>
      </c>
      <c r="C16" s="5">
        <v>6.6000000000000003E-2</v>
      </c>
      <c r="D16" s="5">
        <v>4.8000000000000001E-2</v>
      </c>
      <c r="E16" s="5">
        <v>6.0999999999999999E-2</v>
      </c>
      <c r="BU16" s="29"/>
      <c r="BV16" s="31"/>
      <c r="BW16" s="31"/>
      <c r="BX16" s="31"/>
      <c r="BY16" s="31"/>
    </row>
    <row r="17" spans="1:105" x14ac:dyDescent="0.35">
      <c r="A17" s="5" t="s">
        <v>20</v>
      </c>
      <c r="B17" s="5">
        <v>0.25</v>
      </c>
      <c r="C17" s="5">
        <v>0.26200000000000001</v>
      </c>
      <c r="D17" s="5">
        <v>0.26600000000000001</v>
      </c>
      <c r="E17" s="5">
        <v>0.30599999999999999</v>
      </c>
      <c r="BU17" s="29"/>
      <c r="BV17" s="31"/>
      <c r="BW17" s="31"/>
      <c r="BX17" s="31"/>
      <c r="BY17" s="31"/>
    </row>
    <row r="18" spans="1:105" x14ac:dyDescent="0.35">
      <c r="A18" s="6" t="s">
        <v>21</v>
      </c>
      <c r="B18" s="6">
        <v>0.73199999999999998</v>
      </c>
      <c r="C18" s="6">
        <v>0.73599999999999999</v>
      </c>
      <c r="D18" s="6">
        <v>0.69499999999999995</v>
      </c>
      <c r="E18" s="6">
        <v>0.70599999999999996</v>
      </c>
    </row>
    <row r="19" spans="1:105" x14ac:dyDescent="0.35">
      <c r="A19" s="7" t="s">
        <v>22</v>
      </c>
      <c r="B19" s="7">
        <v>0.60799999999999998</v>
      </c>
      <c r="C19" s="7">
        <v>0.59399999999999997</v>
      </c>
      <c r="D19" s="7">
        <v>0.59599999999999997</v>
      </c>
      <c r="E19" s="7">
        <v>0.52600000000000002</v>
      </c>
    </row>
    <row r="20" spans="1:105" x14ac:dyDescent="0.35">
      <c r="A20" s="7" t="s">
        <v>23</v>
      </c>
      <c r="B20" s="7">
        <v>0.29799999999999999</v>
      </c>
      <c r="C20" s="7">
        <v>0.29499999999999998</v>
      </c>
      <c r="D20" s="7">
        <v>0.317</v>
      </c>
      <c r="E20" s="7">
        <v>0.314</v>
      </c>
    </row>
    <row r="21" spans="1:105" x14ac:dyDescent="0.35">
      <c r="A21" s="8" t="s">
        <v>24</v>
      </c>
      <c r="B21" s="8">
        <v>3.4000000000000002E-2</v>
      </c>
      <c r="C21" s="8">
        <v>5.3999999999999999E-2</v>
      </c>
      <c r="D21" s="8">
        <v>5.6000000000000001E-2</v>
      </c>
      <c r="E21" s="8">
        <v>2.9000000000000001E-2</v>
      </c>
    </row>
    <row r="22" spans="1:105" x14ac:dyDescent="0.35">
      <c r="A22" s="9" t="s">
        <v>25</v>
      </c>
      <c r="B22" s="9" t="e">
        <f>NA()</f>
        <v>#N/A</v>
      </c>
      <c r="C22" s="9">
        <v>0.14000000000000001</v>
      </c>
      <c r="D22" s="9">
        <v>0.159</v>
      </c>
      <c r="E22" s="9">
        <v>3.3000000000000002E-2</v>
      </c>
      <c r="F22" t="s">
        <v>75</v>
      </c>
    </row>
    <row r="23" spans="1:105" x14ac:dyDescent="0.35">
      <c r="A23" s="9" t="s">
        <v>26</v>
      </c>
      <c r="B23" s="9" t="e">
        <f>NA()</f>
        <v>#N/A</v>
      </c>
      <c r="C23" s="9">
        <v>0.67300000000000004</v>
      </c>
      <c r="D23" s="9">
        <v>0.72899999999999998</v>
      </c>
      <c r="E23" s="9">
        <v>0.34300000000000003</v>
      </c>
      <c r="F23" t="s">
        <v>75</v>
      </c>
    </row>
    <row r="24" spans="1:105" x14ac:dyDescent="0.35">
      <c r="A24" s="10" t="s">
        <v>27</v>
      </c>
      <c r="B24" s="10" t="e">
        <f>NA()</f>
        <v>#N/A</v>
      </c>
      <c r="C24" s="10">
        <v>1.8</v>
      </c>
      <c r="D24" s="10">
        <v>1.9</v>
      </c>
      <c r="E24" s="10">
        <v>2</v>
      </c>
      <c r="F24" t="s">
        <v>75</v>
      </c>
    </row>
    <row r="25" spans="1:105" x14ac:dyDescent="0.35">
      <c r="A25" s="19" t="s">
        <v>28</v>
      </c>
      <c r="B25" s="11">
        <v>0.32900000000000001</v>
      </c>
      <c r="C25" s="25">
        <v>0.315</v>
      </c>
      <c r="D25" s="11">
        <v>0.33800000000000002</v>
      </c>
      <c r="E25" s="11">
        <v>0.32300000000000001</v>
      </c>
    </row>
    <row r="26" spans="1:105" x14ac:dyDescent="0.35">
      <c r="A26" s="19" t="s">
        <v>29</v>
      </c>
      <c r="B26" s="11">
        <v>0.53900000000000003</v>
      </c>
      <c r="C26" s="11">
        <v>0.59299999999999997</v>
      </c>
      <c r="D26" s="11">
        <v>0.55900000000000005</v>
      </c>
      <c r="E26" s="11">
        <v>0.53900000000000003</v>
      </c>
    </row>
    <row r="27" spans="1:105" x14ac:dyDescent="0.35">
      <c r="A27" s="19" t="s">
        <v>30</v>
      </c>
      <c r="B27" s="11">
        <v>0.12</v>
      </c>
      <c r="C27" s="11">
        <v>8.3000000000000004E-2</v>
      </c>
      <c r="D27" s="11">
        <v>9.0999999999999998E-2</v>
      </c>
      <c r="E27" s="11">
        <v>0.13</v>
      </c>
    </row>
    <row r="28" spans="1:105" x14ac:dyDescent="0.35">
      <c r="A28" s="19" t="s">
        <v>31</v>
      </c>
      <c r="B28" s="11">
        <v>1.2E-2</v>
      </c>
      <c r="C28" s="11">
        <v>8.9999999999999993E-3</v>
      </c>
      <c r="D28" s="11">
        <v>1.2E-2</v>
      </c>
      <c r="E28" s="11">
        <v>0</v>
      </c>
    </row>
    <row r="29" spans="1:105" x14ac:dyDescent="0.35">
      <c r="A29" s="20" t="s">
        <v>32</v>
      </c>
      <c r="B29" s="12">
        <v>0.92100000000000004</v>
      </c>
      <c r="C29" s="12">
        <v>0.93700000000000006</v>
      </c>
      <c r="D29" s="12">
        <v>0.92900000000000005</v>
      </c>
      <c r="E29" s="12">
        <v>0.94599999999999995</v>
      </c>
      <c r="CW29" s="28"/>
      <c r="CX29" s="28"/>
      <c r="CY29" s="28"/>
      <c r="CZ29" s="28"/>
      <c r="DA29" s="28"/>
    </row>
    <row r="30" spans="1:105" x14ac:dyDescent="0.35">
      <c r="A30" s="20" t="s">
        <v>33</v>
      </c>
      <c r="B30" s="12">
        <v>7.9000000000000001E-2</v>
      </c>
      <c r="C30" s="12">
        <v>6.3E-2</v>
      </c>
      <c r="D30" s="12">
        <v>7.0999999999999994E-2</v>
      </c>
      <c r="E30" s="12">
        <v>5.0999999999999997E-2</v>
      </c>
      <c r="AQ30" s="28"/>
      <c r="AR30" s="28"/>
      <c r="AS30" s="28"/>
      <c r="AT30" s="28"/>
      <c r="AU30" s="28"/>
      <c r="CW30" s="29"/>
      <c r="CX30" s="29"/>
      <c r="CY30" s="29"/>
      <c r="CZ30" s="29"/>
      <c r="DA30" s="29"/>
    </row>
    <row r="31" spans="1:105" x14ac:dyDescent="0.35">
      <c r="A31" s="13" t="s">
        <v>34</v>
      </c>
      <c r="B31" s="13">
        <v>0.78500000000000003</v>
      </c>
      <c r="C31" s="13">
        <v>0.8</v>
      </c>
      <c r="D31" s="13">
        <v>0.77900000000000003</v>
      </c>
      <c r="E31" s="13">
        <v>0.79700000000000004</v>
      </c>
      <c r="AQ31" s="29"/>
      <c r="AR31" s="29"/>
      <c r="AS31" s="29"/>
      <c r="AT31" s="29"/>
      <c r="AU31" s="29"/>
      <c r="CW31" s="35"/>
      <c r="CX31" s="30"/>
      <c r="CY31" s="48"/>
      <c r="CZ31" s="30"/>
      <c r="DA31" s="30"/>
    </row>
    <row r="32" spans="1:105" x14ac:dyDescent="0.35">
      <c r="A32" s="13" t="s">
        <v>35</v>
      </c>
      <c r="B32" s="13">
        <v>0.16800000000000001</v>
      </c>
      <c r="C32" s="13">
        <v>0.14699999999999999</v>
      </c>
      <c r="D32" s="13">
        <v>0.14199999999999999</v>
      </c>
      <c r="E32" s="13">
        <v>0.16900000000000001</v>
      </c>
      <c r="AQ32" s="30"/>
      <c r="AR32" s="30"/>
      <c r="AS32" s="30"/>
      <c r="AT32" s="30"/>
      <c r="AU32" s="30"/>
      <c r="CM32" s="28"/>
      <c r="CN32" s="28"/>
      <c r="CO32" s="28"/>
      <c r="CP32" s="28"/>
      <c r="CW32" s="35"/>
      <c r="CX32" s="30"/>
      <c r="CY32" s="30"/>
      <c r="CZ32" s="30"/>
      <c r="DA32" s="30"/>
    </row>
    <row r="33" spans="1:105" x14ac:dyDescent="0.35">
      <c r="A33" s="13" t="s">
        <v>36</v>
      </c>
      <c r="B33" s="13">
        <v>4.7E-2</v>
      </c>
      <c r="C33" s="13">
        <v>3.4000000000000002E-2</v>
      </c>
      <c r="D33" s="13">
        <v>7.0000000000000007E-2</v>
      </c>
      <c r="E33" s="13">
        <v>1.7999999999999999E-2</v>
      </c>
      <c r="AQ33" s="30"/>
      <c r="AR33" s="30"/>
      <c r="AS33" s="30"/>
      <c r="AT33" s="30"/>
      <c r="AU33" s="30"/>
      <c r="CM33" s="29"/>
      <c r="CN33" s="29"/>
      <c r="CO33" s="29"/>
      <c r="CP33" s="29"/>
      <c r="CW33" s="35"/>
      <c r="CX33" s="30"/>
      <c r="CY33" s="30"/>
      <c r="CZ33" s="30"/>
      <c r="DA33" s="30"/>
    </row>
    <row r="34" spans="1:105" x14ac:dyDescent="0.35">
      <c r="A34" s="5" t="s">
        <v>37</v>
      </c>
      <c r="B34" s="5" t="e">
        <f>NA()</f>
        <v>#N/A</v>
      </c>
      <c r="C34" s="5">
        <v>8.9999999999999993E-3</v>
      </c>
      <c r="D34" s="5">
        <v>0</v>
      </c>
      <c r="E34" s="5">
        <v>0</v>
      </c>
      <c r="F34" t="s">
        <v>75</v>
      </c>
      <c r="AQ34" s="30"/>
      <c r="AR34" s="30"/>
      <c r="AS34" s="30"/>
      <c r="AT34" s="30"/>
      <c r="AU34" s="30"/>
      <c r="CL34" s="31"/>
      <c r="CM34" s="31"/>
      <c r="CN34" s="31"/>
      <c r="CO34" s="31"/>
      <c r="CP34" s="31"/>
      <c r="CW34" s="35"/>
      <c r="CX34" s="30"/>
      <c r="CY34" s="30"/>
      <c r="CZ34" s="30"/>
      <c r="DA34" s="30"/>
    </row>
    <row r="35" spans="1:105" x14ac:dyDescent="0.35">
      <c r="A35" s="5" t="s">
        <v>38</v>
      </c>
      <c r="B35" s="5" t="e">
        <f>NA()</f>
        <v>#N/A</v>
      </c>
      <c r="C35" s="5">
        <v>7.0999999999999994E-2</v>
      </c>
      <c r="D35" s="5">
        <v>6.4000000000000001E-2</v>
      </c>
      <c r="E35" s="5">
        <v>0.06</v>
      </c>
      <c r="F35" t="s">
        <v>75</v>
      </c>
      <c r="AQ35" s="30"/>
      <c r="AR35" s="30"/>
      <c r="AS35" s="30"/>
      <c r="AT35" s="30"/>
      <c r="AU35" s="30"/>
      <c r="CL35" s="31"/>
      <c r="CM35" s="31"/>
    </row>
    <row r="36" spans="1:105" x14ac:dyDescent="0.35">
      <c r="A36" s="5" t="s">
        <v>39</v>
      </c>
      <c r="B36" s="5" t="e">
        <f>NA()</f>
        <v>#N/A</v>
      </c>
      <c r="C36" s="5">
        <v>0.159</v>
      </c>
      <c r="D36" s="5">
        <v>0.14899999999999999</v>
      </c>
      <c r="E36" s="5">
        <v>0.128</v>
      </c>
      <c r="F36" t="s">
        <v>75</v>
      </c>
      <c r="CL36" s="29"/>
      <c r="CM36" s="31"/>
    </row>
    <row r="37" spans="1:105" x14ac:dyDescent="0.35">
      <c r="A37" s="5" t="s">
        <v>40</v>
      </c>
      <c r="B37" s="5" t="e">
        <f>NA()</f>
        <v>#N/A</v>
      </c>
      <c r="C37" s="5">
        <v>0.35199999999999998</v>
      </c>
      <c r="D37" s="5">
        <v>0.34499999999999997</v>
      </c>
      <c r="E37" s="5">
        <v>0.314</v>
      </c>
      <c r="F37" t="s">
        <v>75</v>
      </c>
      <c r="CL37" s="29"/>
      <c r="CM37" s="31"/>
    </row>
    <row r="38" spans="1:105" x14ac:dyDescent="0.35">
      <c r="A38" s="5" t="s">
        <v>41</v>
      </c>
      <c r="B38" s="5" t="e">
        <f>NA()</f>
        <v>#N/A</v>
      </c>
      <c r="C38" s="5">
        <v>0.379</v>
      </c>
      <c r="D38" s="5">
        <v>0.435</v>
      </c>
      <c r="E38" s="5">
        <v>0.498</v>
      </c>
      <c r="F38" t="s">
        <v>75</v>
      </c>
    </row>
    <row r="39" spans="1:105" x14ac:dyDescent="0.35">
      <c r="A39" s="14" t="s">
        <v>42</v>
      </c>
      <c r="B39" s="14" t="e">
        <f>NA()</f>
        <v>#N/A</v>
      </c>
      <c r="C39" s="14">
        <v>3.2</v>
      </c>
      <c r="D39" s="14">
        <v>3.3</v>
      </c>
      <c r="E39" s="14">
        <v>3.4</v>
      </c>
      <c r="F39" t="s">
        <v>75</v>
      </c>
    </row>
    <row r="40" spans="1:105" x14ac:dyDescent="0.35">
      <c r="A40" s="14" t="s">
        <v>43</v>
      </c>
      <c r="B40" s="14">
        <v>2.7</v>
      </c>
      <c r="C40" s="14">
        <v>2.8</v>
      </c>
      <c r="D40" s="14">
        <v>2.9</v>
      </c>
      <c r="E40" s="14">
        <v>2.8</v>
      </c>
    </row>
    <row r="41" spans="1:105" x14ac:dyDescent="0.35">
      <c r="A41" s="15" t="s">
        <v>44</v>
      </c>
      <c r="B41" s="15">
        <v>0.433</v>
      </c>
      <c r="C41" s="15">
        <v>0.43</v>
      </c>
      <c r="D41" s="15">
        <v>0.42799999999999999</v>
      </c>
      <c r="E41" s="15">
        <v>0.40899999999999997</v>
      </c>
    </row>
    <row r="42" spans="1:105" x14ac:dyDescent="0.35">
      <c r="A42" s="15" t="s">
        <v>45</v>
      </c>
      <c r="B42" s="15">
        <v>0.3</v>
      </c>
      <c r="C42" s="15">
        <v>0.30299999999999999</v>
      </c>
      <c r="D42" s="15">
        <v>0.35</v>
      </c>
      <c r="E42" s="15">
        <v>0.38400000000000001</v>
      </c>
    </row>
    <row r="43" spans="1:105" x14ac:dyDescent="0.35">
      <c r="A43" s="15" t="s">
        <v>46</v>
      </c>
      <c r="B43" s="15">
        <v>0.215</v>
      </c>
      <c r="C43" s="15">
        <v>0.22500000000000001</v>
      </c>
      <c r="D43" s="15">
        <v>0.191</v>
      </c>
      <c r="E43" s="15">
        <v>0.183</v>
      </c>
    </row>
    <row r="44" spans="1:105" x14ac:dyDescent="0.35">
      <c r="A44" s="21" t="s">
        <v>47</v>
      </c>
      <c r="B44" s="15">
        <v>0.73099999999999998</v>
      </c>
      <c r="C44" s="15">
        <v>0.71199999999999997</v>
      </c>
      <c r="D44" s="15">
        <v>0.75700000000000001</v>
      </c>
      <c r="E44" s="15">
        <v>0.755</v>
      </c>
    </row>
    <row r="45" spans="1:105" x14ac:dyDescent="0.35">
      <c r="A45" s="21" t="s">
        <v>48</v>
      </c>
      <c r="B45" s="15">
        <v>0.224</v>
      </c>
      <c r="C45" s="15">
        <v>0.27900000000000003</v>
      </c>
      <c r="D45" s="15">
        <v>0.23599999999999999</v>
      </c>
      <c r="E45" s="15">
        <v>0.23599999999999999</v>
      </c>
    </row>
    <row r="46" spans="1:105" x14ac:dyDescent="0.35">
      <c r="A46" s="21" t="s">
        <v>49</v>
      </c>
      <c r="B46" s="15">
        <v>0</v>
      </c>
      <c r="C46" s="15">
        <v>8.9999999999999993E-3</v>
      </c>
      <c r="D46" s="15">
        <v>7.0000000000000001E-3</v>
      </c>
      <c r="E46" s="15">
        <v>8.9999999999999993E-3</v>
      </c>
    </row>
    <row r="47" spans="1:105" x14ac:dyDescent="0.35">
      <c r="A47" s="8" t="s">
        <v>50</v>
      </c>
      <c r="B47" s="8" t="e">
        <f>NA()</f>
        <v>#N/A</v>
      </c>
      <c r="C47" s="8" t="e">
        <f>NA()</f>
        <v>#N/A</v>
      </c>
      <c r="D47" s="8">
        <v>0.20300000000000001</v>
      </c>
      <c r="E47" s="8">
        <v>0.221</v>
      </c>
      <c r="F47" t="s">
        <v>75</v>
      </c>
    </row>
    <row r="48" spans="1:105" x14ac:dyDescent="0.35">
      <c r="A48" s="8" t="s">
        <v>51</v>
      </c>
      <c r="B48" s="8" t="e">
        <f>NA()</f>
        <v>#N/A</v>
      </c>
      <c r="C48" s="8" t="e">
        <f>NA()</f>
        <v>#N/A</v>
      </c>
      <c r="D48" s="8">
        <v>0.33</v>
      </c>
      <c r="E48" s="8">
        <v>0.42399999999999999</v>
      </c>
      <c r="F48" t="s">
        <v>75</v>
      </c>
    </row>
    <row r="49" spans="1:11" x14ac:dyDescent="0.35">
      <c r="A49" s="16" t="s">
        <v>52</v>
      </c>
      <c r="B49" s="16" t="e">
        <f>NA()</f>
        <v>#N/A</v>
      </c>
      <c r="C49" s="16">
        <v>0.91100000000000003</v>
      </c>
      <c r="D49" s="16">
        <v>0.93100000000000005</v>
      </c>
      <c r="E49" s="16">
        <v>0.53100000000000003</v>
      </c>
      <c r="F49" t="s">
        <v>75</v>
      </c>
    </row>
    <row r="50" spans="1:11" x14ac:dyDescent="0.35">
      <c r="A50" s="16" t="s">
        <v>53</v>
      </c>
      <c r="B50" s="16" t="e">
        <f>NA()</f>
        <v>#N/A</v>
      </c>
      <c r="C50" s="16">
        <v>8.1000000000000003E-2</v>
      </c>
      <c r="D50" s="16">
        <v>6.9000000000000006E-2</v>
      </c>
      <c r="E50" s="16">
        <v>0.38300000000000001</v>
      </c>
      <c r="F50" t="s">
        <v>75</v>
      </c>
    </row>
    <row r="51" spans="1:11" x14ac:dyDescent="0.35">
      <c r="A51" s="17" t="s">
        <v>54</v>
      </c>
      <c r="B51" s="17" t="e">
        <f>NA()</f>
        <v>#N/A</v>
      </c>
      <c r="C51" s="17">
        <v>0.878</v>
      </c>
      <c r="D51" s="17">
        <v>0.88900000000000001</v>
      </c>
      <c r="E51" s="17">
        <v>0.64700000000000002</v>
      </c>
      <c r="F51" t="s">
        <v>75</v>
      </c>
    </row>
    <row r="52" spans="1:11" x14ac:dyDescent="0.35">
      <c r="A52" s="17" t="s">
        <v>55</v>
      </c>
      <c r="B52" s="17" t="e">
        <f>NA()</f>
        <v>#N/A</v>
      </c>
      <c r="C52" s="17">
        <v>0.122</v>
      </c>
      <c r="D52" s="17">
        <v>0.111</v>
      </c>
      <c r="E52" s="17">
        <v>0.224</v>
      </c>
      <c r="F52" t="s">
        <v>75</v>
      </c>
    </row>
    <row r="53" spans="1:11" x14ac:dyDescent="0.35">
      <c r="G53" s="28"/>
      <c r="H53" s="28"/>
      <c r="I53" s="28"/>
      <c r="J53" s="28"/>
      <c r="K53" s="28"/>
    </row>
    <row r="54" spans="1:11" x14ac:dyDescent="0.35">
      <c r="G54" s="37"/>
      <c r="H54" s="38"/>
      <c r="I54" s="38"/>
      <c r="J54" s="38"/>
      <c r="K54" s="38"/>
    </row>
    <row r="55" spans="1:11" x14ac:dyDescent="0.35">
      <c r="G55" s="37"/>
      <c r="H55" s="38"/>
      <c r="I55" s="38"/>
      <c r="J55" s="38"/>
      <c r="K55" s="38"/>
    </row>
    <row r="56" spans="1:11" x14ac:dyDescent="0.35">
      <c r="G56" s="37"/>
      <c r="H56" s="39"/>
      <c r="I56" s="39"/>
      <c r="J56" s="39"/>
      <c r="K56" s="39"/>
    </row>
    <row r="57" spans="1:11" x14ac:dyDescent="0.35">
      <c r="G57" s="37"/>
      <c r="H57" s="40"/>
      <c r="I57" s="40"/>
      <c r="J57" s="40"/>
      <c r="K57" s="40"/>
    </row>
    <row r="60" spans="1:11" x14ac:dyDescent="0.35">
      <c r="G60" s="28"/>
      <c r="H60" s="28"/>
      <c r="I60" s="28"/>
      <c r="J60" s="28"/>
      <c r="K60" s="28"/>
    </row>
    <row r="61" spans="1:11" x14ac:dyDescent="0.35">
      <c r="G61" s="37"/>
      <c r="H61" s="41"/>
      <c r="I61" s="41"/>
      <c r="J61" s="41"/>
      <c r="K61" s="41"/>
    </row>
    <row r="62" spans="1:11" x14ac:dyDescent="0.35">
      <c r="H62" s="32"/>
      <c r="I62" s="32"/>
      <c r="J62" s="32"/>
      <c r="K62" s="32"/>
    </row>
    <row r="65" spans="1:5" x14ac:dyDescent="0.35">
      <c r="A65" s="28"/>
      <c r="B65" s="28"/>
      <c r="C65" s="28"/>
      <c r="D65" s="28"/>
      <c r="E65" s="28"/>
    </row>
    <row r="66" spans="1:5" x14ac:dyDescent="0.35">
      <c r="A66" s="29"/>
      <c r="B66" s="29"/>
      <c r="C66" s="29"/>
      <c r="D66" s="29"/>
      <c r="E66" s="29"/>
    </row>
    <row r="67" spans="1:5" x14ac:dyDescent="0.35">
      <c r="A67" s="35"/>
      <c r="B67" s="35"/>
      <c r="C67" s="35"/>
      <c r="D67" s="35"/>
      <c r="E67" s="35"/>
    </row>
    <row r="68" spans="1:5" x14ac:dyDescent="0.35">
      <c r="A68" s="29"/>
      <c r="B68" s="29"/>
      <c r="C68" s="29"/>
      <c r="D68" s="29"/>
      <c r="E68" s="29"/>
    </row>
    <row r="73" spans="1:5" x14ac:dyDescent="0.35">
      <c r="A73" s="28"/>
      <c r="B73" s="28"/>
      <c r="C73" s="28"/>
      <c r="D73" s="28"/>
      <c r="E73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DBD2-C9EB-4910-8FB0-D8FC64DA1728}">
  <dimension ref="A1:E6"/>
  <sheetViews>
    <sheetView zoomScale="72" workbookViewId="0">
      <selection activeCell="C31" sqref="C31"/>
    </sheetView>
  </sheetViews>
  <sheetFormatPr defaultRowHeight="14.5" x14ac:dyDescent="0.35"/>
  <cols>
    <col min="1" max="1" width="32.26953125" customWidth="1"/>
    <col min="2" max="2" width="14.453125" customWidth="1"/>
    <col min="3" max="3" width="12.36328125" customWidth="1"/>
    <col min="4" max="4" width="13.08984375" customWidth="1"/>
    <col min="5" max="5" width="12.08984375" customWidth="1"/>
  </cols>
  <sheetData>
    <row r="1" spans="1:5" x14ac:dyDescent="0.35">
      <c r="A1" t="s">
        <v>5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s="33" t="str" cm="1">
        <f t="array" ref="A2:E2">'Carss Park - Dataset'!A10:E10</f>
        <v>Population</v>
      </c>
      <c r="B2">
        <v>1215</v>
      </c>
      <c r="C2">
        <v>1218</v>
      </c>
      <c r="D2">
        <v>1252</v>
      </c>
      <c r="E2">
        <v>1265</v>
      </c>
    </row>
    <row r="3" spans="1:5" x14ac:dyDescent="0.35">
      <c r="A3" t="str" cm="1">
        <f t="array" ref="A3:E3">'Carss Park - Dataset'!A40:E40</f>
        <v>AverageNumberPeoplePerHousehold</v>
      </c>
      <c r="B3">
        <v>2.7</v>
      </c>
      <c r="C3">
        <v>2.8</v>
      </c>
      <c r="D3">
        <v>2.9</v>
      </c>
      <c r="E3">
        <v>2.8</v>
      </c>
    </row>
    <row r="4" spans="1:5" x14ac:dyDescent="0.35">
      <c r="A4" s="33" t="str" cm="1">
        <f t="array" ref="A4:E4">'Carss Park - Dataset'!A13:E13</f>
        <v>TotalPrivateDwelling</v>
      </c>
      <c r="B4">
        <v>484</v>
      </c>
      <c r="C4">
        <v>466</v>
      </c>
      <c r="D4">
        <v>476</v>
      </c>
      <c r="E4">
        <v>481</v>
      </c>
    </row>
    <row r="5" spans="1:5" x14ac:dyDescent="0.35">
      <c r="A5" s="18" t="s">
        <v>70</v>
      </c>
      <c r="B5" s="34">
        <f>B2/B3</f>
        <v>449.99999999999994</v>
      </c>
      <c r="C5" s="34">
        <f>C2/C3</f>
        <v>435</v>
      </c>
      <c r="D5" s="34">
        <f>D2/D3</f>
        <v>431.72413793103448</v>
      </c>
      <c r="E5" s="34">
        <f>E2/E3</f>
        <v>451.78571428571433</v>
      </c>
    </row>
    <row r="6" spans="1:5" x14ac:dyDescent="0.35">
      <c r="A6" s="18" t="s">
        <v>71</v>
      </c>
      <c r="B6" s="34">
        <f>B4/B5</f>
        <v>1.0755555555555556</v>
      </c>
      <c r="C6" s="34">
        <f>C4/C5</f>
        <v>1.071264367816092</v>
      </c>
      <c r="D6" s="34">
        <f>D4/D5</f>
        <v>1.1025559105431311</v>
      </c>
      <c r="E6" s="34">
        <f>E4/E5</f>
        <v>1.0646640316205533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FE9A-578C-493B-8D51-308C6415A284}">
  <dimension ref="A1:K12"/>
  <sheetViews>
    <sheetView tabSelected="1" topLeftCell="A4" zoomScale="55" zoomScaleNormal="44" workbookViewId="0">
      <selection activeCell="AB39" sqref="AB39"/>
    </sheetView>
  </sheetViews>
  <sheetFormatPr defaultRowHeight="14.5" x14ac:dyDescent="0.35"/>
  <cols>
    <col min="1" max="1" width="34.08984375" customWidth="1"/>
    <col min="2" max="3" width="13.1796875" customWidth="1"/>
    <col min="4" max="4" width="15.54296875" customWidth="1"/>
    <col min="5" max="5" width="13.36328125" customWidth="1"/>
    <col min="7" max="7" width="48.7265625" customWidth="1"/>
    <col min="9" max="9" width="8.7265625" customWidth="1"/>
  </cols>
  <sheetData>
    <row r="1" spans="1:11" x14ac:dyDescent="0.35">
      <c r="A1" t="s">
        <v>5</v>
      </c>
      <c r="B1">
        <v>2006</v>
      </c>
      <c r="C1">
        <v>2011</v>
      </c>
      <c r="D1">
        <v>2016</v>
      </c>
      <c r="E1">
        <v>2021</v>
      </c>
      <c r="G1" t="s">
        <v>5</v>
      </c>
      <c r="H1">
        <v>2006</v>
      </c>
      <c r="I1">
        <v>2011</v>
      </c>
      <c r="J1">
        <v>2016</v>
      </c>
      <c r="K1">
        <v>2021</v>
      </c>
    </row>
    <row r="2" spans="1:11" x14ac:dyDescent="0.35">
      <c r="A2" t="str" cm="1">
        <f t="array" ref="A2:E8">'Carss Park - Dataset'!A3:E9</f>
        <v>MedianHousePrice</v>
      </c>
      <c r="B2" s="36">
        <v>726000</v>
      </c>
      <c r="C2" s="36">
        <v>940000</v>
      </c>
      <c r="D2" s="36">
        <v>1430000</v>
      </c>
      <c r="E2" s="36">
        <v>2300000</v>
      </c>
      <c r="G2" t="str" cm="1">
        <f t="array" ref="G2:K5">'Carss Park - Dataset'!A49:E52</f>
        <v>HouseholdsRentPayments&lt;30%Income (%)</v>
      </c>
      <c r="H2" t="e">
        <v>#N/A</v>
      </c>
      <c r="I2" s="42">
        <v>0.91100000000000003</v>
      </c>
      <c r="J2" s="42">
        <v>0.93100000000000005</v>
      </c>
      <c r="K2" s="42">
        <v>0.53100000000000003</v>
      </c>
    </row>
    <row r="3" spans="1:11" x14ac:dyDescent="0.35">
      <c r="A3" t="str">
        <v>MedianUnitPrice</v>
      </c>
      <c r="B3" s="36">
        <v>470000</v>
      </c>
      <c r="C3" s="36">
        <v>335000</v>
      </c>
      <c r="D3" s="36">
        <v>745000</v>
      </c>
      <c r="E3" s="36">
        <v>820550</v>
      </c>
      <c r="G3" t="str">
        <v>HouseholdsRentPayments&gt;30%Income(%)</v>
      </c>
      <c r="H3" t="e">
        <v>#N/A</v>
      </c>
      <c r="I3" s="42">
        <v>8.1000000000000003E-2</v>
      </c>
      <c r="J3" s="42">
        <v>6.9000000000000006E-2</v>
      </c>
      <c r="K3" s="42">
        <v>0.38300000000000001</v>
      </c>
    </row>
    <row r="4" spans="1:11" x14ac:dyDescent="0.35">
      <c r="A4" t="str">
        <v>MedianPersonalWeeklyIncome</v>
      </c>
      <c r="B4" s="36">
        <v>539</v>
      </c>
      <c r="C4" s="36">
        <v>586</v>
      </c>
      <c r="D4" s="36">
        <v>708</v>
      </c>
      <c r="E4" s="36">
        <v>913</v>
      </c>
      <c r="G4" t="str">
        <v>HouseholdsMortgageRepayments&lt;30%Income(%)</v>
      </c>
      <c r="H4" t="e">
        <v>#N/A</v>
      </c>
      <c r="I4" s="42">
        <v>0.878</v>
      </c>
      <c r="J4" s="42">
        <v>0.88900000000000001</v>
      </c>
      <c r="K4" s="42">
        <v>0.64700000000000002</v>
      </c>
    </row>
    <row r="5" spans="1:11" x14ac:dyDescent="0.35">
      <c r="A5" t="str">
        <v>MedianFamilyWeeklyIncome</v>
      </c>
      <c r="B5" s="36">
        <v>1647</v>
      </c>
      <c r="C5" s="36">
        <v>2304</v>
      </c>
      <c r="D5" s="36">
        <v>2333</v>
      </c>
      <c r="E5" s="36">
        <v>3269</v>
      </c>
      <c r="G5" t="str">
        <v>HouseholdsMortgageRepayments&gt;30%Income(%)</v>
      </c>
      <c r="H5" t="e">
        <v>#N/A</v>
      </c>
      <c r="I5" s="42">
        <v>0.122</v>
      </c>
      <c r="J5" s="42">
        <v>0.111</v>
      </c>
      <c r="K5" s="42">
        <v>0.224</v>
      </c>
    </row>
    <row r="6" spans="1:11" x14ac:dyDescent="0.35">
      <c r="A6" t="str">
        <v>MedianHouseholdWeeIklyIncome</v>
      </c>
      <c r="B6" s="36">
        <v>1300</v>
      </c>
      <c r="C6" s="36">
        <v>1352</v>
      </c>
      <c r="D6" s="36">
        <v>1779</v>
      </c>
      <c r="E6" s="36">
        <v>2297</v>
      </c>
    </row>
    <row r="7" spans="1:11" x14ac:dyDescent="0.35">
      <c r="A7" t="str">
        <v>MedianMortgageWeeklyPayment</v>
      </c>
      <c r="B7" s="36">
        <v>522.43958573072496</v>
      </c>
      <c r="C7" s="36">
        <v>690.44879171461457</v>
      </c>
      <c r="D7" s="36">
        <v>670.42577675489076</v>
      </c>
      <c r="E7" s="36">
        <v>690.44879171461457</v>
      </c>
    </row>
    <row r="8" spans="1:11" x14ac:dyDescent="0.35">
      <c r="A8" t="str">
        <v>MedianWeeklyRent</v>
      </c>
      <c r="B8" s="36">
        <v>200</v>
      </c>
      <c r="C8" s="36">
        <v>130</v>
      </c>
      <c r="D8" s="36">
        <v>212</v>
      </c>
      <c r="E8" s="36">
        <v>288</v>
      </c>
    </row>
    <row r="9" spans="1:11" x14ac:dyDescent="0.35">
      <c r="A9" t="s">
        <v>67</v>
      </c>
      <c r="B9" s="36">
        <f>B8*52.143</f>
        <v>10428.6</v>
      </c>
      <c r="C9" s="36">
        <f t="shared" ref="C9:E9" si="0">C8*52.143</f>
        <v>6778.59</v>
      </c>
      <c r="D9" s="36">
        <f t="shared" si="0"/>
        <v>11054.316000000001</v>
      </c>
      <c r="E9" s="36">
        <f t="shared" si="0"/>
        <v>15017.184000000001</v>
      </c>
    </row>
    <row r="10" spans="1:11" x14ac:dyDescent="0.35">
      <c r="A10" t="s">
        <v>57</v>
      </c>
      <c r="B10" s="36">
        <f>B6*52.143</f>
        <v>67785.899999999994</v>
      </c>
      <c r="C10" s="36">
        <f t="shared" ref="C10:E10" si="1">C6*52.143</f>
        <v>70497.335999999996</v>
      </c>
      <c r="D10" s="36">
        <f t="shared" si="1"/>
        <v>92762.396999999997</v>
      </c>
      <c r="E10" s="36">
        <f t="shared" si="1"/>
        <v>119772.47100000001</v>
      </c>
    </row>
    <row r="11" spans="1:11" x14ac:dyDescent="0.35">
      <c r="A11" t="s">
        <v>68</v>
      </c>
      <c r="B11" s="32">
        <f>B2/B10</f>
        <v>10.710191942572129</v>
      </c>
      <c r="C11" s="32">
        <f t="shared" ref="C11:E11" si="2">C2/C10</f>
        <v>13.333837182159622</v>
      </c>
      <c r="D11" s="32">
        <f t="shared" si="2"/>
        <v>15.41572928521888</v>
      </c>
      <c r="E11" s="32">
        <f t="shared" si="2"/>
        <v>19.203077141157085</v>
      </c>
    </row>
    <row r="12" spans="1:11" x14ac:dyDescent="0.35">
      <c r="A12" t="s">
        <v>69</v>
      </c>
      <c r="B12" s="32">
        <f>B3/B10</f>
        <v>6.9335953347230035</v>
      </c>
      <c r="C12" s="32">
        <f t="shared" ref="C12:E12" si="3">C3/C10</f>
        <v>4.7519526127909293</v>
      </c>
      <c r="D12" s="32">
        <f t="shared" si="3"/>
        <v>8.0312715506909544</v>
      </c>
      <c r="E12" s="32">
        <f t="shared" si="3"/>
        <v>6.8509064992071504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14C1-7BD1-44F8-BAD6-B0801369027B}">
  <dimension ref="A1:E7"/>
  <sheetViews>
    <sheetView zoomScale="48" zoomScaleNormal="77" workbookViewId="0">
      <selection activeCell="O29" sqref="O29"/>
    </sheetView>
  </sheetViews>
  <sheetFormatPr defaultRowHeight="14.5" x14ac:dyDescent="0.35"/>
  <cols>
    <col min="1" max="1" width="31.36328125" customWidth="1"/>
    <col min="2" max="2" width="13.54296875" customWidth="1"/>
    <col min="3" max="3" width="13.08984375" customWidth="1"/>
    <col min="4" max="4" width="13.36328125" customWidth="1"/>
    <col min="5" max="5" width="12.1796875" customWidth="1"/>
  </cols>
  <sheetData>
    <row r="1" spans="1:5" x14ac:dyDescent="0.35">
      <c r="A1" s="43" t="s">
        <v>5</v>
      </c>
      <c r="B1" s="44">
        <v>2006</v>
      </c>
      <c r="C1" s="44">
        <v>2011</v>
      </c>
      <c r="D1" s="44">
        <v>2016</v>
      </c>
      <c r="E1" s="44">
        <v>2021</v>
      </c>
    </row>
    <row r="2" spans="1:5" x14ac:dyDescent="0.35">
      <c r="A2" t="str" cm="1">
        <f t="array" ref="A2:E4">'Carss Park - Dataset'!A5:E7</f>
        <v>MedianPersonalWeeklyIncome</v>
      </c>
      <c r="B2" s="36">
        <v>539</v>
      </c>
      <c r="C2" s="36">
        <v>586</v>
      </c>
      <c r="D2" s="36">
        <v>708</v>
      </c>
      <c r="E2" s="36">
        <v>913</v>
      </c>
    </row>
    <row r="3" spans="1:5" x14ac:dyDescent="0.35">
      <c r="A3" t="str">
        <v>MedianFamilyWeeklyIncome</v>
      </c>
      <c r="B3" s="36">
        <v>1647</v>
      </c>
      <c r="C3" s="36">
        <v>2304</v>
      </c>
      <c r="D3" s="36">
        <v>2333</v>
      </c>
      <c r="E3" s="36">
        <v>3269</v>
      </c>
    </row>
    <row r="4" spans="1:5" x14ac:dyDescent="0.35">
      <c r="A4" t="str">
        <v>MedianHouseholdWeeIklyIncome</v>
      </c>
      <c r="B4" s="36">
        <v>1300</v>
      </c>
      <c r="C4" s="36">
        <v>1352</v>
      </c>
      <c r="D4" s="36">
        <v>1779</v>
      </c>
      <c r="E4" s="36">
        <v>2297</v>
      </c>
    </row>
    <row r="5" spans="1:5" x14ac:dyDescent="0.35">
      <c r="A5" t="str" cm="1">
        <f t="array" ref="A5:E7">'Carss Park - Dataset'!A19:E21</f>
        <v>Worked full-time(%)</v>
      </c>
      <c r="B5" s="42">
        <v>0.60799999999999998</v>
      </c>
      <c r="C5" s="42">
        <v>0.59399999999999997</v>
      </c>
      <c r="D5" s="42">
        <v>0.59599999999999997</v>
      </c>
      <c r="E5" s="42">
        <v>0.52600000000000002</v>
      </c>
    </row>
    <row r="6" spans="1:5" x14ac:dyDescent="0.35">
      <c r="A6" t="str">
        <v>Worked part-time(%)</v>
      </c>
      <c r="B6" s="42">
        <v>0.29799999999999999</v>
      </c>
      <c r="C6" s="42">
        <v>0.29499999999999998</v>
      </c>
      <c r="D6" s="42">
        <v>0.317</v>
      </c>
      <c r="E6" s="42">
        <v>0.314</v>
      </c>
    </row>
    <row r="7" spans="1:5" x14ac:dyDescent="0.35">
      <c r="A7" t="str">
        <v>Unemployment(%)</v>
      </c>
      <c r="B7" s="42">
        <v>3.4000000000000002E-2</v>
      </c>
      <c r="C7" s="42">
        <v>5.3999999999999999E-2</v>
      </c>
      <c r="D7" s="42">
        <v>5.6000000000000001E-2</v>
      </c>
      <c r="E7" s="42">
        <v>2.9000000000000001E-2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5EA-9ED0-42D8-AACE-B9DF197079E3}">
  <dimension ref="A1:O24"/>
  <sheetViews>
    <sheetView zoomScale="59" workbookViewId="0">
      <selection activeCell="Q25" sqref="Q25"/>
    </sheetView>
  </sheetViews>
  <sheetFormatPr defaultRowHeight="14.5" x14ac:dyDescent="0.35"/>
  <cols>
    <col min="1" max="1" width="20.6328125" customWidth="1"/>
  </cols>
  <sheetData>
    <row r="1" spans="1:5" x14ac:dyDescent="0.35">
      <c r="A1" t="s">
        <v>72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s="33" t="str" cm="1">
        <f t="array" ref="A2:E2">'Carss Park - Dataset'!A10:E10</f>
        <v>Population</v>
      </c>
      <c r="B2">
        <v>1215</v>
      </c>
      <c r="C2">
        <v>1218</v>
      </c>
      <c r="D2">
        <v>1252</v>
      </c>
      <c r="E2">
        <v>1265</v>
      </c>
    </row>
    <row r="3" spans="1:5" x14ac:dyDescent="0.35">
      <c r="A3" t="str" cm="1">
        <f t="array" ref="A3:E6">'Carss Park - Dataset'!A14:E17</f>
        <v>Married(%)</v>
      </c>
      <c r="B3" s="42">
        <v>0.58699999999999997</v>
      </c>
      <c r="C3" s="42">
        <v>0.60299999999999998</v>
      </c>
      <c r="D3" s="42">
        <v>0.60099999999999998</v>
      </c>
      <c r="E3" s="42">
        <v>0.52100000000000002</v>
      </c>
    </row>
    <row r="4" spans="1:5" x14ac:dyDescent="0.35">
      <c r="A4" t="str">
        <v>Separated+Divorced(%)</v>
      </c>
      <c r="B4" s="42">
        <v>8.1000000000000003E-2</v>
      </c>
      <c r="C4" s="42">
        <v>7.0000000000000007E-2</v>
      </c>
      <c r="D4" s="42">
        <v>8.5999999999999993E-2</v>
      </c>
      <c r="E4" s="42">
        <v>0.107</v>
      </c>
    </row>
    <row r="5" spans="1:5" x14ac:dyDescent="0.35">
      <c r="A5" t="str">
        <v>Widowed(%)</v>
      </c>
      <c r="B5" s="42">
        <v>8.1000000000000003E-2</v>
      </c>
      <c r="C5" s="42">
        <v>6.6000000000000003E-2</v>
      </c>
      <c r="D5" s="42">
        <v>4.8000000000000001E-2</v>
      </c>
      <c r="E5" s="42">
        <v>6.0999999999999999E-2</v>
      </c>
    </row>
    <row r="6" spans="1:5" x14ac:dyDescent="0.35">
      <c r="A6" t="str">
        <v>NeverMarried(%)</v>
      </c>
      <c r="B6" s="42">
        <v>0.25</v>
      </c>
      <c r="C6" s="42">
        <v>0.26200000000000001</v>
      </c>
      <c r="D6" s="42">
        <v>0.26600000000000001</v>
      </c>
      <c r="E6" s="42">
        <v>0.30599999999999999</v>
      </c>
    </row>
    <row r="7" spans="1:5" x14ac:dyDescent="0.35">
      <c r="A7" t="s">
        <v>58</v>
      </c>
      <c r="B7">
        <f>B2*B3</f>
        <v>713.20499999999993</v>
      </c>
      <c r="C7">
        <f t="shared" ref="C7:E7" si="0">C2*C3</f>
        <v>734.45399999999995</v>
      </c>
      <c r="D7">
        <f t="shared" si="0"/>
        <v>752.452</v>
      </c>
      <c r="E7">
        <f t="shared" si="0"/>
        <v>659.06500000000005</v>
      </c>
    </row>
    <row r="8" spans="1:5" x14ac:dyDescent="0.35">
      <c r="A8" t="s">
        <v>59</v>
      </c>
      <c r="B8">
        <f>B2*B4</f>
        <v>98.415000000000006</v>
      </c>
      <c r="C8">
        <f t="shared" ref="C8:D8" si="1">C2*C4</f>
        <v>85.26</v>
      </c>
      <c r="D8">
        <f t="shared" si="1"/>
        <v>107.672</v>
      </c>
      <c r="E8">
        <f>E2*E4</f>
        <v>135.35499999999999</v>
      </c>
    </row>
    <row r="9" spans="1:5" x14ac:dyDescent="0.35">
      <c r="A9" t="s">
        <v>60</v>
      </c>
      <c r="B9">
        <f>B2*B5</f>
        <v>98.415000000000006</v>
      </c>
      <c r="C9">
        <f t="shared" ref="C9:E9" si="2">C2*C5</f>
        <v>80.388000000000005</v>
      </c>
      <c r="D9">
        <f t="shared" si="2"/>
        <v>60.096000000000004</v>
      </c>
      <c r="E9">
        <f t="shared" si="2"/>
        <v>77.164999999999992</v>
      </c>
    </row>
    <row r="10" spans="1:5" x14ac:dyDescent="0.35">
      <c r="A10" t="s">
        <v>61</v>
      </c>
      <c r="B10">
        <f>B2*B6</f>
        <v>303.75</v>
      </c>
      <c r="C10">
        <f t="shared" ref="C10:D10" si="3">C2*C6</f>
        <v>319.11599999999999</v>
      </c>
      <c r="D10">
        <f t="shared" si="3"/>
        <v>333.03200000000004</v>
      </c>
      <c r="E10">
        <f>E2*E6</f>
        <v>387.09</v>
      </c>
    </row>
    <row r="19" spans="11:15" x14ac:dyDescent="0.35">
      <c r="K19" s="28"/>
      <c r="L19" s="28"/>
      <c r="M19" s="28"/>
      <c r="N19" s="28"/>
      <c r="O19" s="28"/>
    </row>
    <row r="20" spans="11:15" x14ac:dyDescent="0.35">
      <c r="K20" s="29"/>
      <c r="L20" s="29"/>
      <c r="M20" s="29"/>
      <c r="N20" s="29"/>
      <c r="O20" s="29"/>
    </row>
    <row r="21" spans="11:15" x14ac:dyDescent="0.35">
      <c r="K21" s="30"/>
      <c r="L21" s="30"/>
      <c r="M21" s="30"/>
      <c r="N21" s="30"/>
      <c r="O21" s="30"/>
    </row>
    <row r="22" spans="11:15" x14ac:dyDescent="0.35">
      <c r="K22" s="30"/>
      <c r="L22" s="30"/>
      <c r="M22" s="30"/>
      <c r="N22" s="30"/>
      <c r="O22" s="30"/>
    </row>
    <row r="23" spans="11:15" x14ac:dyDescent="0.35">
      <c r="K23" s="30"/>
      <c r="L23" s="30"/>
      <c r="M23" s="30"/>
      <c r="N23" s="30"/>
      <c r="O23" s="30"/>
    </row>
    <row r="24" spans="11:15" x14ac:dyDescent="0.35">
      <c r="K24" s="30"/>
      <c r="L24" s="30"/>
      <c r="M24" s="30"/>
      <c r="N24" s="30"/>
      <c r="O24" s="3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162-CCF1-402E-B2CF-C687EA65BAEF}">
  <dimension ref="A1:E4"/>
  <sheetViews>
    <sheetView zoomScale="57" workbookViewId="0">
      <selection activeCell="O14" sqref="O14"/>
    </sheetView>
  </sheetViews>
  <sheetFormatPr defaultRowHeight="14.5" x14ac:dyDescent="0.35"/>
  <cols>
    <col min="1" max="1" width="22.81640625" customWidth="1"/>
  </cols>
  <sheetData>
    <row r="1" spans="1:5" x14ac:dyDescent="0.35">
      <c r="A1" t="s">
        <v>72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t="str" cm="1">
        <f t="array" ref="A2:E4">'Carss Park - Dataset'!A19:E21</f>
        <v>Worked full-time(%)</v>
      </c>
      <c r="B2" s="42">
        <v>0.60799999999999998</v>
      </c>
      <c r="C2" s="42">
        <v>0.59399999999999997</v>
      </c>
      <c r="D2" s="42">
        <v>0.59599999999999997</v>
      </c>
      <c r="E2" s="42">
        <v>0.52600000000000002</v>
      </c>
    </row>
    <row r="3" spans="1:5" x14ac:dyDescent="0.35">
      <c r="A3" t="str">
        <v>Worked part-time(%)</v>
      </c>
      <c r="B3" s="42">
        <v>0.29799999999999999</v>
      </c>
      <c r="C3" s="42">
        <v>0.29499999999999998</v>
      </c>
      <c r="D3" s="42">
        <v>0.317</v>
      </c>
      <c r="E3" s="42">
        <v>0.314</v>
      </c>
    </row>
    <row r="4" spans="1:5" x14ac:dyDescent="0.35">
      <c r="A4" t="str">
        <v>Unemployment(%)</v>
      </c>
      <c r="B4" s="42">
        <v>3.4000000000000002E-2</v>
      </c>
      <c r="C4" s="42">
        <v>5.3999999999999999E-2</v>
      </c>
      <c r="D4" s="42">
        <v>5.6000000000000001E-2</v>
      </c>
      <c r="E4" s="42">
        <v>2.9000000000000001E-2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7A00-C293-4A3C-B3CF-978C13B7A74F}">
  <dimension ref="A1:E7"/>
  <sheetViews>
    <sheetView zoomScale="54" zoomScaleNormal="115" workbookViewId="0">
      <selection activeCell="AI35" sqref="AI35"/>
    </sheetView>
  </sheetViews>
  <sheetFormatPr defaultRowHeight="14.5" x14ac:dyDescent="0.35"/>
  <cols>
    <col min="1" max="1" width="25" customWidth="1"/>
  </cols>
  <sheetData>
    <row r="1" spans="1:5" x14ac:dyDescent="0.35">
      <c r="A1" t="s">
        <v>72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t="str" cm="1">
        <f t="array" ref="A2:E7">'Carss Park - Dataset'!A41:E46</f>
        <v>FullyOwned(%)</v>
      </c>
      <c r="B2" s="42">
        <v>0.433</v>
      </c>
      <c r="C2" s="42">
        <v>0.43</v>
      </c>
      <c r="D2" s="42">
        <v>0.42799999999999999</v>
      </c>
      <c r="E2" s="42">
        <v>0.40899999999999997</v>
      </c>
    </row>
    <row r="3" spans="1:5" x14ac:dyDescent="0.35">
      <c r="A3" t="str">
        <v>OwnedWithMortgage(%)</v>
      </c>
      <c r="B3" s="42">
        <v>0.3</v>
      </c>
      <c r="C3" s="42">
        <v>0.30299999999999999</v>
      </c>
      <c r="D3" s="42">
        <v>0.35</v>
      </c>
      <c r="E3" s="42">
        <v>0.38400000000000001</v>
      </c>
    </row>
    <row r="4" spans="1:5" x14ac:dyDescent="0.35">
      <c r="A4" t="str">
        <v>Rented(%)</v>
      </c>
      <c r="B4" s="42">
        <v>0.215</v>
      </c>
      <c r="C4" s="42">
        <v>0.22500000000000001</v>
      </c>
      <c r="D4" s="42">
        <v>0.191</v>
      </c>
      <c r="E4" s="42">
        <v>0.183</v>
      </c>
    </row>
    <row r="5" spans="1:5" x14ac:dyDescent="0.35">
      <c r="A5" t="str">
        <v>FamilyHouseHolds(%)</v>
      </c>
      <c r="B5" s="42">
        <v>0.73099999999999998</v>
      </c>
      <c r="C5" s="42">
        <v>0.71199999999999997</v>
      </c>
      <c r="D5" s="42">
        <v>0.75700000000000001</v>
      </c>
      <c r="E5" s="42">
        <v>0.755</v>
      </c>
    </row>
    <row r="6" spans="1:5" x14ac:dyDescent="0.35">
      <c r="A6" t="str">
        <v>SinglePersonHouseHolds(%)</v>
      </c>
      <c r="B6" s="42">
        <v>0.224</v>
      </c>
      <c r="C6" s="42">
        <v>0.27900000000000003</v>
      </c>
      <c r="D6" s="42">
        <v>0.23599999999999999</v>
      </c>
      <c r="E6" s="42">
        <v>0.23599999999999999</v>
      </c>
    </row>
    <row r="7" spans="1:5" x14ac:dyDescent="0.35">
      <c r="A7" t="str">
        <v>GroupHouseHold(%)</v>
      </c>
      <c r="B7" s="42">
        <v>0</v>
      </c>
      <c r="C7" s="42">
        <v>8.9999999999999993E-3</v>
      </c>
      <c r="D7" s="42">
        <v>7.0000000000000001E-3</v>
      </c>
      <c r="E7" s="42">
        <v>8.9999999999999993E-3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9D58-51B3-462A-8F74-41C7816E6116}">
  <dimension ref="A1:S31"/>
  <sheetViews>
    <sheetView topLeftCell="A2" zoomScale="52" zoomScaleNormal="55" workbookViewId="0">
      <selection activeCell="T34" sqref="T34"/>
    </sheetView>
  </sheetViews>
  <sheetFormatPr defaultRowHeight="14.5" x14ac:dyDescent="0.35"/>
  <cols>
    <col min="1" max="1" width="29.81640625" customWidth="1"/>
  </cols>
  <sheetData>
    <row r="1" spans="1:5" x14ac:dyDescent="0.35">
      <c r="A1" t="s">
        <v>72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s="33" t="str" cm="1">
        <f t="array" ref="A2:E2">'Carss Park - Dataset'!A13:E13</f>
        <v>TotalPrivateDwelling</v>
      </c>
      <c r="B2">
        <v>484</v>
      </c>
      <c r="C2">
        <v>466</v>
      </c>
      <c r="D2">
        <v>476</v>
      </c>
      <c r="E2">
        <v>481</v>
      </c>
    </row>
    <row r="3" spans="1:5" x14ac:dyDescent="0.35">
      <c r="A3" t="str" cm="1">
        <f t="array" ref="A3:E5">'Carss Park - Dataset'!A31:E33</f>
        <v>SeparateHouse(dwellings%)</v>
      </c>
      <c r="B3" s="42">
        <v>0.78500000000000003</v>
      </c>
      <c r="C3" s="42">
        <v>0.8</v>
      </c>
      <c r="D3" s="42">
        <v>0.77900000000000003</v>
      </c>
      <c r="E3" s="42">
        <v>0.79700000000000004</v>
      </c>
    </row>
    <row r="4" spans="1:5" x14ac:dyDescent="0.35">
      <c r="A4" t="str">
        <v>SemiDetached(dwellings%)</v>
      </c>
      <c r="B4" s="42">
        <v>0.16800000000000001</v>
      </c>
      <c r="C4" s="42">
        <v>0.14699999999999999</v>
      </c>
      <c r="D4" s="42">
        <v>0.14199999999999999</v>
      </c>
      <c r="E4" s="42">
        <v>0.16900000000000001</v>
      </c>
    </row>
    <row r="5" spans="1:5" x14ac:dyDescent="0.35">
      <c r="A5" t="str">
        <v>FlatUnitApartment(dwellings%)</v>
      </c>
      <c r="B5" s="42">
        <v>4.7E-2</v>
      </c>
      <c r="C5" s="42">
        <v>3.4000000000000002E-2</v>
      </c>
      <c r="D5" s="42">
        <v>7.0000000000000007E-2</v>
      </c>
      <c r="E5" s="42">
        <v>1.7999999999999999E-2</v>
      </c>
    </row>
    <row r="6" spans="1:5" x14ac:dyDescent="0.35">
      <c r="A6" t="s">
        <v>62</v>
      </c>
      <c r="B6" s="32">
        <f>B2*B3</f>
        <v>379.94</v>
      </c>
      <c r="C6" s="32">
        <f>C2*C3</f>
        <v>372.8</v>
      </c>
      <c r="D6" s="32">
        <f>D2*D3</f>
        <v>370.80400000000003</v>
      </c>
      <c r="E6" s="32">
        <f>E2*E3</f>
        <v>383.35700000000003</v>
      </c>
    </row>
    <row r="7" spans="1:5" x14ac:dyDescent="0.35">
      <c r="A7" t="s">
        <v>63</v>
      </c>
      <c r="B7" s="32">
        <f>B2*B4</f>
        <v>81.312000000000012</v>
      </c>
      <c r="C7" s="32">
        <f>C2*C4</f>
        <v>68.501999999999995</v>
      </c>
      <c r="D7" s="32">
        <f>D2*D4</f>
        <v>67.591999999999999</v>
      </c>
      <c r="E7" s="32">
        <f>E2*E4</f>
        <v>81.289000000000001</v>
      </c>
    </row>
    <row r="8" spans="1:5" x14ac:dyDescent="0.35">
      <c r="A8" t="s">
        <v>64</v>
      </c>
      <c r="B8" s="32">
        <f>B2*B5</f>
        <v>22.748000000000001</v>
      </c>
      <c r="C8" s="32">
        <f>C2*C5</f>
        <v>15.844000000000001</v>
      </c>
      <c r="D8" s="32">
        <f>D2*D5</f>
        <v>33.32</v>
      </c>
      <c r="E8" s="32">
        <f>E2*E5</f>
        <v>8.6579999999999995</v>
      </c>
    </row>
    <row r="9" spans="1:5" x14ac:dyDescent="0.35">
      <c r="A9" s="33" t="str" cm="1">
        <f t="array" ref="A9:E10">'Carss Park - Dataset'!A29:E30</f>
        <v>OccupiedDwellings(%)</v>
      </c>
      <c r="B9" s="42">
        <v>0.92100000000000004</v>
      </c>
      <c r="C9" s="42">
        <v>0.93700000000000006</v>
      </c>
      <c r="D9" s="42">
        <v>0.92900000000000005</v>
      </c>
      <c r="E9" s="42">
        <v>0.94599999999999995</v>
      </c>
    </row>
    <row r="10" spans="1:5" x14ac:dyDescent="0.35">
      <c r="A10" t="str">
        <v>UnoccupiedDwelling(%)</v>
      </c>
      <c r="B10" s="42">
        <v>7.9000000000000001E-2</v>
      </c>
      <c r="C10" s="42">
        <v>6.3E-2</v>
      </c>
      <c r="D10" s="42">
        <v>7.0999999999999994E-2</v>
      </c>
      <c r="E10" s="42">
        <v>5.0999999999999997E-2</v>
      </c>
    </row>
    <row r="12" spans="1:5" x14ac:dyDescent="0.35">
      <c r="B12" s="46"/>
      <c r="C12" s="46"/>
      <c r="D12" s="46"/>
      <c r="E12" s="46"/>
    </row>
    <row r="28" spans="19:19" x14ac:dyDescent="0.35">
      <c r="S28" s="31"/>
    </row>
    <row r="29" spans="19:19" x14ac:dyDescent="0.35">
      <c r="S29" s="31"/>
    </row>
    <row r="30" spans="19:19" x14ac:dyDescent="0.35">
      <c r="S30" s="29"/>
    </row>
    <row r="31" spans="19:19" x14ac:dyDescent="0.35">
      <c r="S31" s="2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A57D-1C4F-4628-99AA-6E2FFFFE85BB}">
  <dimension ref="A1:E10"/>
  <sheetViews>
    <sheetView zoomScale="63" workbookViewId="0">
      <selection activeCell="L34" sqref="L34"/>
    </sheetView>
  </sheetViews>
  <sheetFormatPr defaultRowHeight="14.5" x14ac:dyDescent="0.35"/>
  <cols>
    <col min="1" max="1" width="28.26953125" customWidth="1"/>
  </cols>
  <sheetData>
    <row r="1" spans="1:5" x14ac:dyDescent="0.35">
      <c r="A1" t="s">
        <v>72</v>
      </c>
      <c r="B1">
        <v>2006</v>
      </c>
      <c r="C1">
        <v>2011</v>
      </c>
      <c r="D1">
        <v>2016</v>
      </c>
      <c r="E1">
        <v>2021</v>
      </c>
    </row>
    <row r="2" spans="1:5" x14ac:dyDescent="0.35">
      <c r="A2" s="33" t="str" cm="1">
        <f t="array" ref="A2:E2">'Carss Park - Dataset'!A12:E12</f>
        <v>Families</v>
      </c>
      <c r="B2">
        <v>334</v>
      </c>
      <c r="C2">
        <v>324</v>
      </c>
      <c r="D2">
        <v>338</v>
      </c>
      <c r="E2">
        <v>347</v>
      </c>
    </row>
    <row r="3" spans="1:5" x14ac:dyDescent="0.35">
      <c r="A3" t="str" cm="1">
        <f t="array" ref="A3:E6">'Carss Park - Dataset'!A25:E28</f>
        <v>CoupleFamilyNoChidren(%)</v>
      </c>
      <c r="B3" s="42">
        <v>0.32900000000000001</v>
      </c>
      <c r="C3" s="42">
        <v>0.315</v>
      </c>
      <c r="D3" s="42">
        <v>0.33800000000000002</v>
      </c>
      <c r="E3" s="42">
        <v>0.32300000000000001</v>
      </c>
    </row>
    <row r="4" spans="1:5" x14ac:dyDescent="0.35">
      <c r="A4" t="str">
        <v>CoupleFamilyHasChidren(%)</v>
      </c>
      <c r="B4" s="42">
        <v>0.53900000000000003</v>
      </c>
      <c r="C4" s="42">
        <v>0.59299999999999997</v>
      </c>
      <c r="D4" s="42">
        <v>0.55900000000000005</v>
      </c>
      <c r="E4" s="42">
        <v>0.53900000000000003</v>
      </c>
    </row>
    <row r="5" spans="1:5" x14ac:dyDescent="0.35">
      <c r="A5" t="str">
        <v>OneParentFamily(%)</v>
      </c>
      <c r="B5" s="42">
        <v>0.12</v>
      </c>
      <c r="C5" s="42">
        <v>8.3000000000000004E-2</v>
      </c>
      <c r="D5" s="42">
        <v>9.0999999999999998E-2</v>
      </c>
      <c r="E5" s="42">
        <v>0.13</v>
      </c>
    </row>
    <row r="6" spans="1:5" x14ac:dyDescent="0.35">
      <c r="A6" t="str">
        <v>OtherFamily(%)</v>
      </c>
      <c r="B6" s="42">
        <v>1.2E-2</v>
      </c>
      <c r="C6" s="42">
        <v>8.9999999999999993E-3</v>
      </c>
      <c r="D6" s="42">
        <v>1.2E-2</v>
      </c>
      <c r="E6" s="42">
        <v>0</v>
      </c>
    </row>
    <row r="7" spans="1:5" x14ac:dyDescent="0.35">
      <c r="A7" t="s">
        <v>73</v>
      </c>
      <c r="B7" s="32">
        <f>B2*B3</f>
        <v>109.88600000000001</v>
      </c>
      <c r="C7" s="32">
        <f t="shared" ref="C7:E7" si="0">C2*C3</f>
        <v>102.06</v>
      </c>
      <c r="D7" s="32">
        <f t="shared" si="0"/>
        <v>114.24400000000001</v>
      </c>
      <c r="E7" s="32">
        <f t="shared" si="0"/>
        <v>112.081</v>
      </c>
    </row>
    <row r="8" spans="1:5" x14ac:dyDescent="0.35">
      <c r="A8" t="s">
        <v>74</v>
      </c>
      <c r="B8" s="32">
        <f>B2*B4</f>
        <v>180.02600000000001</v>
      </c>
      <c r="C8" s="32">
        <f t="shared" ref="C8:D8" si="1">C2*C4</f>
        <v>192.13200000000001</v>
      </c>
      <c r="D8" s="32">
        <f t="shared" si="1"/>
        <v>188.94200000000001</v>
      </c>
      <c r="E8" s="32">
        <f>E2*E4</f>
        <v>187.03300000000002</v>
      </c>
    </row>
    <row r="9" spans="1:5" x14ac:dyDescent="0.35">
      <c r="A9" t="s">
        <v>65</v>
      </c>
      <c r="B9" s="32">
        <f>B2*B5</f>
        <v>40.08</v>
      </c>
      <c r="C9" s="32">
        <f t="shared" ref="C9:D9" si="2">C2*C5</f>
        <v>26.892000000000003</v>
      </c>
      <c r="D9" s="32">
        <f t="shared" si="2"/>
        <v>30.757999999999999</v>
      </c>
      <c r="E9" s="32">
        <f>E2*E5</f>
        <v>45.11</v>
      </c>
    </row>
    <row r="10" spans="1:5" x14ac:dyDescent="0.35">
      <c r="A10" t="s">
        <v>66</v>
      </c>
      <c r="B10" s="32">
        <f>B2*B6</f>
        <v>4.008</v>
      </c>
      <c r="C10" s="32">
        <f t="shared" ref="C10:D10" si="3">C2*C6</f>
        <v>2.9159999999999999</v>
      </c>
      <c r="D10" s="32">
        <f t="shared" si="3"/>
        <v>4.056</v>
      </c>
      <c r="E10" s="32">
        <f>E2*E6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Carss Park - Dataset</vt:lpstr>
      <vt:lpstr>Supply Demand</vt:lpstr>
      <vt:lpstr>Property Affordability</vt:lpstr>
      <vt:lpstr>Finance</vt:lpstr>
      <vt:lpstr>Population</vt:lpstr>
      <vt:lpstr>Workforce</vt:lpstr>
      <vt:lpstr>Ownership</vt:lpstr>
      <vt:lpstr>Dwellings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William Sottoriva</cp:lastModifiedBy>
  <dcterms:created xsi:type="dcterms:W3CDTF">2015-06-05T18:17:20Z</dcterms:created>
  <dcterms:modified xsi:type="dcterms:W3CDTF">2024-09-08T09:03:08Z</dcterms:modified>
</cp:coreProperties>
</file>