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arag\Desktop\"/>
    </mc:Choice>
  </mc:AlternateContent>
  <xr:revisionPtr revIDLastSave="0" documentId="13_ncr:1_{5663BF33-E9A2-4A7B-ABFC-3DF292EAE13E}" xr6:coauthVersionLast="47" xr6:coauthVersionMax="47" xr10:uidLastSave="{00000000-0000-0000-0000-000000000000}"/>
  <bookViews>
    <workbookView xWindow="9270" yWindow="2610" windowWidth="16020" windowHeight="12030" xr2:uid="{8330E167-39E6-4762-9770-B60E8379B91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E12" i="1"/>
  <c r="F12" i="1"/>
  <c r="F13" i="1" s="1"/>
  <c r="G12" i="1"/>
  <c r="H12" i="1"/>
  <c r="D12" i="1"/>
  <c r="D13" i="1"/>
  <c r="E13" i="1"/>
  <c r="G13" i="1"/>
  <c r="H13" i="1"/>
  <c r="C13" i="1"/>
  <c r="I7" i="1"/>
  <c r="I8" i="1"/>
  <c r="F9" i="1"/>
  <c r="H9" i="1"/>
  <c r="D9" i="1"/>
  <c r="E9" i="1"/>
  <c r="G9" i="1"/>
  <c r="C9" i="1"/>
  <c r="C10" i="1" s="1"/>
  <c r="D10" i="1" l="1"/>
  <c r="E10" i="1" s="1"/>
  <c r="F10" i="1" s="1"/>
  <c r="G10" i="1" s="1"/>
  <c r="H10" i="1" s="1"/>
  <c r="C16" i="1"/>
  <c r="I9" i="1"/>
  <c r="C17" i="1"/>
</calcChain>
</file>

<file path=xl/sharedStrings.xml><?xml version="1.0" encoding="utf-8"?>
<sst xmlns="http://schemas.openxmlformats.org/spreadsheetml/2006/main" count="18" uniqueCount="17">
  <si>
    <t>Capital Budgeting Analysis</t>
  </si>
  <si>
    <t>NPV, IRR, and Payback Period</t>
  </si>
  <si>
    <t>Period</t>
  </si>
  <si>
    <t>Cash Inflow</t>
  </si>
  <si>
    <t>Cash Outflow</t>
  </si>
  <si>
    <t>Net Cash Flow</t>
  </si>
  <si>
    <t>Cumulative Cash Flow</t>
  </si>
  <si>
    <t>Discount Rate</t>
  </si>
  <si>
    <t>NPV</t>
  </si>
  <si>
    <t>IRR</t>
  </si>
  <si>
    <t>Payback Period</t>
  </si>
  <si>
    <t>Total</t>
  </si>
  <si>
    <t>-</t>
  </si>
  <si>
    <t>Project 1 (Software Implementation, Fixed Contract)</t>
  </si>
  <si>
    <t>Discount Factor</t>
  </si>
  <si>
    <t>Discounted Cashflow</t>
  </si>
  <si>
    <r>
      <t xml:space="preserve">Analysis: The NPV for this project is positive, which passes the first feasibility criteria. Due to the nature of the project (initial rentetion fee of 500k and inflow by milestones, it has a "negative" IRR, which means the cash inflows from period 1 to 5 is less than the present period, exerting operating pressures. Payback period is 0.
</t>
    </r>
    <r>
      <rPr>
        <sz val="9"/>
        <color theme="1"/>
        <rFont val="楷体"/>
        <family val="3"/>
      </rPr>
      <t>分析：此项目净现值为正数，通盘考量公司其它项目后可选择开展。内部收益率为负数，是基于未来现金流入少于开工当期流入，即项目开展后投入较大，有现金压力。此项目回收期为0。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</si>
</sst>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Arial"/>
      <family val="2"/>
    </font>
    <font>
      <sz val="11"/>
      <color theme="1"/>
      <name val="Arial"/>
      <family val="2"/>
    </font>
    <font>
      <i/>
      <sz val="9"/>
      <color theme="1"/>
      <name val="Arial"/>
      <family val="2"/>
    </font>
    <font>
      <sz val="9"/>
      <color theme="1"/>
      <name val="Arial"/>
      <family val="2"/>
    </font>
    <font>
      <b/>
      <sz val="9"/>
      <color theme="1"/>
      <name val="Arial"/>
      <family val="2"/>
    </font>
    <font>
      <sz val="9"/>
      <color theme="0"/>
      <name val="Arial"/>
      <family val="2"/>
    </font>
    <font>
      <sz val="9"/>
      <color theme="1"/>
      <name val="楷体"/>
      <family val="3"/>
    </font>
  </fonts>
  <fills count="5">
    <fill>
      <patternFill patternType="none"/>
    </fill>
    <fill>
      <patternFill patternType="gray125"/>
    </fill>
    <fill>
      <patternFill patternType="solid">
        <fgColor theme="8" tint="0.79998168889431442"/>
        <bgColor indexed="64"/>
      </patternFill>
    </fill>
    <fill>
      <patternFill patternType="solid">
        <fgColor theme="4" tint="-0.499984740745262"/>
        <bgColor indexed="64"/>
      </patternFill>
    </fill>
    <fill>
      <patternFill patternType="solid">
        <fgColor rgb="FFFFFF00"/>
        <bgColor indexed="64"/>
      </patternFill>
    </fill>
  </fills>
  <borders count="5">
    <border>
      <left/>
      <right/>
      <top/>
      <bottom/>
      <diagonal/>
    </border>
    <border>
      <left/>
      <right/>
      <top style="thin">
        <color indexed="64"/>
      </top>
      <bottom/>
      <diagonal/>
    </border>
    <border>
      <left/>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1" xfId="0" applyFont="1" applyBorder="1"/>
    <xf numFmtId="0" fontId="4" fillId="0" borderId="1" xfId="0" applyFont="1" applyBorder="1"/>
    <xf numFmtId="0" fontId="4" fillId="0" borderId="0" xfId="0" applyFont="1"/>
    <xf numFmtId="0" fontId="5" fillId="0" borderId="0" xfId="0" applyFont="1"/>
    <xf numFmtId="0" fontId="4" fillId="0" borderId="0" xfId="0" applyFont="1" applyAlignment="1">
      <alignment horizontal="left" indent="1"/>
    </xf>
    <xf numFmtId="0" fontId="5" fillId="0" borderId="2" xfId="0" applyFont="1" applyBorder="1"/>
    <xf numFmtId="0" fontId="5" fillId="2" borderId="0" xfId="0" applyFont="1" applyFill="1" applyAlignment="1">
      <alignment horizontal="center"/>
    </xf>
    <xf numFmtId="37" fontId="4" fillId="0" borderId="0" xfId="0" applyNumberFormat="1" applyFont="1"/>
    <xf numFmtId="37" fontId="4" fillId="0" borderId="2" xfId="0" applyNumberFormat="1" applyFont="1" applyBorder="1"/>
    <xf numFmtId="0" fontId="2" fillId="3" borderId="0" xfId="0" applyFont="1" applyFill="1"/>
    <xf numFmtId="0" fontId="4" fillId="2" borderId="0" xfId="0" applyFont="1" applyFill="1" applyAlignment="1">
      <alignment horizontal="center"/>
    </xf>
    <xf numFmtId="10" fontId="4" fillId="0" borderId="0" xfId="0" applyNumberFormat="1" applyFont="1"/>
    <xf numFmtId="9" fontId="4" fillId="0" borderId="0" xfId="0" applyNumberFormat="1" applyFont="1"/>
    <xf numFmtId="37" fontId="4" fillId="4" borderId="3" xfId="0" applyNumberFormat="1" applyFont="1" applyFill="1" applyBorder="1"/>
    <xf numFmtId="9" fontId="4" fillId="4" borderId="3" xfId="0" applyNumberFormat="1" applyFont="1" applyFill="1" applyBorder="1"/>
    <xf numFmtId="0" fontId="4" fillId="4" borderId="3" xfId="0" applyFont="1" applyFill="1" applyBorder="1"/>
    <xf numFmtId="39" fontId="4" fillId="0" borderId="0" xfId="0" applyNumberFormat="1" applyFont="1"/>
    <xf numFmtId="0" fontId="5" fillId="0" borderId="4" xfId="0" applyFont="1" applyBorder="1"/>
    <xf numFmtId="37" fontId="4" fillId="0" borderId="4" xfId="0" applyNumberFormat="1" applyFont="1" applyBorder="1"/>
    <xf numFmtId="37" fontId="2" fillId="0" borderId="4" xfId="0" applyNumberFormat="1" applyFont="1" applyBorder="1" applyAlignment="1">
      <alignment horizontal="center"/>
    </xf>
    <xf numFmtId="0" fontId="6" fillId="3" borderId="0" xfId="0" applyFont="1" applyFill="1" applyAlignment="1">
      <alignment horizontal="center"/>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00C5-EC05-45EB-A8AB-063F949A6EDE}">
  <dimension ref="B2:K36"/>
  <sheetViews>
    <sheetView showGridLines="0" tabSelected="1" workbookViewId="0">
      <selection activeCell="J20" sqref="J20"/>
    </sheetView>
  </sheetViews>
  <sheetFormatPr defaultRowHeight="14.25" x14ac:dyDescent="0.2"/>
  <cols>
    <col min="1" max="1" width="9.140625" style="2"/>
    <col min="2" max="2" width="26.140625" style="2" customWidth="1"/>
    <col min="3" max="3" width="17.7109375" style="2" bestFit="1" customWidth="1"/>
    <col min="4" max="7" width="9.140625" style="2"/>
    <col min="8" max="8" width="10" style="2" bestFit="1" customWidth="1"/>
    <col min="9" max="9" width="10.85546875" style="2" bestFit="1" customWidth="1"/>
    <col min="10" max="10" width="14.42578125" style="2" bestFit="1" customWidth="1"/>
    <col min="11" max="16384" width="9.140625" style="2"/>
  </cols>
  <sheetData>
    <row r="2" spans="2:11" ht="20.25" x14ac:dyDescent="0.3">
      <c r="B2" s="1" t="s">
        <v>0</v>
      </c>
    </row>
    <row r="3" spans="2:11" x14ac:dyDescent="0.2">
      <c r="B3" s="4" t="s">
        <v>1</v>
      </c>
      <c r="C3" s="5"/>
      <c r="D3" s="5"/>
      <c r="E3" s="5"/>
      <c r="F3" s="5"/>
      <c r="G3" s="5"/>
      <c r="H3" s="5"/>
      <c r="J3" s="6" t="s">
        <v>7</v>
      </c>
      <c r="K3" s="15">
        <v>8.7999999999999995E-2</v>
      </c>
    </row>
    <row r="4" spans="2:11" x14ac:dyDescent="0.2">
      <c r="B4" s="6"/>
      <c r="C4" s="6"/>
      <c r="D4" s="6"/>
      <c r="E4" s="6"/>
      <c r="F4" s="6"/>
      <c r="G4" s="6"/>
      <c r="H4" s="6"/>
    </row>
    <row r="5" spans="2:11" x14ac:dyDescent="0.2">
      <c r="B5" s="24" t="s">
        <v>13</v>
      </c>
      <c r="C5" s="24"/>
      <c r="D5" s="24"/>
      <c r="E5" s="24"/>
      <c r="F5" s="24"/>
      <c r="G5" s="24"/>
      <c r="H5" s="24"/>
      <c r="I5" s="13"/>
    </row>
    <row r="6" spans="2:11" x14ac:dyDescent="0.2">
      <c r="B6" s="10" t="s">
        <v>2</v>
      </c>
      <c r="C6" s="10">
        <v>0</v>
      </c>
      <c r="D6" s="10">
        <v>1</v>
      </c>
      <c r="E6" s="10">
        <v>2</v>
      </c>
      <c r="F6" s="10">
        <v>3</v>
      </c>
      <c r="G6" s="10">
        <v>4</v>
      </c>
      <c r="H6" s="10">
        <v>5</v>
      </c>
      <c r="I6" s="14" t="s">
        <v>11</v>
      </c>
    </row>
    <row r="7" spans="2:11" x14ac:dyDescent="0.2">
      <c r="B7" s="8" t="s">
        <v>3</v>
      </c>
      <c r="C7" s="11">
        <v>500000</v>
      </c>
      <c r="D7" s="11">
        <v>0</v>
      </c>
      <c r="E7" s="11">
        <v>250000</v>
      </c>
      <c r="F7" s="11">
        <v>0</v>
      </c>
      <c r="G7" s="11">
        <v>250000</v>
      </c>
      <c r="H7" s="11">
        <v>100000</v>
      </c>
      <c r="I7" s="11">
        <f>SUM(C7:H7)</f>
        <v>1100000</v>
      </c>
    </row>
    <row r="8" spans="2:11" x14ac:dyDescent="0.2">
      <c r="B8" s="8" t="s">
        <v>4</v>
      </c>
      <c r="C8" s="11">
        <v>-200000</v>
      </c>
      <c r="D8" s="11">
        <v>-125000</v>
      </c>
      <c r="E8" s="11">
        <v>-150000</v>
      </c>
      <c r="F8" s="11">
        <v>-150000</v>
      </c>
      <c r="G8" s="11">
        <v>-175000</v>
      </c>
      <c r="H8" s="11">
        <v>-175000</v>
      </c>
      <c r="I8" s="11">
        <f>SUM(C8:H8)</f>
        <v>-975000</v>
      </c>
    </row>
    <row r="9" spans="2:11" x14ac:dyDescent="0.2">
      <c r="B9" s="9" t="s">
        <v>5</v>
      </c>
      <c r="C9" s="12">
        <f>C7+C8</f>
        <v>300000</v>
      </c>
      <c r="D9" s="12">
        <f t="shared" ref="D9:I9" si="0">D7+D8</f>
        <v>-125000</v>
      </c>
      <c r="E9" s="12">
        <f t="shared" si="0"/>
        <v>100000</v>
      </c>
      <c r="F9" s="12">
        <f t="shared" si="0"/>
        <v>-150000</v>
      </c>
      <c r="G9" s="12">
        <f t="shared" si="0"/>
        <v>75000</v>
      </c>
      <c r="H9" s="12">
        <f t="shared" si="0"/>
        <v>-75000</v>
      </c>
      <c r="I9" s="12">
        <f t="shared" si="0"/>
        <v>125000</v>
      </c>
    </row>
    <row r="10" spans="2:11" x14ac:dyDescent="0.2">
      <c r="B10" s="7" t="s">
        <v>6</v>
      </c>
      <c r="C10" s="11">
        <f>C9</f>
        <v>300000</v>
      </c>
      <c r="D10" s="11">
        <f>C10+D9</f>
        <v>175000</v>
      </c>
      <c r="E10" s="11">
        <f t="shared" ref="E10:H10" si="1">D10+E9</f>
        <v>275000</v>
      </c>
      <c r="F10" s="11">
        <f t="shared" si="1"/>
        <v>125000</v>
      </c>
      <c r="G10" s="11">
        <f t="shared" si="1"/>
        <v>200000</v>
      </c>
      <c r="H10" s="11">
        <f t="shared" si="1"/>
        <v>125000</v>
      </c>
      <c r="I10" s="3" t="s">
        <v>12</v>
      </c>
    </row>
    <row r="11" spans="2:11" x14ac:dyDescent="0.2">
      <c r="B11" s="7"/>
      <c r="C11" s="11"/>
      <c r="D11" s="11"/>
      <c r="E11" s="11"/>
      <c r="F11" s="11"/>
      <c r="G11" s="11"/>
      <c r="H11" s="11"/>
      <c r="I11" s="3"/>
    </row>
    <row r="12" spans="2:11" x14ac:dyDescent="0.2">
      <c r="B12" s="7" t="s">
        <v>14</v>
      </c>
      <c r="C12" s="20">
        <v>1</v>
      </c>
      <c r="D12" s="20">
        <f>1/((1+$K$3)^D6)</f>
        <v>0.91911764705882348</v>
      </c>
      <c r="E12" s="20">
        <f t="shared" ref="E12:H12" si="2">1/((1+$K$3)^E6)</f>
        <v>0.84477724913494801</v>
      </c>
      <c r="F12" s="20">
        <f t="shared" si="2"/>
        <v>0.77644967751373895</v>
      </c>
      <c r="G12" s="20">
        <f t="shared" si="2"/>
        <v>0.71364860065600999</v>
      </c>
      <c r="H12" s="20">
        <f t="shared" si="2"/>
        <v>0.65592702266177383</v>
      </c>
      <c r="I12" s="3" t="s">
        <v>12</v>
      </c>
    </row>
    <row r="13" spans="2:11" x14ac:dyDescent="0.2">
      <c r="B13" s="21" t="s">
        <v>15</v>
      </c>
      <c r="C13" s="22">
        <f>C9*C12</f>
        <v>300000</v>
      </c>
      <c r="D13" s="22">
        <f t="shared" ref="D13:H13" si="3">D9*D12</f>
        <v>-114889.70588235294</v>
      </c>
      <c r="E13" s="22">
        <f t="shared" si="3"/>
        <v>84477.724913494807</v>
      </c>
      <c r="F13" s="22">
        <f t="shared" si="3"/>
        <v>-116467.45162706084</v>
      </c>
      <c r="G13" s="22">
        <f t="shared" si="3"/>
        <v>53523.64504920075</v>
      </c>
      <c r="H13" s="22">
        <f t="shared" si="3"/>
        <v>-49194.526699633039</v>
      </c>
      <c r="I13" s="23">
        <f>SUM(C13:H13)</f>
        <v>157449.68575364875</v>
      </c>
    </row>
    <row r="14" spans="2:11" x14ac:dyDescent="0.2">
      <c r="B14" s="6"/>
      <c r="C14" s="6"/>
      <c r="D14" s="6"/>
      <c r="E14" s="6"/>
      <c r="F14" s="6"/>
      <c r="G14" s="6"/>
      <c r="H14" s="6"/>
    </row>
    <row r="15" spans="2:11" x14ac:dyDescent="0.2">
      <c r="B15" s="6"/>
      <c r="C15" s="6"/>
      <c r="D15" s="6"/>
      <c r="E15" s="6"/>
      <c r="F15" s="6"/>
      <c r="G15" s="6"/>
      <c r="H15" s="6"/>
    </row>
    <row r="16" spans="2:11" ht="14.25" customHeight="1" x14ac:dyDescent="0.2">
      <c r="B16" s="7" t="s">
        <v>8</v>
      </c>
      <c r="C16" s="17">
        <f>NPV(K3, D9:H9)+C9</f>
        <v>157449.68575364875</v>
      </c>
      <c r="D16" s="6"/>
      <c r="E16" s="25" t="s">
        <v>16</v>
      </c>
      <c r="F16" s="25"/>
      <c r="G16" s="25"/>
      <c r="H16" s="25"/>
      <c r="I16" s="25"/>
    </row>
    <row r="17" spans="2:9" x14ac:dyDescent="0.2">
      <c r="B17" s="7" t="s">
        <v>9</v>
      </c>
      <c r="C17" s="18">
        <f>IRR(C9:H9)</f>
        <v>-0.16987362680475548</v>
      </c>
      <c r="D17" s="16"/>
      <c r="E17" s="25"/>
      <c r="F17" s="25"/>
      <c r="G17" s="25"/>
      <c r="H17" s="25"/>
      <c r="I17" s="25"/>
    </row>
    <row r="18" spans="2:9" x14ac:dyDescent="0.2">
      <c r="B18" s="7" t="s">
        <v>10</v>
      </c>
      <c r="C18" s="19">
        <v>0</v>
      </c>
      <c r="D18" s="6"/>
      <c r="E18" s="25"/>
      <c r="F18" s="25"/>
      <c r="G18" s="25"/>
      <c r="H18" s="25"/>
      <c r="I18" s="25"/>
    </row>
    <row r="19" spans="2:9" x14ac:dyDescent="0.2">
      <c r="B19" s="6"/>
      <c r="C19" s="6"/>
      <c r="D19" s="6"/>
      <c r="E19" s="25"/>
      <c r="F19" s="25"/>
      <c r="G19" s="25"/>
      <c r="H19" s="25"/>
      <c r="I19" s="25"/>
    </row>
    <row r="20" spans="2:9" x14ac:dyDescent="0.2">
      <c r="B20" s="6"/>
      <c r="C20" s="6"/>
      <c r="D20" s="6"/>
      <c r="E20" s="25"/>
      <c r="F20" s="25"/>
      <c r="G20" s="25"/>
      <c r="H20" s="25"/>
      <c r="I20" s="25"/>
    </row>
    <row r="21" spans="2:9" x14ac:dyDescent="0.2">
      <c r="B21" s="6"/>
      <c r="C21" s="6"/>
      <c r="D21" s="6"/>
      <c r="E21" s="25"/>
      <c r="F21" s="25"/>
      <c r="G21" s="25"/>
      <c r="H21" s="25"/>
      <c r="I21" s="25"/>
    </row>
    <row r="22" spans="2:9" x14ac:dyDescent="0.2">
      <c r="B22" s="6"/>
      <c r="C22" s="6"/>
      <c r="D22" s="6"/>
      <c r="E22" s="25"/>
      <c r="F22" s="25"/>
      <c r="G22" s="25"/>
      <c r="H22" s="25"/>
      <c r="I22" s="25"/>
    </row>
    <row r="23" spans="2:9" x14ac:dyDescent="0.2">
      <c r="B23" s="6"/>
      <c r="C23" s="6"/>
      <c r="D23" s="6"/>
      <c r="E23" s="25"/>
      <c r="F23" s="25"/>
      <c r="G23" s="25"/>
      <c r="H23" s="25"/>
      <c r="I23" s="25"/>
    </row>
    <row r="24" spans="2:9" x14ac:dyDescent="0.2">
      <c r="B24" s="6"/>
      <c r="C24" s="6"/>
      <c r="D24" s="6"/>
      <c r="E24" s="25"/>
      <c r="F24" s="25"/>
      <c r="G24" s="25"/>
      <c r="H24" s="25"/>
      <c r="I24" s="25"/>
    </row>
    <row r="25" spans="2:9" x14ac:dyDescent="0.2">
      <c r="B25" s="6"/>
      <c r="C25" s="6"/>
      <c r="D25" s="6"/>
      <c r="E25" s="25"/>
      <c r="F25" s="25"/>
      <c r="G25" s="25"/>
      <c r="H25" s="25"/>
      <c r="I25" s="25"/>
    </row>
    <row r="26" spans="2:9" x14ac:dyDescent="0.2">
      <c r="B26" s="6"/>
      <c r="C26" s="6"/>
      <c r="D26" s="6"/>
      <c r="E26" s="6"/>
      <c r="F26" s="6"/>
      <c r="G26" s="6"/>
      <c r="H26" s="6"/>
    </row>
    <row r="27" spans="2:9" x14ac:dyDescent="0.2">
      <c r="B27" s="6"/>
      <c r="C27" s="6"/>
      <c r="D27" s="6"/>
      <c r="E27" s="6"/>
      <c r="F27" s="6"/>
      <c r="G27" s="6"/>
      <c r="H27" s="6"/>
    </row>
    <row r="28" spans="2:9" x14ac:dyDescent="0.2">
      <c r="B28" s="6"/>
      <c r="C28" s="6"/>
      <c r="D28" s="6"/>
      <c r="E28" s="6"/>
      <c r="F28" s="6"/>
      <c r="G28" s="6"/>
      <c r="H28" s="6"/>
    </row>
    <row r="29" spans="2:9" x14ac:dyDescent="0.2">
      <c r="B29" s="6"/>
      <c r="C29" s="6"/>
      <c r="D29" s="6"/>
      <c r="E29" s="6"/>
      <c r="F29" s="6"/>
      <c r="G29" s="6"/>
      <c r="H29" s="6"/>
    </row>
    <row r="30" spans="2:9" x14ac:dyDescent="0.2">
      <c r="B30" s="6"/>
      <c r="C30" s="6"/>
      <c r="D30" s="6"/>
      <c r="E30" s="6"/>
      <c r="F30" s="6"/>
      <c r="G30" s="6"/>
      <c r="H30" s="6"/>
    </row>
    <row r="31" spans="2:9" x14ac:dyDescent="0.2">
      <c r="B31" s="6"/>
      <c r="C31" s="6"/>
      <c r="D31" s="6"/>
      <c r="E31" s="6"/>
      <c r="F31" s="6"/>
      <c r="G31" s="6"/>
      <c r="H31" s="6"/>
    </row>
    <row r="32" spans="2:9"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row r="35" spans="2:8" x14ac:dyDescent="0.2">
      <c r="B35" s="6"/>
      <c r="C35" s="6"/>
      <c r="D35" s="6"/>
      <c r="E35" s="6"/>
      <c r="F35" s="6"/>
      <c r="G35" s="6"/>
      <c r="H35" s="6"/>
    </row>
    <row r="36" spans="2:8" x14ac:dyDescent="0.2">
      <c r="B36" s="6"/>
      <c r="C36" s="6"/>
      <c r="D36" s="6"/>
      <c r="E36" s="6"/>
      <c r="F36" s="6"/>
      <c r="G36" s="6"/>
      <c r="H36" s="6"/>
    </row>
  </sheetData>
  <mergeCells count="2">
    <mergeCell ref="B5:H5"/>
    <mergeCell ref="E16: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Yuan</dc:creator>
  <cp:lastModifiedBy>William Yuan</cp:lastModifiedBy>
  <dcterms:created xsi:type="dcterms:W3CDTF">2023-02-03T00:20:33Z</dcterms:created>
  <dcterms:modified xsi:type="dcterms:W3CDTF">2023-02-03T03:38:00Z</dcterms:modified>
</cp:coreProperties>
</file>