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AFE8A93E-7F15-45A4-8F9F-60027FBF9BE6}" xr6:coauthVersionLast="46" xr6:coauthVersionMax="46" xr10:uidLastSave="{00000000-0000-0000-0000-000000000000}"/>
  <bookViews>
    <workbookView xWindow="1290" yWindow="2490" windowWidth="17805" windowHeight="12480" firstSheet="4" activeTab="6" xr2:uid="{41F0CD19-36E9-4CA9-A6FE-2857FFC324B3}"/>
  </bookViews>
  <sheets>
    <sheet name="no constraints" sheetId="1" r:id="rId1"/>
    <sheet name="room constraint" sheetId="2" r:id="rId2"/>
    <sheet name="increasing room size" sheetId="3" r:id="rId3"/>
    <sheet name="limiting subject conflict" sheetId="4" r:id="rId4"/>
    <sheet name="level constraint" sheetId="5" r:id="rId5"/>
    <sheet name="Level And Subject" sheetId="6" r:id="rId6"/>
    <sheet name="first come first serv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7" l="1"/>
  <c r="K16" i="7"/>
  <c r="J16" i="7"/>
  <c r="L16" i="7" s="1"/>
  <c r="K15" i="7"/>
  <c r="J15" i="7"/>
  <c r="L15" i="7" s="1"/>
  <c r="K14" i="7"/>
  <c r="J14" i="7"/>
  <c r="L14" i="7" s="1"/>
  <c r="K13" i="7"/>
  <c r="J13" i="7"/>
  <c r="L13" i="7" s="1"/>
  <c r="K12" i="7"/>
  <c r="J12" i="7"/>
  <c r="L12" i="7" s="1"/>
  <c r="K11" i="7"/>
  <c r="J11" i="7"/>
  <c r="L11" i="7" s="1"/>
  <c r="K10" i="7"/>
  <c r="J10" i="7"/>
  <c r="L10" i="7" s="1"/>
  <c r="K9" i="7"/>
  <c r="J9" i="7"/>
  <c r="L9" i="7" s="1"/>
  <c r="K8" i="7"/>
  <c r="J8" i="7"/>
  <c r="L8" i="7" s="1"/>
  <c r="K7" i="7"/>
  <c r="J7" i="7"/>
  <c r="L7" i="7" s="1"/>
  <c r="K6" i="7"/>
  <c r="J6" i="7"/>
  <c r="L6" i="7" s="1"/>
  <c r="K5" i="7"/>
  <c r="J5" i="7"/>
  <c r="L5" i="7" s="1"/>
  <c r="K4" i="7"/>
  <c r="J4" i="7"/>
  <c r="L4" i="7" s="1"/>
  <c r="K3" i="7"/>
  <c r="J3" i="7"/>
  <c r="L3" i="7" s="1"/>
  <c r="K2" i="7"/>
  <c r="J2" i="7"/>
  <c r="L2" i="7" s="1"/>
  <c r="O2" i="5"/>
  <c r="O1" i="5"/>
  <c r="B24" i="5"/>
  <c r="B23" i="5"/>
  <c r="B24" i="3"/>
  <c r="B23" i="3"/>
  <c r="B24" i="2"/>
  <c r="B23" i="2"/>
  <c r="B23" i="1"/>
  <c r="B24" i="1"/>
  <c r="K16" i="6"/>
  <c r="J16" i="6"/>
  <c r="L16" i="6" s="1"/>
  <c r="K15" i="6"/>
  <c r="J15" i="6"/>
  <c r="L15" i="6" s="1"/>
  <c r="K14" i="6"/>
  <c r="J14" i="6"/>
  <c r="L14" i="6" s="1"/>
  <c r="K13" i="6"/>
  <c r="J13" i="6"/>
  <c r="L13" i="6" s="1"/>
  <c r="K12" i="6"/>
  <c r="J12" i="6"/>
  <c r="L12" i="6" s="1"/>
  <c r="K11" i="6"/>
  <c r="J11" i="6"/>
  <c r="L11" i="6" s="1"/>
  <c r="K10" i="6"/>
  <c r="J10" i="6"/>
  <c r="L10" i="6" s="1"/>
  <c r="K9" i="6"/>
  <c r="J9" i="6"/>
  <c r="L9" i="6" s="1"/>
  <c r="K8" i="6"/>
  <c r="J8" i="6"/>
  <c r="L8" i="6" s="1"/>
  <c r="K7" i="6"/>
  <c r="J7" i="6"/>
  <c r="L7" i="6" s="1"/>
  <c r="K6" i="6"/>
  <c r="J6" i="6"/>
  <c r="L6" i="6" s="1"/>
  <c r="K5" i="6"/>
  <c r="J5" i="6"/>
  <c r="L5" i="6" s="1"/>
  <c r="K4" i="6"/>
  <c r="J4" i="6"/>
  <c r="L4" i="6" s="1"/>
  <c r="K3" i="6"/>
  <c r="J3" i="6"/>
  <c r="L3" i="6" s="1"/>
  <c r="K2" i="6"/>
  <c r="J2" i="6"/>
  <c r="L2" i="6" s="1"/>
  <c r="K16" i="5"/>
  <c r="J16" i="5"/>
  <c r="L16" i="5" s="1"/>
  <c r="K15" i="5"/>
  <c r="J15" i="5"/>
  <c r="L15" i="5" s="1"/>
  <c r="K14" i="5"/>
  <c r="J14" i="5"/>
  <c r="L14" i="5" s="1"/>
  <c r="K13" i="5"/>
  <c r="J13" i="5"/>
  <c r="L13" i="5" s="1"/>
  <c r="K12" i="5"/>
  <c r="J12" i="5"/>
  <c r="L12" i="5" s="1"/>
  <c r="K11" i="5"/>
  <c r="J11" i="5"/>
  <c r="L11" i="5" s="1"/>
  <c r="K10" i="5"/>
  <c r="J10" i="5"/>
  <c r="L10" i="5" s="1"/>
  <c r="K9" i="5"/>
  <c r="J9" i="5"/>
  <c r="L9" i="5" s="1"/>
  <c r="K8" i="5"/>
  <c r="J8" i="5"/>
  <c r="L8" i="5" s="1"/>
  <c r="K7" i="5"/>
  <c r="J7" i="5"/>
  <c r="L7" i="5" s="1"/>
  <c r="K6" i="5"/>
  <c r="J6" i="5"/>
  <c r="L6" i="5" s="1"/>
  <c r="K5" i="5"/>
  <c r="J5" i="5"/>
  <c r="L5" i="5" s="1"/>
  <c r="K4" i="5"/>
  <c r="J4" i="5"/>
  <c r="L4" i="5" s="1"/>
  <c r="K3" i="5"/>
  <c r="J3" i="5"/>
  <c r="L3" i="5" s="1"/>
  <c r="K2" i="5"/>
  <c r="C18" i="5" s="1"/>
  <c r="J2" i="5"/>
  <c r="L2" i="5" s="1"/>
  <c r="C20" i="5" s="1"/>
  <c r="K14" i="4"/>
  <c r="K16" i="4"/>
  <c r="J16" i="4"/>
  <c r="L16" i="4" s="1"/>
  <c r="K15" i="4"/>
  <c r="J15" i="4"/>
  <c r="L15" i="4" s="1"/>
  <c r="J14" i="4"/>
  <c r="L14" i="4" s="1"/>
  <c r="K13" i="4"/>
  <c r="J13" i="4"/>
  <c r="L13" i="4" s="1"/>
  <c r="K12" i="4"/>
  <c r="J12" i="4"/>
  <c r="L12" i="4" s="1"/>
  <c r="K11" i="4"/>
  <c r="J11" i="4"/>
  <c r="L11" i="4" s="1"/>
  <c r="K10" i="4"/>
  <c r="J10" i="4"/>
  <c r="L10" i="4" s="1"/>
  <c r="K9" i="4"/>
  <c r="J9" i="4"/>
  <c r="L9" i="4" s="1"/>
  <c r="K8" i="4"/>
  <c r="J8" i="4"/>
  <c r="L8" i="4" s="1"/>
  <c r="K7" i="4"/>
  <c r="J7" i="4"/>
  <c r="L7" i="4" s="1"/>
  <c r="K6" i="4"/>
  <c r="J6" i="4"/>
  <c r="L6" i="4" s="1"/>
  <c r="K5" i="4"/>
  <c r="J5" i="4"/>
  <c r="L5" i="4" s="1"/>
  <c r="K4" i="4"/>
  <c r="J4" i="4"/>
  <c r="L4" i="4" s="1"/>
  <c r="K3" i="4"/>
  <c r="J3" i="4"/>
  <c r="L3" i="4" s="1"/>
  <c r="K2" i="4"/>
  <c r="J2" i="4"/>
  <c r="L2" i="4" s="1"/>
  <c r="L6" i="3"/>
  <c r="L7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C18" i="3" s="1"/>
  <c r="L10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C18" i="2" s="1"/>
  <c r="J16" i="3"/>
  <c r="L16" i="3" s="1"/>
  <c r="J15" i="3"/>
  <c r="J14" i="3"/>
  <c r="J13" i="3"/>
  <c r="J12" i="3"/>
  <c r="L12" i="3" s="1"/>
  <c r="J11" i="3"/>
  <c r="L11" i="3" s="1"/>
  <c r="J10" i="3"/>
  <c r="L10" i="3" s="1"/>
  <c r="J9" i="3"/>
  <c r="L9" i="3" s="1"/>
  <c r="J8" i="3"/>
  <c r="L8" i="3" s="1"/>
  <c r="J7" i="3"/>
  <c r="J6" i="3"/>
  <c r="J5" i="3"/>
  <c r="J4" i="3"/>
  <c r="L4" i="3" s="1"/>
  <c r="J3" i="3"/>
  <c r="J2" i="3"/>
  <c r="J9" i="1"/>
  <c r="J7" i="1"/>
  <c r="J7" i="2"/>
  <c r="L7" i="2" s="1"/>
  <c r="J9" i="2"/>
  <c r="L9" i="2" s="1"/>
  <c r="J10" i="2"/>
  <c r="J2" i="2"/>
  <c r="J3" i="2"/>
  <c r="J4" i="2"/>
  <c r="L4" i="2" s="1"/>
  <c r="J5" i="2"/>
  <c r="J6" i="2"/>
  <c r="L6" i="2" s="1"/>
  <c r="J8" i="2"/>
  <c r="L8" i="2" s="1"/>
  <c r="J11" i="2"/>
  <c r="L11" i="2" s="1"/>
  <c r="J12" i="2"/>
  <c r="L12" i="2" s="1"/>
  <c r="J13" i="2"/>
  <c r="L13" i="2" s="1"/>
  <c r="J14" i="2"/>
  <c r="L14" i="2" s="1"/>
  <c r="J15" i="2"/>
  <c r="J16" i="2"/>
  <c r="J8" i="1"/>
  <c r="J4" i="1"/>
  <c r="J3" i="1"/>
  <c r="J5" i="1"/>
  <c r="J6" i="1"/>
  <c r="J10" i="1"/>
  <c r="J11" i="1"/>
  <c r="J12" i="1"/>
  <c r="J13" i="1"/>
  <c r="J14" i="1"/>
  <c r="J15" i="1"/>
  <c r="J16" i="1"/>
  <c r="L16" i="2" s="1"/>
  <c r="J2" i="1"/>
  <c r="L2" i="2" s="1"/>
  <c r="C20" i="6" l="1"/>
  <c r="B23" i="6"/>
  <c r="C18" i="6"/>
  <c r="B24" i="6"/>
  <c r="B23" i="4"/>
  <c r="C20" i="4"/>
  <c r="B24" i="4"/>
  <c r="C18" i="4"/>
  <c r="C20" i="2"/>
  <c r="L5" i="2"/>
  <c r="L3" i="3"/>
  <c r="L2" i="3"/>
  <c r="C20" i="3" s="1"/>
  <c r="L3" i="2"/>
  <c r="L5" i="3"/>
</calcChain>
</file>

<file path=xl/sharedStrings.xml><?xml version="1.0" encoding="utf-8"?>
<sst xmlns="http://schemas.openxmlformats.org/spreadsheetml/2006/main" count="109" uniqueCount="21">
  <si>
    <t>Classes</t>
  </si>
  <si>
    <t>Students</t>
  </si>
  <si>
    <t>Times</t>
  </si>
  <si>
    <t>Rooms</t>
  </si>
  <si>
    <t>Time (s)</t>
  </si>
  <si>
    <t>Best</t>
  </si>
  <si>
    <t>Experimental</t>
  </si>
  <si>
    <t>Profs</t>
  </si>
  <si>
    <t>Year</t>
  </si>
  <si>
    <t>This does not have room constraints either</t>
  </si>
  <si>
    <t>Diff Exp</t>
  </si>
  <si>
    <t>a lot of classes were not assigned to a timeslot and room</t>
  </si>
  <si>
    <t>Mean Diff Change:</t>
  </si>
  <si>
    <t>Mean %Opt Change</t>
  </si>
  <si>
    <t>Mean Opt:</t>
  </si>
  <si>
    <t>Std Dev:</t>
  </si>
  <si>
    <t>Optimality</t>
  </si>
  <si>
    <t>Diff Opt</t>
  </si>
  <si>
    <t>Max:</t>
  </si>
  <si>
    <t>Min:</t>
  </si>
  <si>
    <t>Mean Optimality: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</si>
</sst>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24"/>
  <sheetViews>
    <sheetView zoomScale="157" workbookViewId="0">
      <selection activeCell="J1" sqref="J1"/>
    </sheetView>
  </sheetViews>
  <sheetFormatPr defaultRowHeight="15" x14ac:dyDescent="0.25"/>
  <cols>
    <col min="1" max="2" width="10.85546875" customWidth="1"/>
    <col min="9" max="9" width="13.7109375" customWidth="1"/>
    <col min="10" max="10" width="11" customWidth="1"/>
  </cols>
  <sheetData>
    <row r="1" spans="1:10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</row>
    <row r="2" spans="1:10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1.56254768371582E-2</v>
      </c>
      <c r="H2">
        <v>3497</v>
      </c>
      <c r="I2">
        <v>3128</v>
      </c>
      <c r="J2">
        <f>I2/H2</f>
        <v>0.89448098370031459</v>
      </c>
    </row>
    <row r="3" spans="1:10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1.5645980834960899E-2</v>
      </c>
      <c r="H3">
        <v>3542</v>
      </c>
      <c r="I3">
        <v>3173</v>
      </c>
      <c r="J3">
        <f t="shared" ref="J3:J16" si="0">I3/H3</f>
        <v>0.89582156973461324</v>
      </c>
    </row>
    <row r="4" spans="1:10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1.56702995300292E-2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6.5059661865234297E-3</v>
      </c>
      <c r="H5">
        <v>3539</v>
      </c>
      <c r="I5">
        <v>3152</v>
      </c>
      <c r="J5">
        <f t="shared" si="0"/>
        <v>0.89064707544504096</v>
      </c>
    </row>
    <row r="6" spans="1:10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1.55718326568603E-2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8.55255126953125E-3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1.5620231628417899E-2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8.0521106719970703E-3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1.56214237213134E-2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1.5674114227294901E-2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1.56211853027343E-2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1.0038137435912999E-2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1.56214237213134E-2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1.5671730041503899E-2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1.98664665222167E-2</v>
      </c>
      <c r="H16">
        <v>4558</v>
      </c>
      <c r="I16">
        <v>4165</v>
      </c>
      <c r="J16">
        <f t="shared" si="0"/>
        <v>0.91377797279508555</v>
      </c>
    </row>
    <row r="23" spans="1:2" x14ac:dyDescent="0.25">
      <c r="A23" t="s">
        <v>14</v>
      </c>
      <c r="B23" s="1">
        <f>AVERAGE(J2:J16)</f>
        <v>0.89858341790068663</v>
      </c>
    </row>
    <row r="24" spans="1:2" x14ac:dyDescent="0.25">
      <c r="A24" t="s">
        <v>15</v>
      </c>
      <c r="B24" s="1">
        <f>STDEV(J2:J16)</f>
        <v>1.2592077042287804E-2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L24"/>
  <sheetViews>
    <sheetView zoomScale="111" workbookViewId="0">
      <selection activeCell="L2" sqref="L2"/>
    </sheetView>
  </sheetViews>
  <sheetFormatPr defaultRowHeight="15" x14ac:dyDescent="0.25"/>
  <cols>
    <col min="8" max="8" width="11.140625" customWidth="1"/>
    <col min="9" max="9" width="15.28515625" customWidth="1"/>
    <col min="10" max="10" width="13.28515625" customWidth="1"/>
    <col min="11" max="11" width="8.140625" customWidth="1"/>
  </cols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2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1.56607627868652E-2</v>
      </c>
      <c r="H2">
        <v>3497</v>
      </c>
      <c r="I2">
        <v>2851</v>
      </c>
      <c r="J2">
        <f>I2/H2</f>
        <v>0.81527023162710899</v>
      </c>
      <c r="K2">
        <f>'room constraint'!I2-'no constraints'!I2</f>
        <v>-277</v>
      </c>
      <c r="L2">
        <f>J2-'no constraints'!J2</f>
        <v>-7.9210752073205604E-2</v>
      </c>
    </row>
    <row r="3" spans="1:12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1.56221389770507E-2</v>
      </c>
      <c r="H3">
        <v>3542</v>
      </c>
      <c r="I3">
        <v>2832</v>
      </c>
      <c r="J3">
        <f t="shared" ref="J3:J16" si="0">I3/H3</f>
        <v>0.79954827780914739</v>
      </c>
      <c r="K3">
        <f>'room constraint'!I3-'no constraints'!I3</f>
        <v>-341</v>
      </c>
      <c r="L3">
        <f>J3-'no constraints'!J3</f>
        <v>-9.6273291925465854E-2</v>
      </c>
    </row>
    <row r="4" spans="1:12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1.56211853027343E-2</v>
      </c>
      <c r="H4">
        <v>3579</v>
      </c>
      <c r="I4">
        <v>2899</v>
      </c>
      <c r="J4">
        <f>I4/H4</f>
        <v>0.81000279407655773</v>
      </c>
      <c r="K4">
        <f>'room constraint'!I4-'no constraints'!I4</f>
        <v>-216</v>
      </c>
      <c r="L4">
        <f>J4-'no constraints'!J4</f>
        <v>-6.0352053646269832E-2</v>
      </c>
    </row>
    <row r="5" spans="1:12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1.56216621398925E-2</v>
      </c>
      <c r="H5">
        <v>3539</v>
      </c>
      <c r="I5">
        <v>2919</v>
      </c>
      <c r="J5">
        <f t="shared" si="0"/>
        <v>0.82480926815484601</v>
      </c>
      <c r="K5">
        <f>'room constraint'!I5-'no constraints'!I5</f>
        <v>-233</v>
      </c>
      <c r="L5">
        <f>J5-'no constraints'!J5</f>
        <v>-6.583780729019495E-2</v>
      </c>
    </row>
    <row r="6" spans="1:12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1.56214237213134E-2</v>
      </c>
      <c r="H6">
        <v>3700</v>
      </c>
      <c r="I6">
        <v>3050</v>
      </c>
      <c r="J6">
        <f t="shared" si="0"/>
        <v>0.82432432432432434</v>
      </c>
      <c r="K6">
        <f>'room constraint'!I6-'no constraints'!I6</f>
        <v>-258</v>
      </c>
      <c r="L6">
        <f>J6-'no constraints'!J6</f>
        <v>-6.9729729729729684E-2</v>
      </c>
    </row>
    <row r="7" spans="1:12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1.56211853027343E-2</v>
      </c>
      <c r="H7">
        <v>3680</v>
      </c>
      <c r="I7">
        <v>3053</v>
      </c>
      <c r="J7">
        <f>I7/H7</f>
        <v>0.82961956521739133</v>
      </c>
      <c r="K7">
        <f>'room constraint'!I7-'no constraints'!I7</f>
        <v>-213</v>
      </c>
      <c r="L7">
        <f>J7-'no constraints'!J7</f>
        <v>-5.7880434782608625E-2</v>
      </c>
    </row>
    <row r="8" spans="1:12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1.56211853027343E-2</v>
      </c>
      <c r="H8">
        <v>3798</v>
      </c>
      <c r="I8">
        <v>3135</v>
      </c>
      <c r="J8">
        <f>I8/H8</f>
        <v>0.825434439178515</v>
      </c>
      <c r="K8">
        <f>'room constraint'!I8-'no constraints'!I8</f>
        <v>-244</v>
      </c>
      <c r="L8">
        <f>J8-'no constraints'!J8</f>
        <v>-6.4244339125855698E-2</v>
      </c>
    </row>
    <row r="9" spans="1:12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1.56214237213134E-2</v>
      </c>
      <c r="H9">
        <v>3862</v>
      </c>
      <c r="I9">
        <v>3217</v>
      </c>
      <c r="J9">
        <f>I9/H9</f>
        <v>0.83298808907301913</v>
      </c>
      <c r="K9">
        <f>'room constraint'!I9-'no constraints'!I9</f>
        <v>-232</v>
      </c>
      <c r="L9">
        <f>J9-'no constraints'!J9</f>
        <v>-6.0072501294666014E-2</v>
      </c>
    </row>
    <row r="10" spans="1:12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1.5658617019653299E-2</v>
      </c>
      <c r="H10">
        <v>3794</v>
      </c>
      <c r="I10">
        <v>3148</v>
      </c>
      <c r="J10">
        <f>I10/H10</f>
        <v>0.82973115445440171</v>
      </c>
      <c r="K10">
        <f>'room constraint'!I10-'no constraints'!I10</f>
        <v>-252</v>
      </c>
      <c r="L10">
        <f>J10-'no constraints'!J10</f>
        <v>-6.6420664206642055E-2</v>
      </c>
    </row>
    <row r="11" spans="1:12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1.5666961669921799E-2</v>
      </c>
      <c r="H11">
        <v>4057</v>
      </c>
      <c r="I11">
        <v>3346</v>
      </c>
      <c r="J11">
        <f t="shared" si="0"/>
        <v>0.82474735025881196</v>
      </c>
      <c r="K11">
        <f>'room constraint'!I11-'no constraints'!I11</f>
        <v>-314</v>
      </c>
      <c r="L11">
        <f>J11-'no constraints'!J11</f>
        <v>-7.7397091446881894E-2</v>
      </c>
    </row>
    <row r="12" spans="1:12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1.56214237213134E-2</v>
      </c>
      <c r="H12">
        <v>4466</v>
      </c>
      <c r="I12">
        <v>3754</v>
      </c>
      <c r="J12">
        <f t="shared" si="0"/>
        <v>0.8405732198835647</v>
      </c>
      <c r="K12">
        <f>'room constraint'!I12-'no constraints'!I12</f>
        <v>-302</v>
      </c>
      <c r="L12">
        <f>J12-'no constraints'!J12</f>
        <v>-6.7622033139274507E-2</v>
      </c>
    </row>
    <row r="13" spans="1:12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1.5628099441528299E-2</v>
      </c>
      <c r="H13">
        <v>4671</v>
      </c>
      <c r="I13">
        <v>3958</v>
      </c>
      <c r="J13">
        <f t="shared" si="0"/>
        <v>0.847356026546778</v>
      </c>
      <c r="K13">
        <f>'room constraint'!I13-'no constraints'!I13</f>
        <v>-313</v>
      </c>
      <c r="L13">
        <f>J13-'no constraints'!J13</f>
        <v>-6.7009205737529443E-2</v>
      </c>
    </row>
    <row r="14" spans="1:12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1.5623092651367101E-2</v>
      </c>
      <c r="H14">
        <v>4813</v>
      </c>
      <c r="I14">
        <v>4052</v>
      </c>
      <c r="J14">
        <f t="shared" si="0"/>
        <v>0.84188655724080619</v>
      </c>
      <c r="K14">
        <f>'room constraint'!I14-'no constraints'!I14</f>
        <v>-348</v>
      </c>
      <c r="L14">
        <f>J14-'no constraints'!J14</f>
        <v>-7.2304176189486813E-2</v>
      </c>
    </row>
    <row r="15" spans="1:12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2.3675680160522398E-2</v>
      </c>
      <c r="H15">
        <v>4739</v>
      </c>
      <c r="I15">
        <v>3959</v>
      </c>
      <c r="J15">
        <f t="shared" si="0"/>
        <v>0.83540831399029336</v>
      </c>
      <c r="K15">
        <f>'room constraint'!I15-'no constraints'!I15</f>
        <v>-374</v>
      </c>
      <c r="L15">
        <f>J15-'no constraints'!J15</f>
        <v>-7.8919603291833673E-2</v>
      </c>
    </row>
    <row r="16" spans="1:12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1.5666961669921799E-2</v>
      </c>
      <c r="H16">
        <v>4558</v>
      </c>
      <c r="I16">
        <v>3843</v>
      </c>
      <c r="J16">
        <f t="shared" si="0"/>
        <v>0.84313295304958313</v>
      </c>
      <c r="K16">
        <f>'room constraint'!I16-'no constraints'!I16</f>
        <v>-322</v>
      </c>
      <c r="L16">
        <f>J16-'no constraints'!J16</f>
        <v>-7.0645019745502413E-2</v>
      </c>
    </row>
    <row r="18" spans="1:3" x14ac:dyDescent="0.25">
      <c r="A18" t="s">
        <v>12</v>
      </c>
      <c r="C18">
        <f>AVERAGE(K2:K16)</f>
        <v>-282.60000000000002</v>
      </c>
    </row>
    <row r="20" spans="1:3" x14ac:dyDescent="0.25">
      <c r="A20" t="s">
        <v>13</v>
      </c>
      <c r="C20">
        <f>AVERAGE(L2:L16)</f>
        <v>-7.0261246908343136E-2</v>
      </c>
    </row>
    <row r="23" spans="1:3" x14ac:dyDescent="0.25">
      <c r="A23" t="s">
        <v>14</v>
      </c>
      <c r="B23" s="1">
        <f>AVERAGE(J5:J19)</f>
        <v>0.83333427178102781</v>
      </c>
    </row>
    <row r="24" spans="1:3" x14ac:dyDescent="0.25">
      <c r="A24" t="s">
        <v>15</v>
      </c>
      <c r="B24" s="1">
        <f>STDEV(J5:J19)</f>
        <v>8.1984928037370994E-3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BE1D-3621-4D95-B00E-DC62BD93ED73}">
  <dimension ref="A1:L24"/>
  <sheetViews>
    <sheetView zoomScale="137" workbookViewId="0">
      <selection activeCell="E21" sqref="E21"/>
    </sheetView>
  </sheetViews>
  <sheetFormatPr defaultRowHeight="15" x14ac:dyDescent="0.25"/>
  <cols>
    <col min="9" max="9" width="16.28515625" customWidth="1"/>
    <col min="10" max="10" width="13.140625" customWidth="1"/>
    <col min="11" max="11" width="10.28515625" customWidth="1"/>
  </cols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2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1.30233764648437E-2</v>
      </c>
      <c r="H2">
        <v>3497</v>
      </c>
      <c r="I2">
        <v>3128</v>
      </c>
      <c r="J2">
        <f>I2/H2</f>
        <v>0.89448098370031459</v>
      </c>
      <c r="K2">
        <f>I2-'no constraints'!I2</f>
        <v>0</v>
      </c>
      <c r="L2">
        <f>J2-'no constraints'!J2</f>
        <v>0</v>
      </c>
    </row>
    <row r="3" spans="1:12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1.0282039642333899E-2</v>
      </c>
      <c r="H3">
        <v>3542</v>
      </c>
      <c r="I3">
        <v>3173</v>
      </c>
      <c r="J3">
        <f t="shared" ref="J3:J16" si="0">I3/H3</f>
        <v>0.89582156973461324</v>
      </c>
      <c r="K3">
        <f>I3-'no constraints'!I3</f>
        <v>0</v>
      </c>
      <c r="L3">
        <f>J3-'no constraints'!J3</f>
        <v>0</v>
      </c>
    </row>
    <row r="4" spans="1:12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1.0424852371215799E-2</v>
      </c>
      <c r="H4">
        <v>3579</v>
      </c>
      <c r="I4">
        <v>3133</v>
      </c>
      <c r="J4">
        <f>I4/H4</f>
        <v>0.8753841855266834</v>
      </c>
      <c r="K4">
        <f>I4-'no constraints'!I4</f>
        <v>18</v>
      </c>
      <c r="L4">
        <f>J4-'no constraints'!J4</f>
        <v>5.0293378038558378E-3</v>
      </c>
    </row>
    <row r="5" spans="1:12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1.31230354309082E-2</v>
      </c>
      <c r="H5">
        <v>3539</v>
      </c>
      <c r="I5">
        <v>3161</v>
      </c>
      <c r="J5">
        <f t="shared" si="0"/>
        <v>0.89319016671376095</v>
      </c>
      <c r="K5">
        <f>I5-'no constraints'!I5</f>
        <v>9</v>
      </c>
      <c r="L5">
        <f>J5-'no constraints'!J5</f>
        <v>2.543091268719988E-3</v>
      </c>
    </row>
    <row r="6" spans="1:12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9.8819732666015608E-3</v>
      </c>
      <c r="H6">
        <v>3700</v>
      </c>
      <c r="I6">
        <v>3309</v>
      </c>
      <c r="J6">
        <f t="shared" si="0"/>
        <v>0.89432432432432429</v>
      </c>
      <c r="K6">
        <f>I6-'no constraints'!I6</f>
        <v>1</v>
      </c>
      <c r="L6">
        <f>J6-'no constraints'!J6</f>
        <v>2.7027027027026751E-4</v>
      </c>
    </row>
    <row r="7" spans="1:12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1.1027812957763601E-2</v>
      </c>
      <c r="H7">
        <v>3680</v>
      </c>
      <c r="I7">
        <v>3266</v>
      </c>
      <c r="J7">
        <f>I7/H7</f>
        <v>0.88749999999999996</v>
      </c>
      <c r="K7">
        <f>I7-'no constraints'!I7</f>
        <v>0</v>
      </c>
      <c r="L7">
        <f>J7-'no constraints'!J7</f>
        <v>0</v>
      </c>
    </row>
    <row r="8" spans="1:12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1.2421846389770499E-2</v>
      </c>
      <c r="H8">
        <v>3798</v>
      </c>
      <c r="I8">
        <v>3381</v>
      </c>
      <c r="J8">
        <f>I8/H8</f>
        <v>0.89020537124802523</v>
      </c>
      <c r="K8">
        <f>I8-'no constraints'!I8</f>
        <v>2</v>
      </c>
      <c r="L8">
        <f>J8-'no constraints'!J8</f>
        <v>5.2659294365453579E-4</v>
      </c>
    </row>
    <row r="9" spans="1:12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1.1552095413207999E-2</v>
      </c>
      <c r="H9">
        <v>3862</v>
      </c>
      <c r="I9">
        <v>3449</v>
      </c>
      <c r="J9">
        <f>I9/H9</f>
        <v>0.89306059036768515</v>
      </c>
      <c r="K9">
        <f>I9-'no constraints'!I9</f>
        <v>0</v>
      </c>
      <c r="L9">
        <f>J9-'no constraints'!J9</f>
        <v>0</v>
      </c>
    </row>
    <row r="10" spans="1:12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1.26750469207763E-2</v>
      </c>
      <c r="H10">
        <v>3794</v>
      </c>
      <c r="I10">
        <v>3400</v>
      </c>
      <c r="J10">
        <f>I10/H10</f>
        <v>0.89615181866104376</v>
      </c>
      <c r="K10">
        <f>I10-'no constraints'!I10</f>
        <v>0</v>
      </c>
      <c r="L10">
        <f>J10-'no constraints'!J10</f>
        <v>0</v>
      </c>
    </row>
    <row r="11" spans="1:12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1.07879638671875E-2</v>
      </c>
      <c r="H11">
        <v>4057</v>
      </c>
      <c r="I11">
        <v>3660</v>
      </c>
      <c r="J11">
        <f t="shared" si="0"/>
        <v>0.90214444170569386</v>
      </c>
      <c r="K11">
        <f>I11-'no constraints'!I11</f>
        <v>0</v>
      </c>
      <c r="L11">
        <f>J11-'no constraints'!J11</f>
        <v>0</v>
      </c>
    </row>
    <row r="12" spans="1:12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1.60486698150634E-2</v>
      </c>
      <c r="H12">
        <v>4466</v>
      </c>
      <c r="I12">
        <v>4056</v>
      </c>
      <c r="J12">
        <f t="shared" si="0"/>
        <v>0.90819525302283921</v>
      </c>
      <c r="K12">
        <f>I12-'no constraints'!I12</f>
        <v>0</v>
      </c>
      <c r="L12">
        <f>J12-'no constraints'!J12</f>
        <v>0</v>
      </c>
    </row>
    <row r="13" spans="1:12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1.2868881225585899E-2</v>
      </c>
      <c r="H13">
        <v>4671</v>
      </c>
      <c r="I13">
        <v>4273</v>
      </c>
      <c r="J13">
        <f t="shared" si="0"/>
        <v>0.91479340612288584</v>
      </c>
      <c r="K13">
        <f>I13-'no constraints'!I13</f>
        <v>2</v>
      </c>
      <c r="L13">
        <f>J13-'no constraints'!J13</f>
        <v>4.2817383857840507E-4</v>
      </c>
    </row>
    <row r="14" spans="1:12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1.2700080871582E-2</v>
      </c>
      <c r="H14">
        <v>4813</v>
      </c>
      <c r="I14">
        <v>4400</v>
      </c>
      <c r="J14">
        <f t="shared" si="0"/>
        <v>0.914190733430293</v>
      </c>
      <c r="K14">
        <f>I14-'no constraints'!I14</f>
        <v>0</v>
      </c>
      <c r="L14">
        <f>J14-'no constraints'!J14</f>
        <v>0</v>
      </c>
    </row>
    <row r="15" spans="1:12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1.6459941864013599E-2</v>
      </c>
      <c r="H15">
        <v>4739</v>
      </c>
      <c r="I15">
        <v>4333</v>
      </c>
      <c r="J15">
        <f t="shared" si="0"/>
        <v>0.91432791728212703</v>
      </c>
      <c r="K15">
        <f>I15-'no constraints'!I15</f>
        <v>0</v>
      </c>
      <c r="L15">
        <f>J15-'no constraints'!J15</f>
        <v>0</v>
      </c>
    </row>
    <row r="16" spans="1:12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1.4331102371215799E-2</v>
      </c>
      <c r="H16">
        <v>4558</v>
      </c>
      <c r="I16">
        <v>4169</v>
      </c>
      <c r="J16">
        <f t="shared" si="0"/>
        <v>0.91465555068012283</v>
      </c>
      <c r="K16">
        <f>I16-'no constraints'!I16</f>
        <v>4</v>
      </c>
      <c r="L16">
        <f>J16-'no constraints'!J16</f>
        <v>8.7757788503728396E-4</v>
      </c>
    </row>
    <row r="18" spans="1:3" x14ac:dyDescent="0.25">
      <c r="A18" t="s">
        <v>12</v>
      </c>
      <c r="C18">
        <f>AVERAGE(K2:K16)</f>
        <v>2.4</v>
      </c>
    </row>
    <row r="20" spans="1:3" x14ac:dyDescent="0.25">
      <c r="A20" t="s">
        <v>13</v>
      </c>
      <c r="C20">
        <f>AVERAGE(L2:L16)</f>
        <v>6.4500293400775459E-4</v>
      </c>
    </row>
    <row r="21" spans="1:3" x14ac:dyDescent="0.25">
      <c r="A21" t="s">
        <v>9</v>
      </c>
    </row>
    <row r="23" spans="1:3" x14ac:dyDescent="0.25">
      <c r="A23" t="s">
        <v>14</v>
      </c>
      <c r="B23" s="1">
        <f>AVERAGE(J5:J19)</f>
        <v>0.90189496446323336</v>
      </c>
    </row>
    <row r="24" spans="1:3" x14ac:dyDescent="0.25">
      <c r="A24" t="s">
        <v>15</v>
      </c>
      <c r="B24" s="1">
        <f>STDEV(J5:J19)</f>
        <v>1.0714060683959577E-2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3D6E-ACFD-4E22-982B-246A4AD891D0}">
  <dimension ref="A1:L24"/>
  <sheetViews>
    <sheetView topLeftCell="A15" zoomScale="140" workbookViewId="0">
      <selection activeCell="I8" sqref="I8"/>
    </sheetView>
  </sheetViews>
  <sheetFormatPr defaultRowHeight="15" x14ac:dyDescent="0.25"/>
  <cols>
    <col min="9" max="9" width="14.140625" customWidth="1"/>
    <col min="10" max="10" width="13.28515625" customWidth="1"/>
  </cols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2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4.0137767791748004E-3</v>
      </c>
      <c r="H2">
        <v>3497</v>
      </c>
      <c r="I2">
        <v>3133</v>
      </c>
      <c r="J2">
        <f>I2/H2</f>
        <v>0.89591078066914498</v>
      </c>
      <c r="K2">
        <f>I2-'no constraints'!I2</f>
        <v>5</v>
      </c>
      <c r="L2">
        <f>J2-'no constraints'!J2</f>
        <v>1.429796968830388E-3</v>
      </c>
    </row>
    <row r="3" spans="1:12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3.0179023742675699E-3</v>
      </c>
      <c r="H3">
        <v>3542</v>
      </c>
      <c r="I3">
        <v>3189</v>
      </c>
      <c r="J3">
        <f t="shared" ref="J3:J16" si="0">I3/H3</f>
        <v>0.90033879164313946</v>
      </c>
      <c r="K3">
        <f>I3-'no constraints'!I3</f>
        <v>16</v>
      </c>
      <c r="L3">
        <f>J3-'no constraints'!J3</f>
        <v>4.5172219085262144E-3</v>
      </c>
    </row>
    <row r="4" spans="1:12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3.0000209808349601E-3</v>
      </c>
      <c r="H4">
        <v>3579</v>
      </c>
      <c r="I4">
        <v>3112</v>
      </c>
      <c r="J4">
        <f>I4/H4</f>
        <v>0.86951662475551827</v>
      </c>
      <c r="K4">
        <f>I4-'no constraints'!I4</f>
        <v>-3</v>
      </c>
      <c r="L4">
        <f>J4-'no constraints'!J4</f>
        <v>-8.382229673092878E-4</v>
      </c>
    </row>
    <row r="5" spans="1:12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4.0383338928222604E-3</v>
      </c>
      <c r="H5">
        <v>3539</v>
      </c>
      <c r="I5">
        <v>3168</v>
      </c>
      <c r="J5">
        <f t="shared" si="0"/>
        <v>0.89516812658943201</v>
      </c>
      <c r="K5">
        <f>I5-'no constraints'!I5</f>
        <v>16</v>
      </c>
      <c r="L5">
        <f>J5-'no constraints'!J5</f>
        <v>4.5210511443910528E-3</v>
      </c>
    </row>
    <row r="6" spans="1:12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3.9987564086914002E-3</v>
      </c>
      <c r="H6">
        <v>3700</v>
      </c>
      <c r="I6">
        <v>3339</v>
      </c>
      <c r="J6">
        <f t="shared" si="0"/>
        <v>0.90243243243243243</v>
      </c>
      <c r="K6">
        <f>I6-'no constraints'!I6</f>
        <v>31</v>
      </c>
      <c r="L6">
        <f>J6-'no constraints'!J6</f>
        <v>8.3783783783784038E-3</v>
      </c>
    </row>
    <row r="7" spans="1:12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3.9985179901123004E-3</v>
      </c>
      <c r="H7">
        <v>3680</v>
      </c>
      <c r="I7">
        <v>3304</v>
      </c>
      <c r="J7">
        <f>I7/H7</f>
        <v>0.89782608695652177</v>
      </c>
      <c r="K7">
        <f>I7-'no constraints'!I7</f>
        <v>38</v>
      </c>
      <c r="L7">
        <f>J7-'no constraints'!J7</f>
        <v>1.0326086956521818E-2</v>
      </c>
    </row>
    <row r="8" spans="1:12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4.0392875671386701E-3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2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7.9107284545898403E-3</v>
      </c>
      <c r="H9">
        <v>3862</v>
      </c>
      <c r="I9">
        <v>3483</v>
      </c>
      <c r="J9">
        <f>I9/H9</f>
        <v>0.90186431900569652</v>
      </c>
      <c r="K9">
        <f>I9-'no constraints'!I9</f>
        <v>34</v>
      </c>
      <c r="L9">
        <f>J9-'no constraints'!J9</f>
        <v>8.8037286380113766E-3</v>
      </c>
    </row>
    <row r="10" spans="1:12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1.20086669921875E-2</v>
      </c>
      <c r="H10">
        <v>3794</v>
      </c>
      <c r="I10">
        <v>3422</v>
      </c>
      <c r="J10">
        <f>I10/H10</f>
        <v>0.90195044807590929</v>
      </c>
      <c r="K10">
        <f>I10-'no constraints'!I10</f>
        <v>22</v>
      </c>
      <c r="L10">
        <f>J10-'no constraints'!J10</f>
        <v>5.7986294148655304E-3</v>
      </c>
    </row>
    <row r="11" spans="1:12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3.9620399475097604E-3</v>
      </c>
      <c r="H11">
        <v>4057</v>
      </c>
      <c r="I11">
        <v>3700</v>
      </c>
      <c r="J11">
        <f t="shared" si="0"/>
        <v>0.91200394380083805</v>
      </c>
      <c r="K11">
        <f>I11-'no constraints'!I11</f>
        <v>40</v>
      </c>
      <c r="L11">
        <f>J11-'no constraints'!J11</f>
        <v>9.8595020951441903E-3</v>
      </c>
    </row>
    <row r="12" spans="1:12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7.9648494720458898E-3</v>
      </c>
      <c r="H12">
        <v>4466</v>
      </c>
      <c r="I12">
        <v>4091</v>
      </c>
      <c r="J12">
        <f t="shared" si="0"/>
        <v>0.91603224361845048</v>
      </c>
      <c r="K12">
        <f>I12-'no constraints'!I12</f>
        <v>35</v>
      </c>
      <c r="L12">
        <f>J12-'no constraints'!J12</f>
        <v>7.8369905956112706E-3</v>
      </c>
    </row>
    <row r="13" spans="1:12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4.0535926818847604E-3</v>
      </c>
      <c r="H13">
        <v>4671</v>
      </c>
      <c r="I13">
        <v>4315</v>
      </c>
      <c r="J13">
        <f t="shared" si="0"/>
        <v>0.92378505673303357</v>
      </c>
      <c r="K13">
        <f>I13-'no constraints'!I13</f>
        <v>44</v>
      </c>
      <c r="L13">
        <f>J13-'no constraints'!J13</f>
        <v>9.4198244487261329E-3</v>
      </c>
    </row>
    <row r="14" spans="1:12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3.7569999694824201E-3</v>
      </c>
      <c r="H14">
        <v>4813</v>
      </c>
      <c r="I14">
        <v>4431</v>
      </c>
      <c r="J14">
        <f t="shared" si="0"/>
        <v>0.92063162268855181</v>
      </c>
      <c r="K14">
        <f>I14-'no constraints'!I14</f>
        <v>31</v>
      </c>
      <c r="L14">
        <f>J14-'no constraints'!J14</f>
        <v>6.4408892582588084E-3</v>
      </c>
    </row>
    <row r="15" spans="1:12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5.9950351715087804E-3</v>
      </c>
      <c r="H15">
        <v>4739</v>
      </c>
      <c r="I15">
        <v>4389</v>
      </c>
      <c r="J15">
        <f t="shared" si="0"/>
        <v>0.92614475627769577</v>
      </c>
      <c r="K15">
        <f>I15-'no constraints'!I15</f>
        <v>56</v>
      </c>
      <c r="L15">
        <f>J15-'no constraints'!J15</f>
        <v>1.1816838995568735E-2</v>
      </c>
    </row>
    <row r="16" spans="1:12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3.9992332458495998E-3</v>
      </c>
      <c r="H16">
        <v>4558</v>
      </c>
      <c r="I16">
        <v>4172</v>
      </c>
      <c r="J16">
        <f t="shared" si="0"/>
        <v>0.91531373409390082</v>
      </c>
      <c r="K16">
        <f>I16-'no constraints'!I16</f>
        <v>7</v>
      </c>
      <c r="L16">
        <f>J16-'no constraints'!J16</f>
        <v>1.5357612988152747E-3</v>
      </c>
    </row>
    <row r="18" spans="1:3" x14ac:dyDescent="0.25">
      <c r="A18" t="s">
        <v>12</v>
      </c>
      <c r="C18">
        <f>AVERAGE(K2:K16)</f>
        <v>25.6</v>
      </c>
    </row>
    <row r="20" spans="1:3" x14ac:dyDescent="0.25">
      <c r="A20" t="s">
        <v>13</v>
      </c>
      <c r="C20">
        <f>AVERAGE(L2:L16)</f>
        <v>6.200402319751149E-3</v>
      </c>
    </row>
    <row r="23" spans="1:3" x14ac:dyDescent="0.25">
      <c r="A23" t="s">
        <v>14</v>
      </c>
      <c r="B23" s="1">
        <f>AVERAGE(J5:J19)</f>
        <v>0.90883259218656332</v>
      </c>
    </row>
    <row r="24" spans="1:3" x14ac:dyDescent="0.25">
      <c r="A24" t="s">
        <v>15</v>
      </c>
      <c r="B24" s="1">
        <f>STDEV(J5:J19)</f>
        <v>1.1548167062662096E-2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F373-15E8-4DD5-B038-F8F537CA4CBA}">
  <dimension ref="A1:O24"/>
  <sheetViews>
    <sheetView zoomScale="139" workbookViewId="0">
      <selection activeCell="O3" sqref="O3"/>
    </sheetView>
  </sheetViews>
  <sheetFormatPr defaultRowHeight="15" x14ac:dyDescent="0.25"/>
  <cols>
    <col min="9" max="9" width="14.42578125" customWidth="1"/>
    <col min="10" max="10" width="13.7109375" customWidth="1"/>
    <col min="12" max="12" width="10.5703125" customWidth="1"/>
  </cols>
  <sheetData>
    <row r="1" spans="1:15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  <c r="N1" t="s">
        <v>18</v>
      </c>
      <c r="O1">
        <f>MAX(L2:L16)</f>
        <v>1.3434841021047972E-2</v>
      </c>
    </row>
    <row r="2" spans="1:15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1.00095272064208E-2</v>
      </c>
      <c r="H2">
        <v>3497</v>
      </c>
      <c r="I2">
        <v>3140</v>
      </c>
      <c r="J2">
        <f>I2/H2</f>
        <v>0.89791249642550752</v>
      </c>
      <c r="K2">
        <f>I2-'no constraints'!I2</f>
        <v>12</v>
      </c>
      <c r="L2">
        <f>J2-'no constraints'!J2</f>
        <v>3.4315127251929312E-3</v>
      </c>
      <c r="N2" t="s">
        <v>19</v>
      </c>
      <c r="O2">
        <f>MIN(L2:L16)</f>
        <v>-1.9762845849802257E-3</v>
      </c>
    </row>
    <row r="3" spans="1:15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4.0004253387451102E-3</v>
      </c>
      <c r="H3">
        <v>3542</v>
      </c>
      <c r="I3">
        <v>3166</v>
      </c>
      <c r="J3">
        <f t="shared" ref="J3:J16" si="0">I3/H3</f>
        <v>0.89384528514963302</v>
      </c>
      <c r="K3">
        <f>I3-'no constraints'!I3</f>
        <v>-7</v>
      </c>
      <c r="L3">
        <f>J3-'no constraints'!J3</f>
        <v>-1.9762845849802257E-3</v>
      </c>
    </row>
    <row r="4" spans="1:15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7.9782009124755807E-3</v>
      </c>
      <c r="H4">
        <v>3579</v>
      </c>
      <c r="I4">
        <v>3131</v>
      </c>
      <c r="J4">
        <f>I4/H4</f>
        <v>0.87482537021514395</v>
      </c>
      <c r="K4">
        <f>I4-'no constraints'!I4</f>
        <v>16</v>
      </c>
      <c r="L4">
        <f>J4-'no constraints'!J4</f>
        <v>4.4705224923163867E-3</v>
      </c>
    </row>
    <row r="5" spans="1:15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9.9725723266601493E-3</v>
      </c>
      <c r="H5">
        <v>3539</v>
      </c>
      <c r="I5">
        <v>3149</v>
      </c>
      <c r="J5">
        <f t="shared" si="0"/>
        <v>0.88979937835546763</v>
      </c>
      <c r="K5">
        <f>I5-'no constraints'!I5</f>
        <v>-3</v>
      </c>
      <c r="L5">
        <f>J5-'no constraints'!J5</f>
        <v>-8.4769708957332934E-4</v>
      </c>
    </row>
    <row r="6" spans="1:15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4.8692226409912101E-3</v>
      </c>
      <c r="H6">
        <v>3700</v>
      </c>
      <c r="I6">
        <v>3314</v>
      </c>
      <c r="J6">
        <f t="shared" si="0"/>
        <v>0.89567567567567563</v>
      </c>
      <c r="K6">
        <f>I6-'no constraints'!I6</f>
        <v>6</v>
      </c>
      <c r="L6">
        <f>J6-'no constraints'!J6</f>
        <v>1.6216216216216051E-3</v>
      </c>
    </row>
    <row r="7" spans="1:15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3.9987564086914002E-3</v>
      </c>
      <c r="H7">
        <v>3680</v>
      </c>
      <c r="I7">
        <v>3282</v>
      </c>
      <c r="J7">
        <f>I7/H7</f>
        <v>0.89184782608695656</v>
      </c>
      <c r="K7">
        <f>I7-'no constraints'!I7</f>
        <v>16</v>
      </c>
      <c r="L7">
        <f>J7-'no constraints'!J7</f>
        <v>4.3478260869566077E-3</v>
      </c>
    </row>
    <row r="8" spans="1:15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5.9840679168701102E-3</v>
      </c>
      <c r="H8">
        <v>3798</v>
      </c>
      <c r="I8">
        <v>3393</v>
      </c>
      <c r="J8">
        <f>I8/H8</f>
        <v>0.89336492890995256</v>
      </c>
      <c r="K8">
        <f>I8-'no constraints'!I8</f>
        <v>14</v>
      </c>
      <c r="L8">
        <f>J8-'no constraints'!J8</f>
        <v>3.6861506055818616E-3</v>
      </c>
    </row>
    <row r="9" spans="1:15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7.9798698425292899E-3</v>
      </c>
      <c r="H9">
        <v>3862</v>
      </c>
      <c r="I9">
        <v>3467</v>
      </c>
      <c r="J9">
        <f>I9/H9</f>
        <v>0.89772138788192646</v>
      </c>
      <c r="K9">
        <f>I9-'no constraints'!I9</f>
        <v>18</v>
      </c>
      <c r="L9">
        <f>J9-'no constraints'!J9</f>
        <v>4.6607975142413105E-3</v>
      </c>
    </row>
    <row r="10" spans="1:15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1.00271701812744E-2</v>
      </c>
      <c r="H10">
        <v>3794</v>
      </c>
      <c r="I10">
        <v>3403</v>
      </c>
      <c r="J10">
        <f>I10/H10</f>
        <v>0.89694254085397995</v>
      </c>
      <c r="K10">
        <f>I10-'no constraints'!I10</f>
        <v>3</v>
      </c>
      <c r="L10">
        <f>J10-'no constraints'!J10</f>
        <v>7.9072219293618851E-4</v>
      </c>
    </row>
    <row r="11" spans="1:15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7.9977512359619106E-3</v>
      </c>
      <c r="H11">
        <v>4057</v>
      </c>
      <c r="I11">
        <v>3692</v>
      </c>
      <c r="J11">
        <f t="shared" si="0"/>
        <v>0.91003204338180921</v>
      </c>
      <c r="K11">
        <f>I11-'no constraints'!I11</f>
        <v>32</v>
      </c>
      <c r="L11">
        <f>J11-'no constraints'!J11</f>
        <v>7.8876016761153522E-3</v>
      </c>
    </row>
    <row r="12" spans="1:15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7.0173740386962804E-3</v>
      </c>
      <c r="H12">
        <v>4466</v>
      </c>
      <c r="I12">
        <v>4116</v>
      </c>
      <c r="J12">
        <f t="shared" si="0"/>
        <v>0.92163009404388718</v>
      </c>
      <c r="K12">
        <f>I12-'no constraints'!I12</f>
        <v>60</v>
      </c>
      <c r="L12">
        <f>J12-'no constraints'!J12</f>
        <v>1.3434841021047972E-2</v>
      </c>
    </row>
    <row r="13" spans="1:15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5.9928894042968698E-3</v>
      </c>
      <c r="H13">
        <v>4671</v>
      </c>
      <c r="I13">
        <v>4287</v>
      </c>
      <c r="J13">
        <f t="shared" si="0"/>
        <v>0.91779062299293512</v>
      </c>
      <c r="K13">
        <f>I13-'no constraints'!I13</f>
        <v>16</v>
      </c>
      <c r="L13">
        <f>J13-'no constraints'!J13</f>
        <v>3.4253907086276847E-3</v>
      </c>
    </row>
    <row r="14" spans="1:15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1.09732151031494E-2</v>
      </c>
      <c r="H14">
        <v>4813</v>
      </c>
      <c r="I14">
        <v>4433</v>
      </c>
      <c r="J14">
        <f t="shared" si="0"/>
        <v>0.92104716393102015</v>
      </c>
      <c r="K14">
        <f>I14-'no constraints'!I14</f>
        <v>33</v>
      </c>
      <c r="L14">
        <f>J14-'no constraints'!J14</f>
        <v>6.8564305007271509E-3</v>
      </c>
    </row>
    <row r="15" spans="1:15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6.0200691223144497E-3</v>
      </c>
      <c r="H15">
        <v>4739</v>
      </c>
      <c r="I15">
        <v>4341</v>
      </c>
      <c r="J15">
        <f t="shared" si="0"/>
        <v>0.91601603713863688</v>
      </c>
      <c r="K15">
        <f>I15-'no constraints'!I15</f>
        <v>8</v>
      </c>
      <c r="L15">
        <f>J15-'no constraints'!J15</f>
        <v>1.688119856509851E-3</v>
      </c>
    </row>
    <row r="16" spans="1:15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9.9749565124511701E-3</v>
      </c>
      <c r="H16">
        <v>4558</v>
      </c>
      <c r="I16">
        <v>4173</v>
      </c>
      <c r="J16">
        <f t="shared" si="0"/>
        <v>0.91553312856516011</v>
      </c>
      <c r="K16">
        <f>I16-'no constraints'!I16</f>
        <v>8</v>
      </c>
      <c r="L16">
        <f>J16-'no constraints'!J16</f>
        <v>1.7551557700745679E-3</v>
      </c>
    </row>
    <row r="18" spans="1:3" x14ac:dyDescent="0.25">
      <c r="A18" t="s">
        <v>12</v>
      </c>
      <c r="C18">
        <f>AVERAGE(K2:K16)</f>
        <v>15.466666666666667</v>
      </c>
    </row>
    <row r="20" spans="1:3" x14ac:dyDescent="0.25">
      <c r="A20" t="s">
        <v>13</v>
      </c>
      <c r="C20">
        <f>AVERAGE(L2:L16)</f>
        <v>3.6821807398263943E-3</v>
      </c>
    </row>
    <row r="23" spans="1:3" x14ac:dyDescent="0.25">
      <c r="A23" t="s">
        <v>14</v>
      </c>
      <c r="B23" s="1">
        <f>AVERAGE(J5:J19)</f>
        <v>0.90561673565145051</v>
      </c>
    </row>
    <row r="24" spans="1:3" x14ac:dyDescent="0.25">
      <c r="A24" t="s">
        <v>15</v>
      </c>
      <c r="B24" s="1">
        <f>STDEV(J5:J19)</f>
        <v>1.2413284069078845E-2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FE0C-AED2-46C8-ACC6-002CDF0F2605}">
  <dimension ref="A1:M24"/>
  <sheetViews>
    <sheetView topLeftCell="A5" zoomScale="122" workbookViewId="0">
      <selection activeCell="G18" sqref="G18"/>
    </sheetView>
  </sheetViews>
  <sheetFormatPr defaultRowHeight="15" x14ac:dyDescent="0.25"/>
  <cols>
    <col min="9" max="9" width="12.140625" customWidth="1"/>
    <col min="10" max="10" width="10.7109375" customWidth="1"/>
  </cols>
  <sheetData>
    <row r="1" spans="1:13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3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3.9680004119873004E-3</v>
      </c>
      <c r="H2">
        <v>3497</v>
      </c>
      <c r="I2">
        <v>3166</v>
      </c>
      <c r="J2">
        <f>I2/H2</f>
        <v>0.90534744066342576</v>
      </c>
      <c r="K2">
        <f>I2-'no constraints'!I2</f>
        <v>38</v>
      </c>
      <c r="L2">
        <f>J2-'no constraints'!J2</f>
        <v>1.0866456963111171E-2</v>
      </c>
    </row>
    <row r="3" spans="1:13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5.9716701507568299E-3</v>
      </c>
      <c r="H3">
        <v>3542</v>
      </c>
      <c r="I3">
        <v>3188</v>
      </c>
      <c r="J3">
        <f t="shared" ref="J3:J16" si="0">I3/H3</f>
        <v>0.90005646527385663</v>
      </c>
      <c r="K3">
        <f>I3-'no constraints'!I3</f>
        <v>15</v>
      </c>
      <c r="L3">
        <f>J3-'no constraints'!J3</f>
        <v>4.2348955392433885E-3</v>
      </c>
    </row>
    <row r="4" spans="1:13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4.0001869201660104E-3</v>
      </c>
      <c r="H4">
        <v>3579</v>
      </c>
      <c r="I4">
        <v>3134</v>
      </c>
      <c r="J4">
        <f>I4/H4</f>
        <v>0.87566359318245324</v>
      </c>
      <c r="K4">
        <f>I4-'no constraints'!I4</f>
        <v>19</v>
      </c>
      <c r="L4">
        <f>J4-'no constraints'!J4</f>
        <v>5.3087454596256745E-3</v>
      </c>
    </row>
    <row r="5" spans="1:13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4.0109157562255799E-3</v>
      </c>
      <c r="H5">
        <v>3539</v>
      </c>
      <c r="I5">
        <v>3177</v>
      </c>
      <c r="J5">
        <f t="shared" si="0"/>
        <v>0.897711217858152</v>
      </c>
      <c r="K5">
        <f>I5-'no constraints'!I5</f>
        <v>25</v>
      </c>
      <c r="L5">
        <f>J5-'no constraints'!J5</f>
        <v>7.0641424131110409E-3</v>
      </c>
    </row>
    <row r="6" spans="1:13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3.9961338043212804E-3</v>
      </c>
      <c r="H6">
        <v>3700</v>
      </c>
      <c r="I6">
        <v>3315</v>
      </c>
      <c r="J6">
        <f t="shared" si="0"/>
        <v>0.8959459459459459</v>
      </c>
      <c r="K6">
        <f>I6-'no constraints'!I6</f>
        <v>7</v>
      </c>
      <c r="L6">
        <f>J6-'no constraints'!J6</f>
        <v>1.8918918918918726E-3</v>
      </c>
    </row>
    <row r="7" spans="1:13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6.98089599609375E-3</v>
      </c>
      <c r="H7">
        <v>3680</v>
      </c>
      <c r="I7">
        <v>3313</v>
      </c>
      <c r="J7">
        <f>I7/H7</f>
        <v>0.90027173913043479</v>
      </c>
      <c r="K7">
        <f>I7-'no constraints'!I7</f>
        <v>47</v>
      </c>
      <c r="L7">
        <f>J7-'no constraints'!J7</f>
        <v>1.2771739130434834E-2</v>
      </c>
    </row>
    <row r="8" spans="1:13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1.20012760162353E-2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3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9.2251300811767491E-3</v>
      </c>
      <c r="H9">
        <v>3862</v>
      </c>
      <c r="I9">
        <v>3501</v>
      </c>
      <c r="J9">
        <f>I9/H9</f>
        <v>0.90652511651993783</v>
      </c>
      <c r="K9">
        <f>I9-'no constraints'!I9</f>
        <v>52</v>
      </c>
      <c r="L9">
        <f>J9-'no constraints'!J9</f>
        <v>1.3464526152252687E-2</v>
      </c>
    </row>
    <row r="10" spans="1:13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1.6046762466430602E-2</v>
      </c>
      <c r="H10">
        <v>3794</v>
      </c>
      <c r="I10">
        <v>3399</v>
      </c>
      <c r="J10">
        <f>I10/H10</f>
        <v>0.89588824459673166</v>
      </c>
      <c r="K10">
        <f>I10-'no constraints'!I10</f>
        <v>-1</v>
      </c>
      <c r="L10">
        <f>J10-'no constraints'!J10</f>
        <v>-2.6357406431209984E-4</v>
      </c>
      <c r="M10" t="s">
        <v>11</v>
      </c>
    </row>
    <row r="11" spans="1:13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6.0522556304931597E-3</v>
      </c>
      <c r="H11">
        <v>4057</v>
      </c>
      <c r="I11">
        <v>3701</v>
      </c>
      <c r="J11">
        <f t="shared" si="0"/>
        <v>0.91225043135321671</v>
      </c>
      <c r="K11">
        <f>I11-'no constraints'!I11</f>
        <v>41</v>
      </c>
      <c r="L11">
        <f>J11-'no constraints'!J11</f>
        <v>1.0105989647522851E-2</v>
      </c>
    </row>
    <row r="12" spans="1:13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3.9987564086914002E-3</v>
      </c>
      <c r="H12">
        <v>4466</v>
      </c>
      <c r="I12">
        <v>4110</v>
      </c>
      <c r="J12">
        <f t="shared" si="0"/>
        <v>0.92028660994178235</v>
      </c>
      <c r="K12">
        <f>I12-'no constraints'!I12</f>
        <v>54</v>
      </c>
      <c r="L12">
        <f>J12-'no constraints'!J12</f>
        <v>1.2091356918943141E-2</v>
      </c>
    </row>
    <row r="13" spans="1:13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4.0440559387206997E-3</v>
      </c>
      <c r="H13">
        <v>4671</v>
      </c>
      <c r="I13">
        <v>4312</v>
      </c>
      <c r="J13">
        <f t="shared" si="0"/>
        <v>0.92314279597516591</v>
      </c>
      <c r="K13">
        <f>I13-'no constraints'!I13</f>
        <v>41</v>
      </c>
      <c r="L13">
        <f>J13-'no constraints'!J13</f>
        <v>8.7775636908584698E-3</v>
      </c>
    </row>
    <row r="14" spans="1:13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7.8392028808593698E-3</v>
      </c>
      <c r="H14">
        <v>4813</v>
      </c>
      <c r="I14">
        <v>4446</v>
      </c>
      <c r="J14">
        <f t="shared" si="0"/>
        <v>0.92374818200706421</v>
      </c>
      <c r="K14">
        <f>I14-'no constraints'!I14</f>
        <v>46</v>
      </c>
      <c r="L14">
        <f>J14-'no constraints'!J14</f>
        <v>9.5574485767712103E-3</v>
      </c>
    </row>
    <row r="15" spans="1:13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7.9660415649413993E-3</v>
      </c>
      <c r="H15">
        <v>4739</v>
      </c>
      <c r="I15">
        <v>4392</v>
      </c>
      <c r="J15">
        <f t="shared" si="0"/>
        <v>0.92677780122388687</v>
      </c>
      <c r="K15">
        <f>I15-'no constraints'!I15</f>
        <v>59</v>
      </c>
      <c r="L15">
        <f>J15-'no constraints'!J15</f>
        <v>1.2449883941759832E-2</v>
      </c>
    </row>
    <row r="16" spans="1:13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1.02002620697021E-2</v>
      </c>
      <c r="H16">
        <v>4558</v>
      </c>
      <c r="I16">
        <v>4192</v>
      </c>
      <c r="J16">
        <f t="shared" si="0"/>
        <v>0.91970162351908735</v>
      </c>
      <c r="K16">
        <f>I16-'no constraints'!I16</f>
        <v>27</v>
      </c>
      <c r="L16">
        <f>J16-'no constraints'!J16</f>
        <v>5.9236507240018055E-3</v>
      </c>
    </row>
    <row r="18" spans="1:3" x14ac:dyDescent="0.25">
      <c r="A18" t="s">
        <v>12</v>
      </c>
      <c r="C18">
        <f>AVERAGE(K2:K16)</f>
        <v>32.133333333333333</v>
      </c>
    </row>
    <row r="20" spans="1:3" x14ac:dyDescent="0.25">
      <c r="A20" t="s">
        <v>13</v>
      </c>
      <c r="C20">
        <f>AVERAGE(L2:L16)</f>
        <v>7.8269516431428796E-3</v>
      </c>
    </row>
    <row r="23" spans="1:3" x14ac:dyDescent="0.25">
      <c r="A23" t="s">
        <v>14</v>
      </c>
      <c r="B23" s="1">
        <f>AVERAGE(J5:J19)</f>
        <v>0.90959067033647523</v>
      </c>
    </row>
    <row r="24" spans="1:3" x14ac:dyDescent="0.25">
      <c r="A24" t="s">
        <v>15</v>
      </c>
      <c r="B24" s="1">
        <f>STDEV(J5:J19)</f>
        <v>1.2774757471616806E-2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A67B-4CC9-4A87-8102-AC4BE8B418A7}">
  <dimension ref="A1:L19"/>
  <sheetViews>
    <sheetView tabSelected="1" workbookViewId="0">
      <selection activeCell="B19" sqref="B19"/>
    </sheetView>
  </sheetViews>
  <sheetFormatPr defaultRowHeight="15" x14ac:dyDescent="0.25"/>
  <cols>
    <col min="1" max="1" width="16.5703125" customWidth="1"/>
    <col min="9" max="9" width="13.5703125" customWidth="1"/>
  </cols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2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1.56676769256591E-2</v>
      </c>
      <c r="H2">
        <v>3497</v>
      </c>
      <c r="I2">
        <v>3057</v>
      </c>
      <c r="J2">
        <f>I2/H2</f>
        <v>0.87417786674292253</v>
      </c>
      <c r="K2">
        <f>I2-'no constraints'!I2</f>
        <v>-71</v>
      </c>
      <c r="L2">
        <f>J2-'no constraints'!J2</f>
        <v>-2.0303116957392064E-2</v>
      </c>
    </row>
    <row r="3" spans="1:12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1.5667915344238201E-2</v>
      </c>
      <c r="H3">
        <v>3542</v>
      </c>
      <c r="I3">
        <v>3125</v>
      </c>
      <c r="J3">
        <f t="shared" ref="J3:J16" si="0">I3/H3</f>
        <v>0.88226990400903449</v>
      </c>
      <c r="K3">
        <f>I3-'no constraints'!I3</f>
        <v>-48</v>
      </c>
      <c r="L3">
        <f>J3-'no constraints'!J3</f>
        <v>-1.3551665725578754E-2</v>
      </c>
    </row>
    <row r="4" spans="1:12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1.56214237213134E-2</v>
      </c>
      <c r="H4">
        <v>3579</v>
      </c>
      <c r="I4">
        <v>3094</v>
      </c>
      <c r="J4">
        <f>I4/H4</f>
        <v>0.86448728695166244</v>
      </c>
      <c r="K4">
        <f>I4-'no constraints'!I4</f>
        <v>-21</v>
      </c>
      <c r="L4">
        <f>J4-'no constraints'!J4</f>
        <v>-5.8675607711651256E-3</v>
      </c>
    </row>
    <row r="5" spans="1:12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1.56223773956298E-2</v>
      </c>
      <c r="H5">
        <v>3539</v>
      </c>
      <c r="I5">
        <v>3157</v>
      </c>
      <c r="J5">
        <f t="shared" si="0"/>
        <v>0.89205990392766321</v>
      </c>
      <c r="K5">
        <f>I5-'no constraints'!I5</f>
        <v>5</v>
      </c>
      <c r="L5">
        <f>J5-'no constraints'!J5</f>
        <v>1.4128284826222526E-3</v>
      </c>
    </row>
    <row r="6" spans="1:12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1.56707763671875E-2</v>
      </c>
      <c r="H6">
        <v>3700</v>
      </c>
      <c r="I6">
        <v>3211</v>
      </c>
      <c r="J6">
        <f t="shared" si="0"/>
        <v>0.86783783783783786</v>
      </c>
      <c r="K6">
        <f>I6-'no constraints'!I6</f>
        <v>-97</v>
      </c>
      <c r="L6">
        <f>J6-'no constraints'!J6</f>
        <v>-2.621621621621617E-2</v>
      </c>
    </row>
    <row r="7" spans="1:12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1.56803131103515E-2</v>
      </c>
      <c r="H7">
        <v>3680</v>
      </c>
      <c r="I7">
        <v>3173</v>
      </c>
      <c r="J7">
        <f>I7/H7</f>
        <v>0.86222826086956517</v>
      </c>
      <c r="K7">
        <f>I7-'no constraints'!I7</f>
        <v>-93</v>
      </c>
      <c r="L7">
        <f>J7-'no constraints'!J7</f>
        <v>-2.5271739130434789E-2</v>
      </c>
    </row>
    <row r="8" spans="1:12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1.5620470046996999E-2</v>
      </c>
      <c r="H8">
        <v>3798</v>
      </c>
      <c r="I8">
        <v>3312</v>
      </c>
      <c r="J8">
        <f>I8/H8</f>
        <v>0.87203791469194314</v>
      </c>
      <c r="K8">
        <f>I8-'no constraints'!I8</f>
        <v>-67</v>
      </c>
      <c r="L8">
        <f>J8-'no constraints'!J8</f>
        <v>-1.764086361242756E-2</v>
      </c>
    </row>
    <row r="9" spans="1:12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1.56672000885009E-2</v>
      </c>
      <c r="H9">
        <v>3862</v>
      </c>
      <c r="I9">
        <v>3329</v>
      </c>
      <c r="J9">
        <f>I9/H9</f>
        <v>0.8619886069394096</v>
      </c>
      <c r="K9">
        <f>I9-'no constraints'!I9</f>
        <v>-120</v>
      </c>
      <c r="L9">
        <f>J9-'no constraints'!J9</f>
        <v>-3.1071983428275551E-2</v>
      </c>
    </row>
    <row r="10" spans="1:12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1.56672000885009E-2</v>
      </c>
      <c r="H10">
        <v>3794</v>
      </c>
      <c r="I10">
        <v>3367</v>
      </c>
      <c r="J10">
        <f>I10/H10</f>
        <v>0.88745387453874536</v>
      </c>
      <c r="K10">
        <f>I10-'no constraints'!I10</f>
        <v>-33</v>
      </c>
      <c r="L10">
        <f>J10-'no constraints'!J10</f>
        <v>-8.6979441222984066E-3</v>
      </c>
    </row>
    <row r="11" spans="1:12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1.5620708465576101E-2</v>
      </c>
      <c r="H11">
        <v>4057</v>
      </c>
      <c r="I11">
        <v>3612</v>
      </c>
      <c r="J11">
        <f t="shared" si="0"/>
        <v>0.89031303919152083</v>
      </c>
      <c r="K11">
        <f>I11-'no constraints'!I11</f>
        <v>-48</v>
      </c>
      <c r="L11">
        <f>J11-'no constraints'!J11</f>
        <v>-1.1831402514173028E-2</v>
      </c>
    </row>
    <row r="12" spans="1:12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1.56199932098388E-2</v>
      </c>
      <c r="H12">
        <v>4466</v>
      </c>
      <c r="I12">
        <v>4030</v>
      </c>
      <c r="J12">
        <f t="shared" si="0"/>
        <v>0.90237348858038513</v>
      </c>
      <c r="K12">
        <f>I12-'no constraints'!I12</f>
        <v>-26</v>
      </c>
      <c r="L12">
        <f>J12-'no constraints'!J12</f>
        <v>-5.8217644424540804E-3</v>
      </c>
    </row>
    <row r="13" spans="1:12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1.5620708465576101E-2</v>
      </c>
      <c r="H13">
        <v>4671</v>
      </c>
      <c r="I13">
        <v>4238</v>
      </c>
      <c r="J13">
        <f t="shared" si="0"/>
        <v>0.90730036394776281</v>
      </c>
      <c r="K13">
        <f>I13-'no constraints'!I13</f>
        <v>-33</v>
      </c>
      <c r="L13">
        <f>J13-'no constraints'!J13</f>
        <v>-7.0648683365446274E-3</v>
      </c>
    </row>
    <row r="14" spans="1:12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1.5623331069946201E-2</v>
      </c>
      <c r="H14">
        <v>4813</v>
      </c>
      <c r="I14">
        <v>4330</v>
      </c>
      <c r="J14">
        <f t="shared" si="0"/>
        <v>0.8996467899439019</v>
      </c>
      <c r="K14">
        <f>I14-'no constraints'!I14</f>
        <v>-70</v>
      </c>
      <c r="L14">
        <f>J14-'no constraints'!J14</f>
        <v>-1.4543943486391098E-2</v>
      </c>
    </row>
    <row r="15" spans="1:12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1.56092643737792E-2</v>
      </c>
      <c r="H15">
        <v>4739</v>
      </c>
      <c r="I15">
        <v>4324</v>
      </c>
      <c r="J15">
        <f t="shared" si="0"/>
        <v>0.91242878244355352</v>
      </c>
      <c r="K15">
        <f>I15-'no constraints'!I15</f>
        <v>-9</v>
      </c>
      <c r="L15">
        <f>J15-'no constraints'!J15</f>
        <v>-1.899134838573513E-3</v>
      </c>
    </row>
    <row r="16" spans="1:12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4.7862529754638602E-3</v>
      </c>
      <c r="H16">
        <v>4558</v>
      </c>
      <c r="I16">
        <v>4138</v>
      </c>
      <c r="J16">
        <f t="shared" si="0"/>
        <v>0.90785432207108385</v>
      </c>
      <c r="K16">
        <f>I16-'no constraints'!I16</f>
        <v>-27</v>
      </c>
      <c r="L16">
        <f>J16-'no constraints'!J16</f>
        <v>-5.9236507240016945E-3</v>
      </c>
    </row>
    <row r="19" spans="1:2" x14ac:dyDescent="0.25">
      <c r="A19" t="s">
        <v>20</v>
      </c>
      <c r="B19">
        <f>AVERAGE(J2:J16)</f>
        <v>0.88563054951246611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 constraints</vt:lpstr>
      <vt:lpstr>room constraint</vt:lpstr>
      <vt:lpstr>increasing room size</vt:lpstr>
      <vt:lpstr>limiting subject conflict</vt:lpstr>
      <vt:lpstr>level constraint</vt:lpstr>
      <vt:lpstr>Level And Subject</vt:lpstr>
      <vt:lpstr>first come first 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2021-11-14T23:21:30Z</dcterms:modified>
</cp:coreProperties>
</file>