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rupos\COL - Metodos e Processos\12-PRUPAC\"/>
    </mc:Choice>
  </mc:AlternateContent>
  <xr:revisionPtr revIDLastSave="0" documentId="8_{666CCD8E-9E2E-4971-954F-76B87D08590F}" xr6:coauthVersionLast="46" xr6:coauthVersionMax="46" xr10:uidLastSave="{00000000-0000-0000-0000-000000000000}"/>
  <bookViews>
    <workbookView xWindow="-120" yWindow="-120" windowWidth="29040" windowHeight="15840" xr2:uid="{06814B1B-BCC7-484C-842D-3B5BAA7E3BBB}"/>
  </bookViews>
  <sheets>
    <sheet name="PRUPAC" sheetId="2" r:id="rId1"/>
  </sheets>
  <externalReferences>
    <externalReference r:id="rId2"/>
  </externalReferences>
  <definedNames>
    <definedName name="_xlnm._FilterDatabase" localSheetId="0" hidden="1">PRUPAC!$A$5:$R$272</definedName>
    <definedName name="_xlnm.Print_Area" localSheetId="0">PRUPAC!$A$1:$Q$272</definedName>
    <definedName name="OEET_Results" publishToServer="1">#REF!</definedName>
    <definedName name="_xlnm.Print_Titles" localSheetId="0">PRUPAC!$1:$5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2" i="2" l="1"/>
  <c r="P272" i="2"/>
  <c r="O272" i="2"/>
  <c r="N272" i="2"/>
  <c r="M272" i="2"/>
  <c r="L272" i="2"/>
  <c r="K272" i="2"/>
  <c r="J272" i="2"/>
  <c r="Q271" i="2"/>
  <c r="P271" i="2"/>
  <c r="O271" i="2"/>
  <c r="N271" i="2"/>
  <c r="M271" i="2"/>
  <c r="L271" i="2"/>
  <c r="K271" i="2"/>
  <c r="J271" i="2"/>
  <c r="Q259" i="2"/>
  <c r="P259" i="2"/>
  <c r="O259" i="2"/>
  <c r="N259" i="2"/>
  <c r="M259" i="2"/>
  <c r="L259" i="2"/>
  <c r="K259" i="2"/>
  <c r="J259" i="2"/>
  <c r="Q251" i="2"/>
  <c r="P251" i="2"/>
  <c r="O251" i="2"/>
  <c r="N251" i="2"/>
  <c r="M251" i="2"/>
  <c r="L251" i="2"/>
  <c r="K251" i="2"/>
  <c r="J251" i="2"/>
  <c r="Q250" i="2"/>
  <c r="P250" i="2"/>
  <c r="O250" i="2"/>
  <c r="N250" i="2"/>
  <c r="M250" i="2"/>
  <c r="L250" i="2"/>
  <c r="K250" i="2"/>
  <c r="J250" i="2"/>
  <c r="Q249" i="2"/>
  <c r="P249" i="2"/>
  <c r="O249" i="2"/>
  <c r="N249" i="2"/>
  <c r="M249" i="2"/>
  <c r="L249" i="2"/>
  <c r="K249" i="2"/>
  <c r="J249" i="2"/>
  <c r="Q237" i="2"/>
  <c r="P237" i="2"/>
  <c r="O237" i="2"/>
  <c r="N237" i="2"/>
  <c r="M237" i="2"/>
  <c r="L237" i="2"/>
  <c r="K237" i="2"/>
  <c r="J237" i="2"/>
  <c r="Q234" i="2"/>
  <c r="P234" i="2"/>
  <c r="O234" i="2"/>
  <c r="N234" i="2"/>
  <c r="M234" i="2"/>
  <c r="L234" i="2"/>
  <c r="K234" i="2"/>
  <c r="J234" i="2"/>
  <c r="Q219" i="2"/>
  <c r="P219" i="2"/>
  <c r="O219" i="2"/>
  <c r="N219" i="2"/>
  <c r="M219" i="2"/>
  <c r="L219" i="2"/>
  <c r="K219" i="2"/>
  <c r="J219" i="2"/>
  <c r="Q218" i="2"/>
  <c r="P218" i="2"/>
  <c r="O218" i="2"/>
  <c r="N218" i="2"/>
  <c r="M218" i="2"/>
  <c r="L218" i="2"/>
  <c r="K218" i="2"/>
  <c r="J218" i="2"/>
  <c r="Q202" i="2"/>
  <c r="P202" i="2"/>
  <c r="O202" i="2"/>
  <c r="N202" i="2"/>
  <c r="M202" i="2"/>
  <c r="L202" i="2"/>
  <c r="K202" i="2"/>
  <c r="J202" i="2"/>
  <c r="Q198" i="2"/>
  <c r="P198" i="2"/>
  <c r="O198" i="2"/>
  <c r="N198" i="2"/>
  <c r="M198" i="2"/>
  <c r="L198" i="2"/>
  <c r="K198" i="2"/>
  <c r="J198" i="2"/>
  <c r="Q193" i="2"/>
  <c r="Q195" i="2" s="1"/>
  <c r="P193" i="2"/>
  <c r="P195" i="2" s="1"/>
  <c r="O193" i="2"/>
  <c r="O195" i="2" s="1"/>
  <c r="N193" i="2"/>
  <c r="N195" i="2" s="1"/>
  <c r="M193" i="2"/>
  <c r="M195" i="2" s="1"/>
  <c r="L193" i="2"/>
  <c r="L195" i="2" s="1"/>
  <c r="K193" i="2"/>
  <c r="K195" i="2" s="1"/>
  <c r="J193" i="2"/>
  <c r="J195" i="2" s="1"/>
  <c r="Q192" i="2"/>
  <c r="P192" i="2"/>
  <c r="O192" i="2"/>
  <c r="N192" i="2"/>
  <c r="M192" i="2"/>
  <c r="L192" i="2"/>
  <c r="K192" i="2"/>
  <c r="J192" i="2"/>
  <c r="Q191" i="2"/>
  <c r="P191" i="2"/>
  <c r="O191" i="2"/>
  <c r="N191" i="2"/>
  <c r="M191" i="2"/>
  <c r="L191" i="2"/>
  <c r="K191" i="2"/>
  <c r="J191" i="2"/>
  <c r="Q179" i="2"/>
  <c r="P179" i="2"/>
  <c r="O179" i="2"/>
  <c r="N179" i="2"/>
  <c r="M179" i="2"/>
  <c r="L179" i="2"/>
  <c r="K179" i="2"/>
  <c r="J179" i="2"/>
  <c r="Q178" i="2"/>
  <c r="P178" i="2"/>
  <c r="O178" i="2"/>
  <c r="N178" i="2"/>
  <c r="M178" i="2"/>
  <c r="L178" i="2"/>
  <c r="K178" i="2"/>
  <c r="J178" i="2"/>
  <c r="Q158" i="2"/>
  <c r="P158" i="2"/>
  <c r="O158" i="2"/>
  <c r="N158" i="2"/>
  <c r="M158" i="2"/>
  <c r="L158" i="2"/>
  <c r="K158" i="2"/>
  <c r="J158" i="2"/>
  <c r="Q155" i="2"/>
  <c r="P155" i="2"/>
  <c r="O155" i="2"/>
  <c r="N155" i="2"/>
  <c r="M155" i="2"/>
  <c r="L155" i="2"/>
  <c r="K155" i="2"/>
  <c r="J155" i="2"/>
  <c r="Q152" i="2"/>
  <c r="P152" i="2"/>
  <c r="O152" i="2"/>
  <c r="N152" i="2"/>
  <c r="M152" i="2"/>
  <c r="L152" i="2"/>
  <c r="K152" i="2"/>
  <c r="J152" i="2"/>
  <c r="Q142" i="2"/>
  <c r="P142" i="2"/>
  <c r="O142" i="2"/>
  <c r="N142" i="2"/>
  <c r="M142" i="2"/>
  <c r="L142" i="2"/>
  <c r="K142" i="2"/>
  <c r="J142" i="2"/>
  <c r="Q132" i="2"/>
  <c r="P132" i="2"/>
  <c r="O132" i="2"/>
  <c r="N132" i="2"/>
  <c r="M132" i="2"/>
  <c r="L132" i="2"/>
  <c r="K132" i="2"/>
  <c r="J132" i="2"/>
  <c r="Q129" i="2"/>
  <c r="P129" i="2"/>
  <c r="O129" i="2"/>
  <c r="N129" i="2"/>
  <c r="M129" i="2"/>
  <c r="L129" i="2"/>
  <c r="K129" i="2"/>
  <c r="J129" i="2"/>
  <c r="Q128" i="2"/>
  <c r="P128" i="2"/>
  <c r="O128" i="2"/>
  <c r="N128" i="2"/>
  <c r="M128" i="2"/>
  <c r="L128" i="2"/>
  <c r="K128" i="2"/>
  <c r="J128" i="2"/>
  <c r="Q118" i="2"/>
  <c r="P118" i="2"/>
  <c r="O118" i="2"/>
  <c r="N118" i="2"/>
  <c r="M118" i="2"/>
  <c r="L118" i="2"/>
  <c r="K118" i="2"/>
  <c r="J118" i="2"/>
  <c r="Q115" i="2"/>
  <c r="P115" i="2"/>
  <c r="O115" i="2"/>
  <c r="N115" i="2"/>
  <c r="M115" i="2"/>
  <c r="L115" i="2"/>
  <c r="K115" i="2"/>
  <c r="J115" i="2"/>
  <c r="Q103" i="2"/>
  <c r="P103" i="2"/>
  <c r="O103" i="2"/>
  <c r="N103" i="2"/>
  <c r="M103" i="2"/>
  <c r="L103" i="2"/>
  <c r="K103" i="2"/>
  <c r="J103" i="2"/>
  <c r="Q102" i="2"/>
  <c r="P102" i="2"/>
  <c r="O102" i="2"/>
  <c r="N102" i="2"/>
  <c r="M102" i="2"/>
  <c r="L102" i="2"/>
  <c r="K102" i="2"/>
  <c r="J102" i="2"/>
  <c r="Q80" i="2"/>
  <c r="P80" i="2"/>
  <c r="O80" i="2"/>
  <c r="N80" i="2"/>
  <c r="M80" i="2"/>
  <c r="L80" i="2"/>
  <c r="K80" i="2"/>
  <c r="J80" i="2"/>
  <c r="Q79" i="2"/>
  <c r="P79" i="2"/>
  <c r="O79" i="2"/>
  <c r="N79" i="2"/>
  <c r="M79" i="2"/>
  <c r="L79" i="2"/>
  <c r="K79" i="2"/>
  <c r="J79" i="2"/>
  <c r="Q75" i="2"/>
  <c r="P75" i="2"/>
  <c r="O75" i="2"/>
  <c r="N75" i="2"/>
  <c r="M75" i="2"/>
  <c r="L75" i="2"/>
  <c r="K75" i="2"/>
  <c r="J75" i="2"/>
  <c r="Q53" i="2"/>
  <c r="P53" i="2"/>
  <c r="O53" i="2"/>
  <c r="N53" i="2"/>
  <c r="M53" i="2"/>
  <c r="L53" i="2"/>
  <c r="K53" i="2"/>
  <c r="J53" i="2"/>
  <c r="Q50" i="2"/>
  <c r="P50" i="2"/>
  <c r="O50" i="2"/>
  <c r="N50" i="2"/>
  <c r="M50" i="2"/>
  <c r="L50" i="2"/>
  <c r="K50" i="2"/>
  <c r="J50" i="2"/>
  <c r="Q47" i="2"/>
  <c r="P47" i="2"/>
  <c r="O47" i="2"/>
  <c r="N47" i="2"/>
  <c r="M47" i="2"/>
  <c r="L47" i="2"/>
  <c r="K47" i="2"/>
  <c r="J47" i="2"/>
  <c r="Q46" i="2"/>
  <c r="P46" i="2"/>
  <c r="O46" i="2"/>
  <c r="N46" i="2"/>
  <c r="M46" i="2"/>
  <c r="L46" i="2"/>
  <c r="K46" i="2"/>
  <c r="J46" i="2"/>
  <c r="Q26" i="2"/>
  <c r="P26" i="2"/>
  <c r="O26" i="2"/>
  <c r="N26" i="2"/>
  <c r="M26" i="2"/>
  <c r="L26" i="2"/>
  <c r="K26" i="2"/>
  <c r="J26" i="2"/>
  <c r="Q23" i="2"/>
  <c r="P23" i="2"/>
  <c r="O23" i="2"/>
  <c r="N23" i="2"/>
  <c r="M23" i="2"/>
  <c r="L23" i="2"/>
  <c r="K23" i="2"/>
  <c r="J23" i="2"/>
  <c r="Q15" i="2"/>
  <c r="P15" i="2"/>
  <c r="O15" i="2"/>
  <c r="N15" i="2"/>
  <c r="M15" i="2"/>
  <c r="L15" i="2"/>
  <c r="K15" i="2"/>
  <c r="J15" i="2"/>
  <c r="Q11" i="2"/>
  <c r="P11" i="2"/>
  <c r="O11" i="2"/>
  <c r="N11" i="2"/>
  <c r="M11" i="2"/>
  <c r="L11" i="2"/>
  <c r="K11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Hubner Miranda</author>
    <author>Ida-Paula Oliveira</author>
    <author>Joao Luiz Mapel</author>
    <author>Angelo Cardoso</author>
  </authors>
  <commentList>
    <comment ref="B17" authorId="0" shapeId="0" xr:uid="{B8376D07-ACB9-470C-8339-4D1E86A21791}">
      <text>
        <r>
          <rPr>
            <b/>
            <sz val="9"/>
            <color indexed="81"/>
            <rFont val="Segoe UI"/>
            <family val="2"/>
          </rPr>
          <t>Hubner Miranda:
ANTIGOS CÓDIGOS:
PR200 e PR205</t>
        </r>
      </text>
    </comment>
    <comment ref="E96" authorId="1" shapeId="0" xr:uid="{729F88A5-4245-496C-9D7B-8536550F6EF6}">
      <text>
        <r>
          <rPr>
            <b/>
            <sz val="9"/>
            <color indexed="81"/>
            <rFont val="Tahoma"/>
            <family val="2"/>
          </rPr>
          <t>Ida-Paula Oliveira:</t>
        </r>
        <r>
          <rPr>
            <sz val="9"/>
            <color indexed="81"/>
            <rFont val="Tahoma"/>
            <family val="2"/>
          </rPr>
          <t xml:space="preserve">
Para fios com espessura&gt;4mm padronizada a atividade com 2 pessoas</t>
        </r>
      </text>
    </comment>
    <comment ref="E99" authorId="1" shapeId="0" xr:uid="{DF1B764E-DDFE-47AE-A33B-514B6BC97799}">
      <text>
        <r>
          <rPr>
            <b/>
            <sz val="9"/>
            <color indexed="81"/>
            <rFont val="Tahoma"/>
            <family val="2"/>
          </rPr>
          <t>Ida-Paula Oliveira:</t>
        </r>
        <r>
          <rPr>
            <sz val="9"/>
            <color indexed="81"/>
            <rFont val="Tahoma"/>
            <family val="2"/>
          </rPr>
          <t xml:space="preserve">
Para fios com espessura&gt;4mm padronizada a atividade com 2 pessoas</t>
        </r>
      </text>
    </comment>
    <comment ref="E106" authorId="2" shapeId="0" xr:uid="{18BFC673-18AC-4F09-8A7F-4B95C4B3A03B}">
      <text>
        <r>
          <rPr>
            <b/>
            <sz val="9"/>
            <color indexed="81"/>
            <rFont val="Tahoma"/>
            <family val="2"/>
          </rPr>
          <t xml:space="preserve">Justificativa:
Motivo da diferença de trabalho entre Açu e Vix.
</t>
        </r>
        <r>
          <rPr>
            <sz val="9"/>
            <color indexed="81"/>
            <rFont val="Tahoma"/>
            <family val="2"/>
          </rPr>
          <t>Em Vix a imobilização ocorre por magnetismo.
Em Açu é necessário tempo adicional pois a imobilização é por solda. (feedback da engenharia sobre funcionalidade e risco).</t>
        </r>
      </text>
    </comment>
    <comment ref="E165" authorId="3" shapeId="0" xr:uid="{2C4E89C5-8E26-459F-8EC1-A8372E80C35C}">
      <text>
        <r>
          <rPr>
            <b/>
            <sz val="12"/>
            <color indexed="81"/>
            <rFont val="Tahoma"/>
            <family val="2"/>
          </rPr>
          <t>Angelo Cardoso:</t>
        </r>
        <r>
          <rPr>
            <sz val="12"/>
            <color indexed="81"/>
            <rFont val="Tahoma"/>
            <family val="2"/>
          </rPr>
          <t xml:space="preserve">
atividade paralela ao aquecimento da camada</t>
        </r>
      </text>
    </comment>
    <comment ref="F201" authorId="0" shapeId="0" xr:uid="{560414F2-2241-4184-87F6-746CE53773E0}">
      <text>
        <r>
          <rPr>
            <b/>
            <sz val="12"/>
            <color indexed="8"/>
            <rFont val="Segoe UI"/>
            <family val="2"/>
          </rPr>
          <t>Hubner Miranda:</t>
        </r>
        <r>
          <rPr>
            <sz val="12"/>
            <color indexed="8"/>
            <rFont val="Segoe UI"/>
            <family val="2"/>
          </rPr>
          <t xml:space="preserve">
A micro etapa foi transformada em uma macro etapa e é calculada pelo numero de fios das armagens.</t>
        </r>
      </text>
    </comment>
    <comment ref="E205" authorId="3" shapeId="0" xr:uid="{58D51936-9772-4CCA-A48C-D0AFDDF229B9}">
      <text>
        <r>
          <rPr>
            <b/>
            <sz val="9"/>
            <color indexed="81"/>
            <rFont val="Tahoma"/>
            <family val="2"/>
          </rPr>
          <t>Angelo Cardoso:</t>
        </r>
        <r>
          <rPr>
            <sz val="9"/>
            <color indexed="81"/>
            <rFont val="Tahoma"/>
            <family val="2"/>
          </rPr>
          <t xml:space="preserve">
incluir tempo para conector CAS</t>
        </r>
      </text>
    </comment>
  </commentList>
</comments>
</file>

<file path=xl/sharedStrings.xml><?xml version="1.0" encoding="utf-8"?>
<sst xmlns="http://schemas.openxmlformats.org/spreadsheetml/2006/main" count="775" uniqueCount="394">
  <si>
    <t>FOLHA DO PROCESSO DE MONTAGEM</t>
  </si>
  <si>
    <t>Ordem</t>
  </si>
  <si>
    <t>Código PCFactory</t>
  </si>
  <si>
    <t>Procedimento</t>
  </si>
  <si>
    <t xml:space="preserve">Macro Etapa </t>
  </si>
  <si>
    <t>Atividade</t>
  </si>
  <si>
    <t>Parâmetros Cameleon</t>
  </si>
  <si>
    <t>Status</t>
  </si>
  <si>
    <t>Qtde  operadores</t>
  </si>
  <si>
    <t>Atividade paralela</t>
  </si>
  <si>
    <t>4"</t>
  </si>
  <si>
    <t>6"</t>
  </si>
  <si>
    <t>8"</t>
  </si>
  <si>
    <t>9,13"</t>
  </si>
  <si>
    <t>11"</t>
  </si>
  <si>
    <t>14,5"</t>
  </si>
  <si>
    <t>16"</t>
  </si>
  <si>
    <t>20"</t>
  </si>
  <si>
    <t>INÍCIO DE MONTAGEM</t>
  </si>
  <si>
    <t>Feito</t>
  </si>
  <si>
    <t>PR105</t>
  </si>
  <si>
    <t>MET4001
MET4002</t>
  </si>
  <si>
    <t>Início de montagem</t>
  </si>
  <si>
    <t>Posicionamento da caixa do conector</t>
  </si>
  <si>
    <t>STD</t>
  </si>
  <si>
    <t>Setup</t>
  </si>
  <si>
    <t>Atividades em azul estão descritas no prupac atual.</t>
  </si>
  <si>
    <t xml:space="preserve">Conferência da rastreabilidade das peças e possíveis danos de níquel no conector </t>
  </si>
  <si>
    <t>Atividades em amarelo não estão descritas no prupac atual.</t>
  </si>
  <si>
    <t>Controle das informações (Data sheet, unifilar, ficha de lançamento, desenho do conector , RIP, ficha de ferramental e ficha de empilhamento) e preenchimento da ficha de montagem</t>
  </si>
  <si>
    <t>Tempo STD</t>
  </si>
  <si>
    <t>CORTE DA CAMADA ISOLANTE - CAS</t>
  </si>
  <si>
    <r>
      <t xml:space="preserve">Atividade nova e por isso o tempo é zero
</t>
    </r>
    <r>
      <rPr>
        <sz val="11"/>
        <color rgb="FFFF0000"/>
        <rFont val="Calibri"/>
        <family val="2"/>
        <scheme val="minor"/>
      </rPr>
      <t>O PLM planeja 57 h para montagem de conector CAS. Todas essas horas foram inseridas aqui.</t>
    </r>
  </si>
  <si>
    <t>PR108</t>
  </si>
  <si>
    <t>NT-FLB-53-MIP-130</t>
  </si>
  <si>
    <t>Desespiralagem da camada COFOAM</t>
  </si>
  <si>
    <t>Passagem do housing cas</t>
  </si>
  <si>
    <t>Tempo adicional total para CAS</t>
  </si>
  <si>
    <t>Produção</t>
  </si>
  <si>
    <t>Marcação da cota de decapagem e decapagem da GPR. 
Tempo adicional para isolamento térmico COFOAM  (FM1)
Corte e desespiralagem camada COFLOAM (Conector CAS)</t>
  </si>
  <si>
    <t>Tempo CAS</t>
  </si>
  <si>
    <t>IMOBILIZAÇÃO DA ESTRUTURA COM BARREIRA DE PRESSÃO COM FORÇA EXPRESSIVA</t>
  </si>
  <si>
    <t>Retirado o tempo de 2 h para ficar igual ao prupac atual (zero)</t>
  </si>
  <si>
    <t>PR109</t>
  </si>
  <si>
    <t>Bloqueio por solda</t>
  </si>
  <si>
    <t>Posicionamento da chapa de aço no solo</t>
  </si>
  <si>
    <t>BARREIRA DE PRESSÃO = TETA OU PSI 
(TTA + PSI)</t>
  </si>
  <si>
    <t>Solda das chapas</t>
  </si>
  <si>
    <t>Posicionamento e solda da mesa</t>
  </si>
  <si>
    <t>Solda dos pedestais</t>
  </si>
  <si>
    <t>Instalação do colar anti-rotação sobre a GEX</t>
  </si>
  <si>
    <t>Instalação e solda do flange na face do tubo</t>
  </si>
  <si>
    <t>Tempo TTA + PSI</t>
  </si>
  <si>
    <t>USINAGEM DE CUNHA TRASEIRA</t>
  </si>
  <si>
    <r>
      <t xml:space="preserve">Retirado o tempo de 3 h para ficar igual ao prupac atual </t>
    </r>
    <r>
      <rPr>
        <sz val="11"/>
        <color theme="1"/>
        <rFont val="Calibri"/>
        <family val="2"/>
        <scheme val="minor"/>
      </rPr>
      <t>(zero)</t>
    </r>
  </si>
  <si>
    <t>PR540</t>
  </si>
  <si>
    <t>MET4004</t>
  </si>
  <si>
    <t>Usinagem de cunha traseira</t>
  </si>
  <si>
    <t>Usinagem é realizada pelo MIP (Parte do processo ocorre em paralelo a montagem)</t>
  </si>
  <si>
    <t>TRATAMETO DE CAMADAS PLÁSTICAS EXTERNAS</t>
  </si>
  <si>
    <t>PR110</t>
  </si>
  <si>
    <t>Tratamento de camadas plásticas externas</t>
  </si>
  <si>
    <t>Passagem das peças traseiras ( flange traseiro,housing)</t>
  </si>
  <si>
    <t>Retornado os tempos para o prupac atual</t>
  </si>
  <si>
    <t>Marcação da cota de decapagem e decapagem da GPR</t>
  </si>
  <si>
    <t>Quando houver duas camadas plasticas externas</t>
  </si>
  <si>
    <t>Atividade está incluída na atividade acima descrita no prupac atual</t>
  </si>
  <si>
    <t>Preparação e decapagem de GEX</t>
  </si>
  <si>
    <t xml:space="preserve">Atividade está incluída na 1a atividade </t>
  </si>
  <si>
    <t>Organização das fitas sobre as armagens ou sobre o cofoam (isolamento)</t>
  </si>
  <si>
    <t>Controle dimensional do diâmetro sobre armagens ou cofoam e espessuras nas 8 geratrizes da GEX</t>
  </si>
  <si>
    <t>Cálculo dimensional da cunha traseira</t>
  </si>
  <si>
    <t xml:space="preserve"> 0:50</t>
  </si>
  <si>
    <t xml:space="preserve"> 1:40</t>
  </si>
  <si>
    <t>Medição e Usinagem da GPR</t>
  </si>
  <si>
    <t>Montagem do equipamento de aquecimento</t>
  </si>
  <si>
    <t>Atividade está incluída na atividade abaixo descrita no prupac atual</t>
  </si>
  <si>
    <t>Aquecimento da GEX</t>
  </si>
  <si>
    <t>Ajustado para atender o prupac atual</t>
  </si>
  <si>
    <t>Montagem de ferramental para introdução da cunha</t>
  </si>
  <si>
    <t>Introdução da cunha</t>
  </si>
  <si>
    <t>Ajuste de comprimento e introdução da cunha</t>
  </si>
  <si>
    <t>Remoção do ferramental de introdução de cunha e de aquecimento.</t>
  </si>
  <si>
    <t>Controle dimensional da GEX após introdução da cunha</t>
  </si>
  <si>
    <t>Instalação de máquina de usinagem de GEX</t>
  </si>
  <si>
    <t>Atividade não está no prupac atual</t>
  </si>
  <si>
    <t>Usinagem da GEX</t>
  </si>
  <si>
    <t>Ajustado o tempo para atender ao tempo total do desse PR</t>
  </si>
  <si>
    <t>Remoção de maquina de usinagem</t>
  </si>
  <si>
    <t>Passagem do Bicone/Monocone, passagem da capa e proteção das peças.</t>
  </si>
  <si>
    <t>Tempo adicional quando houver duas camadas plasticas externas</t>
  </si>
  <si>
    <t>USINAGEM DE CUNHA INTERMEDIÁRIA (GIN)</t>
  </si>
  <si>
    <t>PR543</t>
  </si>
  <si>
    <t>Usinagem de cunha intermediária</t>
  </si>
  <si>
    <t>Usinagem é realizada pelo MIP (Processo ocorre em paralelo a montagem)</t>
  </si>
  <si>
    <t>Com isolamento e não CAS 
(FM1)</t>
  </si>
  <si>
    <t>Tempo FM1</t>
  </si>
  <si>
    <t>CORTE DA CAMADA ISOLANTE</t>
  </si>
  <si>
    <t>PR113</t>
  </si>
  <si>
    <t>MET4055
MET4039</t>
  </si>
  <si>
    <t>Corte da camada isolante</t>
  </si>
  <si>
    <t>Tempo</t>
  </si>
  <si>
    <t>CRAVAMENTO INTERMEDIÁRIO</t>
  </si>
  <si>
    <t>PR115</t>
  </si>
  <si>
    <t>Cravamento Intermediário</t>
  </si>
  <si>
    <t>Corte e decapagem da GIN faceando a cunha traseira</t>
  </si>
  <si>
    <t xml:space="preserve">Com isolamento e não CAS
(FM1)
</t>
  </si>
  <si>
    <t>Marcação, corte da GSA e decapagem</t>
  </si>
  <si>
    <t xml:space="preserve">Organização das fitas sobre as armagens </t>
  </si>
  <si>
    <t xml:space="preserve">Atividade não está no prupac atual </t>
  </si>
  <si>
    <t>Controle dimensional do diâmetro sobre armagens
 e espessura nas 8 geratrizes da GSA</t>
  </si>
  <si>
    <t>Cálculo da cunha intermediária</t>
  </si>
  <si>
    <t>No prupac atual está 1 h porém foi possível deixar com 30 min para distribuir o restante em outras atividades</t>
  </si>
  <si>
    <t>Aquecimento da GSA</t>
  </si>
  <si>
    <t>Ajustado o aquecimento da GSA para 1 h em todos, conforme prupac atual (antes era de 20 min a 2:20 min)</t>
  </si>
  <si>
    <t>Montagem do ferramental para introdução da cunha</t>
  </si>
  <si>
    <t>Reduzido para 20 min os tempos da Montagem do ferramental para introdução da cunha, assim as 3 atividades que envolvem a introdução da cunha totalizam 1 h (igual ao prupac atual).</t>
  </si>
  <si>
    <t>Introdução da cunha intermediária</t>
  </si>
  <si>
    <t>No prupac atual está 1 h porém foi possível deixar com 20 min para distribuir o restante em outras atividades</t>
  </si>
  <si>
    <t>Usinagem da GSA</t>
  </si>
  <si>
    <t>Retornada a usinagem da GSA para 1 h, conforme prupac atual (antes eram tempos de 2:40 h a 5:40 h).</t>
  </si>
  <si>
    <t>Remoção do chumará, kevlar e fita adesiva das armagens.</t>
  </si>
  <si>
    <t>Retornada a Remoção do chumará para 1 h, conforme prupac atual. (antes eram tempos crescentes de 50 min a 2,5 h.</t>
  </si>
  <si>
    <t>Limpeza das armagens para primeira inspeção</t>
  </si>
  <si>
    <t>Reposicionamento do kevlar e anti-wear</t>
  </si>
  <si>
    <t>Controle dimensional das fitas para usinagem do coletor de gás</t>
  </si>
  <si>
    <t>Posicionamento das peças para cravamento intermediário</t>
  </si>
  <si>
    <t>No prupac atual está 1 h porém foi reduzido para distribuir o restante em outras atividades</t>
  </si>
  <si>
    <t>Cravamento intermediário</t>
  </si>
  <si>
    <t>Tempo adicional para cravamento com unidade hidráulica</t>
  </si>
  <si>
    <t>Retirado tempo adicional para cravamento com unidade hidráulica (1:30)</t>
  </si>
  <si>
    <t>Troca dos parafusos provisórios por parafusos definitivos</t>
  </si>
  <si>
    <t>Teste estanqueidade</t>
  </si>
  <si>
    <t>Reduzido teste estanqueidade de 1:40 para 1 h conforme prupac atual.</t>
  </si>
  <si>
    <t>USINAGEM DE ANEL COLETOR</t>
  </si>
  <si>
    <r>
      <t xml:space="preserve">Retirado o tempo de 1,5 h e de 2 h para ficar igual ao prupac atual </t>
    </r>
    <r>
      <rPr>
        <sz val="11"/>
        <color theme="1"/>
        <rFont val="Calibri"/>
        <family val="2"/>
        <scheme val="minor"/>
      </rPr>
      <t>(zero)</t>
    </r>
  </si>
  <si>
    <t>PR545</t>
  </si>
  <si>
    <t>MET4005</t>
  </si>
  <si>
    <t>Usinagem de anel coletor</t>
  </si>
  <si>
    <t>Usinagem é realizada pelo MIP (MMT fica parado aguardando)</t>
  </si>
  <si>
    <t>Anel coletor de gás do moda</t>
  </si>
  <si>
    <t>MODA &gt;&gt;&gt; MDA</t>
  </si>
  <si>
    <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</si>
  <si>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Tempo MDA</t>
  </si>
  <si>
    <t>DOBRAMENTO DAS ARMAGENS</t>
  </si>
  <si>
    <t>PR120</t>
  </si>
  <si>
    <t>Dobramento das armagens</t>
  </si>
  <si>
    <t>Proteção dos fios com óleo para evitar corrosão - Armagem simples</t>
  </si>
  <si>
    <t>UMA ARMAGEM (AR1) - Particularidade processo Açu</t>
  </si>
  <si>
    <t>Proteção dos fios com óleo para evitar corrosão - Dupla armagem</t>
  </si>
  <si>
    <t>DUPLA ARMAGEM (AR2) - Particularidade processo Açu</t>
  </si>
  <si>
    <t>Remoção do chumará, kevlar e da fita adesiva das armagens</t>
  </si>
  <si>
    <t xml:space="preserve">Instalação do coletor de gás </t>
  </si>
  <si>
    <t>Corte do kevlar e anti-wear</t>
  </si>
  <si>
    <t>Instalação do colar tripartido / Corda e colar de Nylon</t>
  </si>
  <si>
    <t>Teste de resistência elétrica anel coletor de gás x armagem</t>
  </si>
  <si>
    <t>CAS</t>
  </si>
  <si>
    <t xml:space="preserve">Instalação da coroa </t>
  </si>
  <si>
    <t>Corte da Armagem</t>
  </si>
  <si>
    <t>Proteção da extremidade dos fios de armagem com fita crepe</t>
  </si>
  <si>
    <t>Desespiralagem limpeza das armagens</t>
  </si>
  <si>
    <t>Dobramento da 1° camada de armagem sobre coroa</t>
  </si>
  <si>
    <t>Desespiralagem e limpeza das armagens</t>
  </si>
  <si>
    <t>Proteção da extremidade dos fios de armagem com fita crepe.</t>
  </si>
  <si>
    <t>Dobramento da 2° camada de armagem sobre coroa.</t>
  </si>
  <si>
    <t>Proteção das malhas contra respingos de solda. (Uso de plástico filme e fita crepe na base das malhas)</t>
  </si>
  <si>
    <t>Repete as atividades que vão de: Corte da armagem até dobramento de armagem (nesse caso 4ª camada de armagem)</t>
  </si>
  <si>
    <t>DUPLA ARMAGEM (AR2)</t>
  </si>
  <si>
    <t>Retirado 2h e inserido no PR170 ancoragem das armagens</t>
  </si>
  <si>
    <t xml:space="preserve">Tempo adicional CAS </t>
  </si>
  <si>
    <t>Antes eram os tempos abaixo:</t>
  </si>
  <si>
    <t>Tempo adicional AR2</t>
  </si>
  <si>
    <t>PREPARAÇÃO E CORTE DO FRETA</t>
  </si>
  <si>
    <t>PR130</t>
  </si>
  <si>
    <t>MET 4006</t>
  </si>
  <si>
    <t>Preparação e corte do Freta</t>
  </si>
  <si>
    <t>Instalação do sistema de imobilização com solda</t>
  </si>
  <si>
    <t>Linhas com FRETA
(FTA)</t>
  </si>
  <si>
    <t>Marcação e soldagem do freta</t>
  </si>
  <si>
    <t>Desbaste dos cordões de solda do freta</t>
  </si>
  <si>
    <t>Controle dimensional do freta para usinagem do anel de imobilização do freta.</t>
  </si>
  <si>
    <t>Posicionamento do anel de imobilização do freta com bakerlock e com pedestal</t>
  </si>
  <si>
    <t>Tempo adicional para posicionamento de Chapa de aço no solo</t>
  </si>
  <si>
    <t>Passagem de kevlar sobre o freta e alinhamento da Máquina de corte de freta</t>
  </si>
  <si>
    <t>Corte do freta</t>
  </si>
  <si>
    <t>Retirada da máquina e posicionamento da chapa calandrada e retirada do freta</t>
  </si>
  <si>
    <t xml:space="preserve">Tempo FTA </t>
  </si>
  <si>
    <t>USINAGEM DE ANEL DE FRETA</t>
  </si>
  <si>
    <t>PR548</t>
  </si>
  <si>
    <t>MET4006</t>
  </si>
  <si>
    <t>Usinagem de anel freta</t>
  </si>
  <si>
    <t>Ajustado para zero para atender o prupac atual</t>
  </si>
  <si>
    <t>Tempo FTA</t>
  </si>
  <si>
    <t>PREPARAÇÃO E CORTE DO ZETA</t>
  </si>
  <si>
    <t>PR140</t>
  </si>
  <si>
    <t>MET4007</t>
  </si>
  <si>
    <t>Preparação e corte do Zeta</t>
  </si>
  <si>
    <t>Marcação dos pontos de Solda da Zeta</t>
  </si>
  <si>
    <t>Linhas com ZETA
(ZTA)</t>
  </si>
  <si>
    <t>Solda e Desbaste dos pontos de solda</t>
  </si>
  <si>
    <t>Alinhamento da Máquina de corte de zeta</t>
  </si>
  <si>
    <t>Corte da Zeta</t>
  </si>
  <si>
    <t>Liberação do Zeta e retirada de amostra para CQ</t>
  </si>
  <si>
    <t>Cálculo dimensional do flange dianteiro</t>
  </si>
  <si>
    <t>Posicionamento da chapa calandrada e retirada do zeta</t>
  </si>
  <si>
    <r>
      <t xml:space="preserve">Tempo adicional para um corte a mais devido a profundidade do corte. Zeta &gt;= </t>
    </r>
    <r>
      <rPr>
        <sz val="12"/>
        <rFont val="Calibri"/>
        <family val="2"/>
        <scheme val="minor"/>
      </rPr>
      <t>8mm Açu e 10mm Vix</t>
    </r>
  </si>
  <si>
    <t xml:space="preserve"> ZETA &gt;= 8mm
</t>
  </si>
  <si>
    <t>Tempo ZTA</t>
  </si>
  <si>
    <t>Temp Z08</t>
  </si>
  <si>
    <t>USINAGEM DE ANEL DE RETENÇÃO DO ZETA MONOGAINE E MULTIGAINE</t>
  </si>
  <si>
    <t>PR547</t>
  </si>
  <si>
    <t>MET4019
MET4006</t>
  </si>
  <si>
    <t>Usinagem de anel de retenção do zeta (MONOGAINE E MULTIGAINE)</t>
  </si>
  <si>
    <t>MIP</t>
  </si>
  <si>
    <t>Tempo ZTA (MONOGAINE E MULTIGAINE)</t>
  </si>
  <si>
    <t>PREPARAÇÃO E CORTE DO TETA</t>
  </si>
  <si>
    <t>PR200</t>
  </si>
  <si>
    <t>Preparação e corte do Teta</t>
  </si>
  <si>
    <t>Linhas com TETA
(TTA)</t>
  </si>
  <si>
    <t>Marcação e soldagem do Teta</t>
  </si>
  <si>
    <t>Desbaste dos cordões de solda do Teta</t>
  </si>
  <si>
    <t>Aplicação do kevlar sobre o teta e alinhamento da máquina de corte  do teta</t>
  </si>
  <si>
    <t>Corte do fio Teta.</t>
  </si>
  <si>
    <t>Posicionamento da chapa calandrada e retirada do teta</t>
  </si>
  <si>
    <t>Liberação do Teta</t>
  </si>
  <si>
    <t>Tempo adicional para um corte a mais devido a profundidade do corte. Teta &gt;= 8mm</t>
  </si>
  <si>
    <t>Tempo TTA</t>
  </si>
  <si>
    <t>PREPARAÇÃO E CORTE DO PSI</t>
  </si>
  <si>
    <t>PR205</t>
  </si>
  <si>
    <t>Preparação e corte do PSI</t>
  </si>
  <si>
    <t>Linhas com PSI
(PSI)</t>
  </si>
  <si>
    <t>Marcação e soldagem do PSI</t>
  </si>
  <si>
    <t>Desbaste dos cordões de solda do  PSI</t>
  </si>
  <si>
    <t>Aplicação do kevlar sobre o teta e alinhamento da máquina de corte  do  PSI</t>
  </si>
  <si>
    <t>Posicionamento da chapa calandrada e retirada do PSI</t>
  </si>
  <si>
    <t>Corte do fio  PSI</t>
  </si>
  <si>
    <t>Liberação do  PSI</t>
  </si>
  <si>
    <t>Tempo adicional para um corte a mais devido a profundidade do corte. PSI &gt;= 8mm</t>
  </si>
  <si>
    <t>Tempo PSI</t>
  </si>
  <si>
    <t>USINAGEM DE CUNHA DIANTEIRA  (MULTIGAINE)</t>
  </si>
  <si>
    <t>PR542</t>
  </si>
  <si>
    <t>MET4019</t>
  </si>
  <si>
    <t>Usinagem da peça</t>
  </si>
  <si>
    <t>Cunha em Super Duplex (SDU): tempo  contabilizado dentro de PREPARAÇÃO E CORTE DE MULTIGAINE (GSC)</t>
  </si>
  <si>
    <t>Processos MULTIGAINE
(MGA)</t>
  </si>
  <si>
    <t>Tempo MGA</t>
  </si>
  <si>
    <t>USINAGEM DE ANEL DE ANCORAGEM  (MULTIGAINE)</t>
  </si>
  <si>
    <t>PR551</t>
  </si>
  <si>
    <t>Usinagem de anel de ancoragem</t>
  </si>
  <si>
    <t>Anel de Ancoragem</t>
  </si>
  <si>
    <t>PREPARAÇÃO E USINAGEM DA GP</t>
  </si>
  <si>
    <t>PR159</t>
  </si>
  <si>
    <t>MET4008
MET4019</t>
  </si>
  <si>
    <t>Preparação e usinagem da GP</t>
  </si>
  <si>
    <t>Marcação da cota e corte da GP</t>
  </si>
  <si>
    <t>Controle dimensional do diâmetro e espessura nas 8 geratrizes</t>
  </si>
  <si>
    <t>Processos MULTIGAINE 
(MGA)</t>
  </si>
  <si>
    <t>Cálculo da cunha dianteira e anel de zeta</t>
  </si>
  <si>
    <t>Montagem do equipamento de aquecimento
e posicionamento de anel de zeta</t>
  </si>
  <si>
    <t>Aquecimento da camada</t>
  </si>
  <si>
    <t>Montagem de unidade hidráulica</t>
  </si>
  <si>
    <t>Introdução, ajuste, reaquecimento e introdução</t>
  </si>
  <si>
    <t>Remoção do equipamento de aquecimento e ferramental de introdução da cunha</t>
  </si>
  <si>
    <t>Abertura de janelas na GSC ou GP</t>
  </si>
  <si>
    <t>Corte da sucata da carcaça</t>
  </si>
  <si>
    <t>Solda do interno da carcaça</t>
  </si>
  <si>
    <t>Corte reto da carcaça.</t>
  </si>
  <si>
    <t>Desbaste da solda no interior da caraça e no topo da carcaça.</t>
  </si>
  <si>
    <t>Controle dimensional da GP</t>
  </si>
  <si>
    <t>Usinagem da GP</t>
  </si>
  <si>
    <t xml:space="preserve">Solda e desbaste do anel de topo </t>
  </si>
  <si>
    <t>Retirado porque já está listado logo acima</t>
  </si>
  <si>
    <t>Preparação, ajuste e soldagem da circunferência do anel de ancoragem</t>
  </si>
  <si>
    <t>Processos MULTIGAINE (MGA)</t>
  </si>
  <si>
    <t>Teste de líquido penetrante na solda. (pré -teste)</t>
  </si>
  <si>
    <t>CRAVAMENTO DIANTEIRO</t>
  </si>
  <si>
    <t>PR160</t>
  </si>
  <si>
    <t>Cravamento dianteiro</t>
  </si>
  <si>
    <t>Tempo adicional para sistema de imobilização com solda</t>
  </si>
  <si>
    <t xml:space="preserve">Linhas com TETA 
</t>
  </si>
  <si>
    <t>Não tem no prupac atual</t>
  </si>
  <si>
    <t>Posicionamento do mandril e das peças para cravamento dianteiro.</t>
  </si>
  <si>
    <t>Posicionamento de terminação</t>
  </si>
  <si>
    <t>Instalação de equipamento para cravamento tipo V</t>
  </si>
  <si>
    <t>Cravamento tipo V
Linhas PVDF (GAMMAFLEX ou COFLON) &gt;&gt; Espessura GP &gt;= 10mm
Linhas não PVDF Espessura da GP &gt;= 15mm
(Coluna TH do datasheet)</t>
  </si>
  <si>
    <t>Cravamento tipo V</t>
  </si>
  <si>
    <t>Desmobilização do equipamento de cravamento tipo V</t>
  </si>
  <si>
    <t>Ajustado para o prupac atual</t>
  </si>
  <si>
    <t>Troca dos parafusos provisórios por definitivos</t>
  </si>
  <si>
    <t>Tempo adicional para Cravamento Dianteiro Especial</t>
  </si>
  <si>
    <t>Linhas GAMAFLEX ou COFLON e UPP &gt; 1000bar
(APR)</t>
  </si>
  <si>
    <t>Tempo adicional para usinagem da GP</t>
  </si>
  <si>
    <t>Tempo adicional cravamento Linhas GAMAFLEX ou COFLON e UPP &gt; 1000bar</t>
  </si>
  <si>
    <t>Tempo do antigo PR295</t>
  </si>
  <si>
    <t>Tempo Cravamento TIPO V</t>
  </si>
  <si>
    <t>Tempo STD para linhas com TETA</t>
  </si>
  <si>
    <t>Tempo Cravamento TIPO V para linhas com TETA</t>
  </si>
  <si>
    <t>RELAXAMENTO</t>
  </si>
  <si>
    <t>PR165</t>
  </si>
  <si>
    <t>MET2078</t>
  </si>
  <si>
    <t>Relaxamento</t>
  </si>
  <si>
    <t>Tempo de relaxamento</t>
  </si>
  <si>
    <r>
      <t xml:space="preserve">Apenas uma camada COFLON ou GAMMAFLEX ou RILSAN com diâmetro </t>
    </r>
    <r>
      <rPr>
        <sz val="12"/>
        <rFont val="Calibri"/>
        <family val="2"/>
      </rPr>
      <t>≤ 3". Apenas linhas MONOGAINE
(REL)</t>
    </r>
  </si>
  <si>
    <t>Não foi necessário mexer</t>
  </si>
  <si>
    <t>Tempo REL</t>
  </si>
  <si>
    <t>ANCORAGEM DAS ARMAGENS SOBRE A TERMINAÇÃO</t>
  </si>
  <si>
    <t>PR170</t>
  </si>
  <si>
    <t>MET4011
IT-FLB-53-MMT-035
IT-FLB-53-MMT-019</t>
  </si>
  <si>
    <t>Ancoragem das armagens sobre a terminação</t>
  </si>
  <si>
    <t>Dobramento com indução</t>
  </si>
  <si>
    <t>Linhas &gt;= 14,5" adicionar 2,5h por camada de armagem</t>
  </si>
  <si>
    <t xml:space="preserve">Tempo zerado pois atividade não está no prupac atual </t>
  </si>
  <si>
    <t>Planilha em AMARELO</t>
  </si>
  <si>
    <t>ENROSCAMENTO DA CAPA</t>
  </si>
  <si>
    <t>PR172
(alterado de 179 para 172)
Avisar Carlesso</t>
  </si>
  <si>
    <t>MET4010
MET4011
IT-FLB-53-MMT-035
IT-FLB-53-MMT-019</t>
  </si>
  <si>
    <t>Enroscamento da capa</t>
  </si>
  <si>
    <t>Remoção da proteção da terminação (Kevlar e fita filamentosa)</t>
  </si>
  <si>
    <t>Dobramento dos tubos de drenagem de gás</t>
  </si>
  <si>
    <t>Tempo adicional para confecção de TDG 10
(Aplicação de fita isolante, instalação de conexões macho) Tempo adicional para isolamento térmico COFOAM  (FM1)</t>
  </si>
  <si>
    <t>Aplicação de ultra-black na face do coletor de gás e aplicação de fita isolante sobre o coletor de gás e o cordão de ultra-black</t>
  </si>
  <si>
    <t>Instalação dos tubos de drenagem de gás</t>
  </si>
  <si>
    <t>Teste nos tubos de drenagem de gás para eliminar vazamentos.</t>
  </si>
  <si>
    <t>Teste de resistência elétrica anel coletor de gás x armagem Tempo adicional para isolamento térmico COFOAM  (FM1)</t>
  </si>
  <si>
    <t>Aplicação de ultra-black na traseira do coletor de gás e aplicação de fita isolante sobre o cordão de ultra-black.</t>
  </si>
  <si>
    <t>Selo nas armagens e nos tubos de drenagem de gás</t>
  </si>
  <si>
    <t>Enroscamento provisório da capa.</t>
  </si>
  <si>
    <t>Videoscopia</t>
  </si>
  <si>
    <t>Enroscamento final da capa</t>
  </si>
  <si>
    <t xml:space="preserve">Tempo adicional para Teste de estanqueidade (capa/terminação) </t>
  </si>
  <si>
    <t>Teste rosca TR até 12 bar</t>
  </si>
  <si>
    <t>MODA</t>
  </si>
  <si>
    <t>PR365</t>
  </si>
  <si>
    <t>IT-FLB-53-MMT-059</t>
  </si>
  <si>
    <t>Moda</t>
  </si>
  <si>
    <t>Retirada das fitas sobre armagem</t>
  </si>
  <si>
    <t>Input pelo PLP
(TAMO21)
(MDA)</t>
  </si>
  <si>
    <t>Instalação do colar tripartido traseiro</t>
  </si>
  <si>
    <t>Instalação provisória do coletor de gás</t>
  </si>
  <si>
    <t>Instalação do colar tripartido dianteiro</t>
  </si>
  <si>
    <t>Instalação do espaçador entre colar tripartido traseiro x colar tripartido dianteiro</t>
  </si>
  <si>
    <t>Instalação do tubo condutor da fibra óptica e DTS</t>
  </si>
  <si>
    <t>Instalação da capa do olho mágico</t>
  </si>
  <si>
    <t>Realizar teste de estanqueidade do tampão do olho mágico</t>
  </si>
  <si>
    <t>Realizar teste de estanqueidade do variseal entre capa dianteira e capa do olho mágico</t>
  </si>
  <si>
    <t>Realizar o toque dos parafusos definitivos instalados na capa do olho mágico</t>
  </si>
  <si>
    <t>Instalação de tampas da capa do olho mágico (padrão 4 tampas)</t>
  </si>
  <si>
    <t>Realizar teste de estanqueidade nas tampas da capa do olho mágico</t>
  </si>
  <si>
    <t>Realizar o toque dos parafusos definitivos instalados na tampa da capa do olho mágico</t>
  </si>
  <si>
    <t>DTS</t>
  </si>
  <si>
    <t>PR174</t>
  </si>
  <si>
    <t>IT-FLB-53-MMT-031</t>
  </si>
  <si>
    <t>Tempo adicional para instalação do sensor de temperatura</t>
  </si>
  <si>
    <t>Input pelo PLP
(DTS)</t>
  </si>
  <si>
    <t>Tempo DTS</t>
  </si>
  <si>
    <t>CRAVAMENTO TRASEIRO</t>
  </si>
  <si>
    <t>PR175</t>
  </si>
  <si>
    <t>MET4011
MET4004</t>
  </si>
  <si>
    <t>Cravamento traseiro</t>
  </si>
  <si>
    <t>Lubrificação do Bicone e região de cravamento, parafusos e aplicação de loctite 515 entre capa e flange</t>
  </si>
  <si>
    <t>Posicionamento do bicone com empurradores</t>
  </si>
  <si>
    <t>Instalação da unidade hidráulica para cravamento</t>
  </si>
  <si>
    <t>Troca dos parafusos provisórios por definitivos e torque dos parafusos</t>
  </si>
  <si>
    <t>Teste de estanqueidade capa x capa quando houver isolamento</t>
  </si>
  <si>
    <t>Quando o PR115 aplicado</t>
  </si>
  <si>
    <t>Teste de estanqueidade bicone</t>
  </si>
  <si>
    <t>Posicionamento do monocone</t>
  </si>
  <si>
    <t>Cravamento do monocone</t>
  </si>
  <si>
    <t>Troca dos parafusos provisórios do flange traseiro por definitivos e torque dos parafusos</t>
  </si>
  <si>
    <t>Tempo para PR115</t>
  </si>
  <si>
    <t>Tempo para DUAS CAMADAS PLÁSTICAS EXTERNAS MEG</t>
  </si>
  <si>
    <t>REPOSICIONAMENTO DAS FITAS COFOAN</t>
  </si>
  <si>
    <t>PR380</t>
  </si>
  <si>
    <t>Reposicionamento das fitas cofoam</t>
  </si>
  <si>
    <t>Corda de  polipropileno</t>
  </si>
  <si>
    <t>Espiralagem do isolado</t>
  </si>
  <si>
    <t>Enroscamento do housing</t>
  </si>
  <si>
    <t>Processo de enrolamento do kevlar/Bandit</t>
  </si>
  <si>
    <t>Aplicação de Raychem</t>
  </si>
  <si>
    <t>Instalação do flange bipartido</t>
  </si>
  <si>
    <t>ARALDITE E TESTE DE ESTANQUEIDADE</t>
  </si>
  <si>
    <t>PR190</t>
  </si>
  <si>
    <t>MET4012</t>
  </si>
  <si>
    <t>Tempo de posicionamento</t>
  </si>
  <si>
    <t>Tempo de preparação</t>
  </si>
  <si>
    <t>Tempo de injeção do araldite</t>
  </si>
  <si>
    <t>Cura de araldite</t>
  </si>
  <si>
    <t>Retirada das mangueiras</t>
  </si>
  <si>
    <t>Instalação dos autoclaves</t>
  </si>
  <si>
    <t>Teste de estanqueidade da portas de entrada do araldite e teste de vazão TDG</t>
  </si>
  <si>
    <t>Tempo adcional CQ ( 7 ponto H)</t>
  </si>
  <si>
    <t>Reteste de estanqueidade do bicone.</t>
  </si>
  <si>
    <t>Fita anticorrosiva</t>
  </si>
  <si>
    <t>Tempo 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</si>
</sst>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2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Segoe UI"/>
      <family val="2"/>
    </font>
    <font>
      <sz val="12"/>
      <color indexed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FA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239">
    <xf numFmtId="0" fontId="0" fillId="0" borderId="0" xfId="0"/>
    <xf numFmtId="0" fontId="5" fillId="2" borderId="1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8" fillId="4" borderId="3" xfId="1" applyFont="1" applyFill="1" applyBorder="1" applyAlignment="1">
      <alignment horizontal="left" vertical="center" wrapText="1"/>
    </xf>
    <xf numFmtId="0" fontId="8" fillId="4" borderId="4" xfId="1" applyFont="1" applyFill="1" applyBorder="1" applyAlignment="1">
      <alignment horizontal="left" vertical="center" wrapText="1"/>
    </xf>
    <xf numFmtId="0" fontId="8" fillId="4" borderId="2" xfId="1" applyFont="1" applyFill="1" applyBorder="1" applyAlignment="1">
      <alignment horizontal="left" vertical="center" wrapText="1"/>
    </xf>
    <xf numFmtId="0" fontId="1" fillId="0" borderId="5" xfId="1" applyBorder="1" applyAlignment="1">
      <alignment vertical="center" wrapText="1"/>
    </xf>
    <xf numFmtId="0" fontId="1" fillId="0" borderId="6" xfId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" fillId="5" borderId="8" xfId="1" applyFill="1" applyBorder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9" fillId="6" borderId="1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10" xfId="1" applyBorder="1" applyAlignment="1">
      <alignment vertical="center" wrapText="1"/>
    </xf>
    <xf numFmtId="0" fontId="1" fillId="5" borderId="11" xfId="1" applyFill="1" applyBorder="1" applyAlignment="1">
      <alignment horizontal="center" vertical="center"/>
    </xf>
    <xf numFmtId="0" fontId="1" fillId="6" borderId="1" xfId="1" quotePrefix="1" applyFill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0" fontId="1" fillId="7" borderId="2" xfId="1" applyFill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1" fillId="0" borderId="9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11" fillId="8" borderId="1" xfId="1" applyFont="1" applyFill="1" applyBorder="1" applyAlignment="1">
      <alignment horizontal="right" vertical="center" wrapText="1"/>
    </xf>
    <xf numFmtId="2" fontId="12" fillId="8" borderId="1" xfId="1" applyNumberFormat="1" applyFont="1" applyFill="1" applyBorder="1" applyAlignment="1">
      <alignment horizontal="center" vertical="center" wrapText="1"/>
    </xf>
    <xf numFmtId="0" fontId="1" fillId="0" borderId="13" xfId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1" fillId="0" borderId="15" xfId="1" applyBorder="1" applyAlignment="1">
      <alignment vertical="center" wrapText="1"/>
    </xf>
    <xf numFmtId="0" fontId="1" fillId="5" borderId="12" xfId="1" applyFill="1" applyBorder="1" applyAlignment="1">
      <alignment horizontal="center" vertical="center"/>
    </xf>
    <xf numFmtId="0" fontId="8" fillId="9" borderId="3" xfId="1" applyFont="1" applyFill="1" applyBorder="1" applyAlignment="1">
      <alignment horizontal="left" vertical="center" wrapText="1"/>
    </xf>
    <xf numFmtId="0" fontId="8" fillId="9" borderId="4" xfId="1" applyFont="1" applyFill="1" applyBorder="1" applyAlignment="1">
      <alignment horizontal="left" vertical="center" wrapText="1"/>
    </xf>
    <xf numFmtId="0" fontId="8" fillId="9" borderId="2" xfId="1" applyFont="1" applyFill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9" fillId="0" borderId="8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7" borderId="16" xfId="1" applyFont="1" applyFill="1" applyBorder="1" applyAlignment="1">
      <alignment horizontal="left" vertical="center" wrapText="1"/>
    </xf>
    <xf numFmtId="0" fontId="10" fillId="10" borderId="8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" fillId="0" borderId="9" xfId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1" fillId="0" borderId="10" xfId="1" applyBorder="1" applyAlignment="1">
      <alignment horizontal="left" vertical="center" wrapText="1"/>
    </xf>
    <xf numFmtId="0" fontId="9" fillId="0" borderId="12" xfId="1" applyFont="1" applyBorder="1" applyAlignment="1">
      <alignment horizontal="center" vertical="center"/>
    </xf>
    <xf numFmtId="0" fontId="9" fillId="7" borderId="2" xfId="1" applyFont="1" applyFill="1" applyBorder="1" applyAlignment="1">
      <alignment horizontal="left" vertical="center" wrapText="1"/>
    </xf>
    <xf numFmtId="0" fontId="10" fillId="10" borderId="11" xfId="1" applyFont="1" applyFill="1" applyBorder="1" applyAlignment="1">
      <alignment horizontal="center" vertical="center" wrapText="1"/>
    </xf>
    <xf numFmtId="164" fontId="9" fillId="11" borderId="1" xfId="1" applyNumberFormat="1" applyFont="1" applyFill="1" applyBorder="1" applyAlignment="1">
      <alignment horizontal="center" vertical="center" wrapText="1"/>
    </xf>
    <xf numFmtId="0" fontId="1" fillId="0" borderId="13" xfId="1" applyBorder="1" applyAlignment="1">
      <alignment horizontal="left" vertical="center" wrapText="1"/>
    </xf>
    <xf numFmtId="0" fontId="1" fillId="0" borderId="14" xfId="1" applyBorder="1" applyAlignment="1">
      <alignment horizontal="left" vertical="center" wrapText="1"/>
    </xf>
    <xf numFmtId="0" fontId="1" fillId="0" borderId="15" xfId="1" applyBorder="1" applyAlignment="1">
      <alignment horizontal="left" vertical="center" wrapText="1"/>
    </xf>
    <xf numFmtId="0" fontId="10" fillId="0" borderId="8" xfId="1" applyFont="1" applyBorder="1" applyAlignment="1">
      <alignment horizontal="center"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10" fillId="0" borderId="11" xfId="1" applyFont="1" applyBorder="1" applyAlignment="1">
      <alignment horizontal="center" vertical="center" wrapText="1"/>
    </xf>
    <xf numFmtId="0" fontId="9" fillId="7" borderId="4" xfId="1" applyFont="1" applyFill="1" applyBorder="1" applyAlignment="1">
      <alignment horizontal="left" vertical="center" wrapText="1"/>
    </xf>
    <xf numFmtId="0" fontId="10" fillId="0" borderId="12" xfId="1" applyFont="1" applyBorder="1" applyAlignment="1">
      <alignment horizontal="center" vertical="center" wrapText="1"/>
    </xf>
    <xf numFmtId="0" fontId="11" fillId="8" borderId="3" xfId="1" applyFont="1" applyFill="1" applyBorder="1" applyAlignment="1">
      <alignment horizontal="right" vertical="center" wrapText="1"/>
    </xf>
    <xf numFmtId="0" fontId="11" fillId="8" borderId="4" xfId="1" applyFont="1" applyFill="1" applyBorder="1" applyAlignment="1">
      <alignment horizontal="right" vertical="center" wrapText="1"/>
    </xf>
    <xf numFmtId="0" fontId="11" fillId="8" borderId="2" xfId="1" applyFont="1" applyFill="1" applyBorder="1" applyAlignment="1">
      <alignment horizontal="right" vertical="center" wrapText="1"/>
    </xf>
    <xf numFmtId="0" fontId="9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8" fillId="9" borderId="1" xfId="1" applyFont="1" applyFill="1" applyBorder="1" applyAlignment="1">
      <alignment horizontal="left" vertical="center" wrapText="1"/>
    </xf>
    <xf numFmtId="0" fontId="1" fillId="0" borderId="6" xfId="1" quotePrefix="1" applyBorder="1" applyAlignment="1">
      <alignment horizontal="center" vertical="center" wrapText="1"/>
    </xf>
    <xf numFmtId="0" fontId="1" fillId="0" borderId="9" xfId="1" applyBorder="1"/>
    <xf numFmtId="0" fontId="9" fillId="0" borderId="3" xfId="1" applyFont="1" applyBorder="1" applyAlignment="1">
      <alignment horizontal="center" vertical="center" wrapText="1"/>
    </xf>
    <xf numFmtId="0" fontId="9" fillId="6" borderId="18" xfId="1" applyFont="1" applyFill="1" applyBorder="1" applyAlignment="1">
      <alignment horizontal="left" vertical="center" wrapText="1"/>
    </xf>
    <xf numFmtId="0" fontId="9" fillId="0" borderId="18" xfId="1" applyFont="1" applyBorder="1" applyAlignment="1">
      <alignment horizontal="center"/>
    </xf>
    <xf numFmtId="0" fontId="9" fillId="0" borderId="12" xfId="1" applyFont="1" applyBorder="1" applyAlignment="1">
      <alignment horizontal="center" vertical="center" wrapText="1"/>
    </xf>
    <xf numFmtId="0" fontId="9" fillId="3" borderId="18" xfId="1" applyFont="1" applyFill="1" applyBorder="1" applyAlignment="1">
      <alignment horizontal="center" vertical="center" wrapText="1"/>
    </xf>
    <xf numFmtId="164" fontId="14" fillId="3" borderId="12" xfId="1" applyNumberFormat="1" applyFont="1" applyFill="1" applyBorder="1" applyAlignment="1">
      <alignment horizontal="center" vertical="center" wrapText="1"/>
    </xf>
    <xf numFmtId="0" fontId="9" fillId="7" borderId="12" xfId="1" applyFont="1" applyFill="1" applyBorder="1" applyAlignment="1">
      <alignment horizontal="left" vertical="center" wrapText="1"/>
    </xf>
    <xf numFmtId="0" fontId="10" fillId="3" borderId="12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164" fontId="9" fillId="11" borderId="12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164" fontId="14" fillId="11" borderId="1" xfId="1" applyNumberFormat="1" applyFont="1" applyFill="1" applyBorder="1" applyAlignment="1">
      <alignment horizontal="center" vertical="center" wrapText="1"/>
    </xf>
    <xf numFmtId="164" fontId="14" fillId="3" borderId="1" xfId="1" applyNumberFormat="1" applyFont="1" applyFill="1" applyBorder="1" applyAlignment="1">
      <alignment horizontal="center" vertical="center" wrapText="1"/>
    </xf>
    <xf numFmtId="20" fontId="9" fillId="3" borderId="1" xfId="1" applyNumberFormat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 wrapText="1"/>
    </xf>
    <xf numFmtId="20" fontId="9" fillId="0" borderId="1" xfId="1" applyNumberFormat="1" applyFont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164" fontId="14" fillId="0" borderId="1" xfId="2" applyNumberFormat="1" applyFont="1" applyBorder="1" applyAlignment="1">
      <alignment horizontal="center" vertical="center" wrapText="1"/>
    </xf>
    <xf numFmtId="20" fontId="9" fillId="0" borderId="1" xfId="1" applyNumberFormat="1" applyFont="1" applyBorder="1" applyAlignment="1">
      <alignment horizontal="center" vertical="center"/>
    </xf>
    <xf numFmtId="0" fontId="9" fillId="6" borderId="1" xfId="1" applyFont="1" applyFill="1" applyBorder="1" applyAlignment="1">
      <alignment horizontal="left" vertical="center"/>
    </xf>
    <xf numFmtId="0" fontId="10" fillId="10" borderId="8" xfId="1" applyFont="1" applyFill="1" applyBorder="1" applyAlignment="1">
      <alignment horizontal="center" vertical="center" wrapText="1"/>
    </xf>
    <xf numFmtId="0" fontId="1" fillId="0" borderId="6" xfId="1" quotePrefix="1" applyBorder="1" applyAlignment="1">
      <alignment horizontal="center" vertical="center" wrapText="1"/>
    </xf>
    <xf numFmtId="0" fontId="1" fillId="0" borderId="0" xfId="1" quotePrefix="1" applyAlignment="1">
      <alignment vertical="center" wrapText="1"/>
    </xf>
    <xf numFmtId="0" fontId="9" fillId="0" borderId="11" xfId="1" applyFont="1" applyBorder="1" applyAlignment="1">
      <alignment horizontal="center" vertical="center"/>
    </xf>
    <xf numFmtId="0" fontId="10" fillId="3" borderId="8" xfId="1" quotePrefix="1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10" fillId="3" borderId="11" xfId="1" quotePrefix="1" applyFont="1" applyFill="1" applyBorder="1" applyAlignment="1">
      <alignment horizontal="center" vertical="center" wrapText="1"/>
    </xf>
    <xf numFmtId="0" fontId="1" fillId="0" borderId="9" xfId="1" applyBorder="1" applyAlignment="1">
      <alignment horizontal="left" vertical="center" wrapText="1"/>
    </xf>
    <xf numFmtId="0" fontId="10" fillId="3" borderId="12" xfId="1" quotePrefix="1" applyFont="1" applyFill="1" applyBorder="1" applyAlignment="1">
      <alignment horizontal="center" vertical="center" wrapText="1"/>
    </xf>
    <xf numFmtId="0" fontId="16" fillId="0" borderId="9" xfId="1" applyFont="1" applyBorder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1" fillId="0" borderId="13" xfId="1" applyBorder="1" applyAlignment="1">
      <alignment horizontal="left" vertical="center" wrapText="1"/>
    </xf>
    <xf numFmtId="0" fontId="1" fillId="0" borderId="0" xfId="1" applyAlignment="1">
      <alignment vertical="center"/>
    </xf>
    <xf numFmtId="0" fontId="1" fillId="0" borderId="5" xfId="1" applyBorder="1" applyAlignment="1">
      <alignment horizontal="center"/>
    </xf>
    <xf numFmtId="0" fontId="1" fillId="0" borderId="6" xfId="1" applyBorder="1"/>
    <xf numFmtId="0" fontId="9" fillId="3" borderId="5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1" fillId="3" borderId="9" xfId="1" applyFill="1" applyBorder="1" applyAlignment="1">
      <alignment horizontal="left" vertical="center" wrapText="1"/>
    </xf>
    <xf numFmtId="0" fontId="1" fillId="3" borderId="0" xfId="1" applyFill="1" applyAlignment="1">
      <alignment horizontal="left" vertical="center" wrapText="1"/>
    </xf>
    <xf numFmtId="0" fontId="1" fillId="3" borderId="10" xfId="1" applyFill="1" applyBorder="1" applyAlignment="1">
      <alignment horizontal="left" vertical="center" wrapText="1"/>
    </xf>
    <xf numFmtId="0" fontId="1" fillId="3" borderId="0" xfId="1" applyFill="1" applyAlignment="1">
      <alignment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9" fillId="7" borderId="1" xfId="1" applyFont="1" applyFill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  <xf numFmtId="0" fontId="1" fillId="3" borderId="9" xfId="1" applyFill="1" applyBorder="1" applyAlignment="1">
      <alignment horizontal="center"/>
    </xf>
    <xf numFmtId="0" fontId="1" fillId="3" borderId="0" xfId="1" applyFill="1"/>
    <xf numFmtId="0" fontId="10" fillId="6" borderId="1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center" vertical="center" wrapText="1"/>
    </xf>
    <xf numFmtId="2" fontId="12" fillId="10" borderId="1" xfId="1" applyNumberFormat="1" applyFont="1" applyFill="1" applyBorder="1" applyAlignment="1">
      <alignment horizontal="center" vertical="center" wrapText="1"/>
    </xf>
    <xf numFmtId="0" fontId="1" fillId="0" borderId="9" xfId="1" applyBorder="1" applyAlignment="1">
      <alignment horizontal="left" vertical="center"/>
    </xf>
    <xf numFmtId="2" fontId="1" fillId="0" borderId="0" xfId="1" applyNumberFormat="1"/>
    <xf numFmtId="0" fontId="1" fillId="0" borderId="9" xfId="1" applyBorder="1" applyAlignment="1">
      <alignment vertical="center"/>
    </xf>
    <xf numFmtId="0" fontId="1" fillId="0" borderId="9" xfId="1" applyBorder="1" applyAlignment="1">
      <alignment horizontal="center" vertical="center"/>
    </xf>
    <xf numFmtId="0" fontId="1" fillId="0" borderId="7" xfId="1" applyBorder="1"/>
    <xf numFmtId="0" fontId="1" fillId="0" borderId="10" xfId="1" applyBorder="1"/>
    <xf numFmtId="0" fontId="1" fillId="6" borderId="0" xfId="1" applyFill="1"/>
    <xf numFmtId="0" fontId="15" fillId="0" borderId="11" xfId="2" applyBorder="1" applyAlignment="1">
      <alignment horizontal="center" vertical="center" wrapText="1"/>
    </xf>
    <xf numFmtId="0" fontId="15" fillId="0" borderId="12" xfId="2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2" fontId="11" fillId="8" borderId="1" xfId="1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1" fillId="0" borderId="14" xfId="1" applyBorder="1"/>
    <xf numFmtId="0" fontId="10" fillId="0" borderId="1" xfId="1" applyFont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left" wrapText="1"/>
    </xf>
    <xf numFmtId="0" fontId="9" fillId="3" borderId="8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 wrapText="1"/>
    </xf>
    <xf numFmtId="20" fontId="9" fillId="3" borderId="8" xfId="1" applyNumberFormat="1" applyFont="1" applyFill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5" xfId="1" applyBorder="1"/>
    <xf numFmtId="0" fontId="10" fillId="7" borderId="1" xfId="1" applyFont="1" applyFill="1" applyBorder="1" applyAlignment="1">
      <alignment horizontal="left" vertical="center" wrapText="1"/>
    </xf>
    <xf numFmtId="0" fontId="9" fillId="11" borderId="1" xfId="1" applyFont="1" applyFill="1" applyBorder="1" applyAlignment="1">
      <alignment horizontal="center" vertical="center" wrapText="1"/>
    </xf>
    <xf numFmtId="0" fontId="10" fillId="7" borderId="1" xfId="1" applyFont="1" applyFill="1" applyBorder="1" applyAlignment="1">
      <alignment horizontal="left" wrapText="1"/>
    </xf>
    <xf numFmtId="0" fontId="1" fillId="0" borderId="13" xfId="1" applyBorder="1" applyAlignment="1">
      <alignment horizontal="center"/>
    </xf>
    <xf numFmtId="0" fontId="4" fillId="0" borderId="5" xfId="2" applyFont="1" applyBorder="1" applyAlignment="1">
      <alignment horizontal="left" vertical="center" wrapText="1"/>
    </xf>
    <xf numFmtId="164" fontId="4" fillId="0" borderId="6" xfId="2" applyNumberFormat="1" applyFont="1" applyBorder="1" applyAlignment="1">
      <alignment horizontal="center" vertical="center" wrapText="1"/>
    </xf>
    <xf numFmtId="164" fontId="1" fillId="5" borderId="8" xfId="2" applyNumberFormat="1" applyFont="1" applyFill="1" applyBorder="1" applyAlignment="1">
      <alignment horizontal="center" vertical="center" wrapText="1"/>
    </xf>
    <xf numFmtId="164" fontId="4" fillId="0" borderId="0" xfId="2" applyNumberFormat="1" applyFont="1" applyAlignment="1">
      <alignment horizontal="center" vertical="center" wrapText="1"/>
    </xf>
    <xf numFmtId="0" fontId="4" fillId="0" borderId="9" xfId="2" applyFont="1" applyBorder="1" applyAlignment="1">
      <alignment horizontal="left" vertical="center" wrapText="1"/>
    </xf>
    <xf numFmtId="164" fontId="1" fillId="5" borderId="11" xfId="2" applyNumberFormat="1" applyFont="1" applyFill="1" applyBorder="1" applyAlignment="1">
      <alignment horizontal="center" vertical="center" wrapText="1"/>
    </xf>
    <xf numFmtId="0" fontId="9" fillId="0" borderId="0" xfId="1" applyFont="1"/>
    <xf numFmtId="20" fontId="14" fillId="0" borderId="1" xfId="1" applyNumberFormat="1" applyFont="1" applyBorder="1" applyAlignment="1">
      <alignment horizontal="center" vertical="center" wrapText="1"/>
    </xf>
    <xf numFmtId="0" fontId="9" fillId="6" borderId="3" xfId="1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1" fillId="0" borderId="9" xfId="1" applyBorder="1" applyAlignment="1">
      <alignment horizontal="left"/>
    </xf>
    <xf numFmtId="164" fontId="3" fillId="11" borderId="1" xfId="2" applyNumberFormat="1" applyFont="1" applyFill="1" applyBorder="1" applyAlignment="1">
      <alignment horizontal="center" vertical="center" wrapText="1"/>
    </xf>
    <xf numFmtId="164" fontId="1" fillId="5" borderId="12" xfId="2" applyNumberFormat="1" applyFont="1" applyFill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4" fillId="0" borderId="1" xfId="1" applyFont="1" applyBorder="1"/>
    <xf numFmtId="0" fontId="10" fillId="0" borderId="9" xfId="1" applyFont="1" applyBorder="1" applyAlignment="1">
      <alignment horizontal="center" vertical="center" wrapText="1"/>
    </xf>
    <xf numFmtId="0" fontId="9" fillId="7" borderId="11" xfId="1" applyFont="1" applyFill="1" applyBorder="1" applyAlignment="1">
      <alignment horizontal="left" vertical="center" wrapText="1"/>
    </xf>
    <xf numFmtId="0" fontId="10" fillId="0" borderId="13" xfId="1" applyFont="1" applyBorder="1" applyAlignment="1">
      <alignment horizontal="center" vertical="center" wrapText="1"/>
    </xf>
    <xf numFmtId="0" fontId="9" fillId="6" borderId="8" xfId="1" applyFont="1" applyFill="1" applyBorder="1" applyAlignment="1">
      <alignment horizontal="left" vertical="center" wrapText="1"/>
    </xf>
    <xf numFmtId="0" fontId="4" fillId="0" borderId="12" xfId="1" applyFont="1" applyBorder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10" fillId="7" borderId="8" xfId="1" applyFont="1" applyFill="1" applyBorder="1" applyAlignment="1">
      <alignment horizontal="left" vertical="center" wrapText="1"/>
    </xf>
    <xf numFmtId="0" fontId="9" fillId="10" borderId="7" xfId="1" applyFont="1" applyFill="1" applyBorder="1" applyAlignment="1">
      <alignment horizontal="center" vertical="center" wrapText="1"/>
    </xf>
    <xf numFmtId="20" fontId="10" fillId="0" borderId="1" xfId="1" applyNumberFormat="1" applyFont="1" applyBorder="1" applyAlignment="1">
      <alignment horizontal="center" vertical="center" wrapText="1"/>
    </xf>
    <xf numFmtId="0" fontId="1" fillId="0" borderId="13" xfId="1" applyBorder="1" applyAlignment="1">
      <alignment horizontal="left" vertical="center"/>
    </xf>
    <xf numFmtId="0" fontId="1" fillId="5" borderId="11" xfId="1" applyFill="1" applyBorder="1" applyAlignment="1">
      <alignment horizontal="center" vertical="center"/>
    </xf>
    <xf numFmtId="0" fontId="19" fillId="10" borderId="8" xfId="1" applyFont="1" applyFill="1" applyBorder="1" applyAlignment="1">
      <alignment horizontal="center" vertical="center" wrapText="1"/>
    </xf>
    <xf numFmtId="0" fontId="19" fillId="10" borderId="11" xfId="1" applyFont="1" applyFill="1" applyBorder="1" applyAlignment="1">
      <alignment horizontal="center" vertical="center" wrapText="1"/>
    </xf>
    <xf numFmtId="0" fontId="9" fillId="6" borderId="12" xfId="1" applyFont="1" applyFill="1" applyBorder="1" applyAlignment="1">
      <alignment horizontal="left" vertical="center" wrapText="1"/>
    </xf>
    <xf numFmtId="0" fontId="9" fillId="0" borderId="9" xfId="1" applyFont="1" applyBorder="1" applyAlignment="1">
      <alignment horizontal="center" vertical="center" wrapText="1"/>
    </xf>
    <xf numFmtId="0" fontId="19" fillId="10" borderId="12" xfId="1" applyFont="1" applyFill="1" applyBorder="1" applyAlignment="1">
      <alignment horizontal="center" vertical="center" wrapText="1"/>
    </xf>
    <xf numFmtId="164" fontId="10" fillId="11" borderId="1" xfId="1" applyNumberFormat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 wrapText="1"/>
    </xf>
    <xf numFmtId="2" fontId="1" fillId="0" borderId="9" xfId="1" applyNumberFormat="1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 wrapText="1"/>
    </xf>
    <xf numFmtId="0" fontId="9" fillId="7" borderId="1" xfId="1" applyFont="1" applyFill="1" applyBorder="1" applyAlignment="1">
      <alignment vertical="center"/>
    </xf>
    <xf numFmtId="164" fontId="9" fillId="11" borderId="8" xfId="1" applyNumberFormat="1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 wrapText="1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4" fillId="10" borderId="8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10" borderId="1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20" fontId="20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/>
    </xf>
    <xf numFmtId="0" fontId="2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center" vertical="center" wrapText="1"/>
    </xf>
    <xf numFmtId="0" fontId="4" fillId="10" borderId="12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4" fillId="3" borderId="0" xfId="1" applyFont="1" applyFill="1"/>
    <xf numFmtId="0" fontId="4" fillId="3" borderId="0" xfId="1" applyFont="1" applyFill="1" applyAlignment="1">
      <alignment horizontal="center"/>
    </xf>
    <xf numFmtId="0" fontId="22" fillId="0" borderId="0" xfId="1" applyFont="1"/>
  </cellXfs>
  <cellStyles count="3">
    <cellStyle name="Normal" xfId="0" builtinId="0"/>
    <cellStyle name="Normal 2" xfId="2" xr:uid="{4BE055C9-ABCA-459E-8589-3FF5A723658A}"/>
    <cellStyle name="Normal 2 4" xfId="1" xr:uid="{01C36A0E-8513-4C8D-83AD-1928ADEBF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62931</xdr:colOff>
      <xdr:row>0</xdr:row>
      <xdr:rowOff>0</xdr:rowOff>
    </xdr:from>
    <xdr:to>
      <xdr:col>23</xdr:col>
      <xdr:colOff>4171</xdr:colOff>
      <xdr:row>4</xdr:row>
      <xdr:rowOff>152547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07FC098-DE59-441C-AB99-318EA1F5C950}"/>
            </a:ext>
          </a:extLst>
        </xdr:cNvPr>
        <xdr:cNvGrpSpPr/>
      </xdr:nvGrpSpPr>
      <xdr:grpSpPr>
        <a:xfrm>
          <a:off x="18133217" y="0"/>
          <a:ext cx="4935061" cy="792083"/>
          <a:chOff x="21553712" y="0"/>
          <a:chExt cx="3777434" cy="79548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BEA49033-DFB3-4961-BEB3-C08B9A9B01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48847"/>
          <a:stretch/>
        </xdr:blipFill>
        <xdr:spPr>
          <a:xfrm>
            <a:off x="21553712" y="0"/>
            <a:ext cx="1986510" cy="789214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B31DC590-C674-4F03-A505-73B792AE653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0977"/>
          <a:stretch/>
        </xdr:blipFill>
        <xdr:spPr>
          <a:xfrm>
            <a:off x="23361082" y="35718"/>
            <a:ext cx="1970064" cy="759767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40821</xdr:colOff>
      <xdr:row>102</xdr:row>
      <xdr:rowOff>204108</xdr:rowOff>
    </xdr:from>
    <xdr:to>
      <xdr:col>23</xdr:col>
      <xdr:colOff>27214</xdr:colOff>
      <xdr:row>103</xdr:row>
      <xdr:rowOff>206829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C9514FF-70CA-49D4-BCA0-9BB8F5C96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3071" y="26588358"/>
          <a:ext cx="4967968" cy="240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rodrigues\Desktop\PP%20MTG%20-%2014.04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do Processo MTG"/>
      <sheetName val="ARALDITE"/>
      <sheetName val="Ancoragem das Armagen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C6E4-4D5D-4A2F-95EC-B98183FDE66E}">
  <dimension ref="A1:AL281"/>
  <sheetViews>
    <sheetView showGridLines="0" tabSelected="1" zoomScale="70" zoomScaleNormal="70" zoomScaleSheetLayoutView="30" workbookViewId="0">
      <pane ySplit="5" topLeftCell="A150" activePane="bottomLeft" state="frozen"/>
      <selection pane="bottomLeft" activeCell="C204" sqref="C204:C217"/>
    </sheetView>
  </sheetViews>
  <sheetFormatPr defaultColWidth="9.28515625" defaultRowHeight="15" x14ac:dyDescent="0.25"/>
  <cols>
    <col min="1" max="1" width="9" style="3" customWidth="1"/>
    <col min="2" max="2" width="14" style="3" customWidth="1"/>
    <col min="3" max="3" width="17.28515625" style="3" customWidth="1"/>
    <col min="4" max="4" width="20.42578125" style="3" customWidth="1"/>
    <col min="5" max="5" width="66.28515625" style="4" customWidth="1"/>
    <col min="6" max="6" width="24.5703125" style="4" customWidth="1"/>
    <col min="7" max="7" width="16.7109375" style="4" customWidth="1"/>
    <col min="8" max="8" width="14.42578125" style="3" customWidth="1"/>
    <col min="9" max="9" width="13" style="3" customWidth="1"/>
    <col min="10" max="17" width="9.28515625" style="3" customWidth="1"/>
    <col min="18" max="18" width="33.7109375" style="2" customWidth="1"/>
    <col min="19" max="21" width="9.28515625" style="3"/>
    <col min="22" max="22" width="11.42578125" style="3" customWidth="1"/>
    <col min="23" max="23" width="1.7109375" style="3" customWidth="1"/>
    <col min="24" max="24" width="55.28515625" style="3" bestFit="1" customWidth="1"/>
    <col min="25" max="16384" width="9.28515625" style="3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6" ht="5.25" customHeight="1" x14ac:dyDescent="0.25"/>
    <row r="5" spans="1:26" ht="39.75" customHeight="1" x14ac:dyDescent="0.25">
      <c r="A5" s="5" t="s">
        <v>1</v>
      </c>
      <c r="B5" s="5" t="s">
        <v>2</v>
      </c>
      <c r="C5" s="5" t="s">
        <v>3</v>
      </c>
      <c r="D5" s="5" t="s">
        <v>4</v>
      </c>
      <c r="E5" s="6" t="s">
        <v>5</v>
      </c>
      <c r="F5" s="5" t="s">
        <v>6</v>
      </c>
      <c r="G5" s="5" t="s">
        <v>7</v>
      </c>
      <c r="H5" s="7" t="s">
        <v>8</v>
      </c>
      <c r="I5" s="5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9"/>
    </row>
    <row r="6" spans="1:26" ht="4.5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</row>
    <row r="7" spans="1:26" ht="21" customHeight="1" x14ac:dyDescent="0.25">
      <c r="A7" s="14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  <c r="R7" s="17"/>
      <c r="S7" s="18"/>
      <c r="T7" s="18"/>
      <c r="U7" s="19"/>
      <c r="V7" s="20" t="s">
        <v>19</v>
      </c>
    </row>
    <row r="8" spans="1:26" ht="30" customHeight="1" x14ac:dyDescent="0.25">
      <c r="A8" s="21">
        <v>1</v>
      </c>
      <c r="B8" s="21" t="s">
        <v>20</v>
      </c>
      <c r="C8" s="21" t="s">
        <v>21</v>
      </c>
      <c r="D8" s="21" t="s">
        <v>22</v>
      </c>
      <c r="E8" s="22" t="s">
        <v>23</v>
      </c>
      <c r="F8" s="21" t="s">
        <v>24</v>
      </c>
      <c r="G8" s="23" t="s">
        <v>25</v>
      </c>
      <c r="H8" s="24">
        <v>1</v>
      </c>
      <c r="I8" s="24"/>
      <c r="J8" s="25">
        <v>2.0833333333333332E-2</v>
      </c>
      <c r="K8" s="25">
        <v>2.0833333333333332E-2</v>
      </c>
      <c r="L8" s="25">
        <v>2.0833333333333332E-2</v>
      </c>
      <c r="M8" s="25">
        <v>2.0833333333333332E-2</v>
      </c>
      <c r="N8" s="25">
        <v>2.0833333333333332E-2</v>
      </c>
      <c r="O8" s="25">
        <v>2.0833333333333332E-2</v>
      </c>
      <c r="P8" s="25">
        <v>2.0833333333333332E-2</v>
      </c>
      <c r="Q8" s="25">
        <v>2.0833333333333332E-2</v>
      </c>
      <c r="R8" s="26"/>
      <c r="S8" s="27"/>
      <c r="T8" s="27"/>
      <c r="U8" s="28"/>
      <c r="V8" s="29"/>
      <c r="X8" s="30" t="s">
        <v>26</v>
      </c>
      <c r="Y8" s="30"/>
      <c r="Z8" s="30"/>
    </row>
    <row r="9" spans="1:26" ht="31.5" x14ac:dyDescent="0.25">
      <c r="A9" s="31"/>
      <c r="B9" s="31"/>
      <c r="C9" s="31"/>
      <c r="D9" s="31"/>
      <c r="E9" s="22" t="s">
        <v>27</v>
      </c>
      <c r="F9" s="31"/>
      <c r="G9" s="23" t="s">
        <v>25</v>
      </c>
      <c r="H9" s="24">
        <v>1</v>
      </c>
      <c r="I9" s="24"/>
      <c r="J9" s="25">
        <v>3.4722222222222224E-2</v>
      </c>
      <c r="K9" s="25">
        <v>3.4722222222222224E-2</v>
      </c>
      <c r="L9" s="25">
        <v>3.4722222222222224E-2</v>
      </c>
      <c r="M9" s="25">
        <v>3.4722222222222224E-2</v>
      </c>
      <c r="N9" s="25">
        <v>3.4722222222222224E-2</v>
      </c>
      <c r="O9" s="25">
        <v>3.4722222222222224E-2</v>
      </c>
      <c r="P9" s="25">
        <v>3.4722222222222224E-2</v>
      </c>
      <c r="Q9" s="25">
        <v>3.4722222222222224E-2</v>
      </c>
      <c r="R9" s="26"/>
      <c r="S9" s="27"/>
      <c r="T9" s="27"/>
      <c r="U9" s="28"/>
      <c r="V9" s="29"/>
      <c r="X9" s="32" t="s">
        <v>28</v>
      </c>
      <c r="Y9" s="33"/>
      <c r="Z9" s="34"/>
    </row>
    <row r="10" spans="1:26" ht="47.25" x14ac:dyDescent="0.25">
      <c r="A10" s="31"/>
      <c r="B10" s="31"/>
      <c r="C10" s="31"/>
      <c r="D10" s="31"/>
      <c r="E10" s="22" t="s">
        <v>29</v>
      </c>
      <c r="F10" s="35"/>
      <c r="G10" s="23" t="s">
        <v>25</v>
      </c>
      <c r="H10" s="24">
        <v>1</v>
      </c>
      <c r="I10" s="24"/>
      <c r="J10" s="25">
        <v>2.7777777777777776E-2</v>
      </c>
      <c r="K10" s="25">
        <v>2.7777777777777776E-2</v>
      </c>
      <c r="L10" s="25">
        <v>2.7777777777777776E-2</v>
      </c>
      <c r="M10" s="25">
        <v>2.7777777777777776E-2</v>
      </c>
      <c r="N10" s="25">
        <v>2.7777777777777776E-2</v>
      </c>
      <c r="O10" s="25">
        <v>2.7777777777777776E-2</v>
      </c>
      <c r="P10" s="25">
        <v>2.7777777777777776E-2</v>
      </c>
      <c r="Q10" s="25">
        <v>2.7777777777777776E-2</v>
      </c>
      <c r="R10" s="36"/>
      <c r="S10" s="37"/>
      <c r="T10" s="37"/>
      <c r="U10" s="38"/>
      <c r="V10" s="29"/>
    </row>
    <row r="11" spans="1:26" ht="18.75" x14ac:dyDescent="0.25">
      <c r="A11" s="39" t="s">
        <v>30</v>
      </c>
      <c r="B11" s="39"/>
      <c r="C11" s="39"/>
      <c r="D11" s="39"/>
      <c r="E11" s="39"/>
      <c r="F11" s="39"/>
      <c r="G11" s="39"/>
      <c r="H11" s="39"/>
      <c r="I11" s="39"/>
      <c r="J11" s="40">
        <f t="shared" ref="J11:Q11" si="0">SUM(J8:J10)*24</f>
        <v>2</v>
      </c>
      <c r="K11" s="40">
        <f t="shared" si="0"/>
        <v>2</v>
      </c>
      <c r="L11" s="40">
        <f t="shared" si="0"/>
        <v>2</v>
      </c>
      <c r="M11" s="40">
        <f t="shared" si="0"/>
        <v>2</v>
      </c>
      <c r="N11" s="40">
        <f t="shared" si="0"/>
        <v>2</v>
      </c>
      <c r="O11" s="40">
        <f t="shared" si="0"/>
        <v>2</v>
      </c>
      <c r="P11" s="40">
        <f t="shared" si="0"/>
        <v>2</v>
      </c>
      <c r="Q11" s="40">
        <f t="shared" si="0"/>
        <v>2</v>
      </c>
      <c r="R11" s="41"/>
      <c r="S11" s="42"/>
      <c r="T11" s="42"/>
      <c r="U11" s="43"/>
      <c r="V11" s="44"/>
    </row>
    <row r="12" spans="1:26" ht="21" customHeight="1" x14ac:dyDescent="0.25">
      <c r="A12" s="45" t="s">
        <v>31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7"/>
      <c r="R12" s="48" t="s">
        <v>32</v>
      </c>
      <c r="S12" s="49"/>
      <c r="T12" s="49"/>
      <c r="U12" s="50"/>
      <c r="V12" s="20" t="s">
        <v>19</v>
      </c>
    </row>
    <row r="13" spans="1:26" ht="21" customHeight="1" x14ac:dyDescent="0.25">
      <c r="A13" s="51">
        <v>2</v>
      </c>
      <c r="B13" s="52" t="s">
        <v>33</v>
      </c>
      <c r="C13" s="53" t="s">
        <v>34</v>
      </c>
      <c r="D13" s="53" t="s">
        <v>35</v>
      </c>
      <c r="E13" s="54" t="s">
        <v>36</v>
      </c>
      <c r="F13" s="55" t="s">
        <v>37</v>
      </c>
      <c r="G13" s="23" t="s">
        <v>38</v>
      </c>
      <c r="H13" s="56">
        <v>2</v>
      </c>
      <c r="I13" s="57"/>
      <c r="J13" s="58">
        <v>2.375</v>
      </c>
      <c r="K13" s="58">
        <v>2.375</v>
      </c>
      <c r="L13" s="58">
        <v>2.375</v>
      </c>
      <c r="M13" s="58">
        <v>2.375</v>
      </c>
      <c r="N13" s="58">
        <v>2.375</v>
      </c>
      <c r="O13" s="58">
        <v>2.375</v>
      </c>
      <c r="P13" s="58">
        <v>2.375</v>
      </c>
      <c r="Q13" s="58">
        <v>2.375</v>
      </c>
      <c r="R13" s="59"/>
      <c r="S13" s="60"/>
      <c r="T13" s="60"/>
      <c r="U13" s="61"/>
      <c r="V13" s="29"/>
    </row>
    <row r="14" spans="1:26" ht="47.25" x14ac:dyDescent="0.25">
      <c r="A14" s="62"/>
      <c r="B14" s="52"/>
      <c r="C14" s="53"/>
      <c r="D14" s="53"/>
      <c r="E14" s="63" t="s">
        <v>39</v>
      </c>
      <c r="F14" s="64"/>
      <c r="G14" s="23" t="s">
        <v>38</v>
      </c>
      <c r="H14" s="56">
        <v>2</v>
      </c>
      <c r="I14" s="56"/>
      <c r="J14" s="25"/>
      <c r="K14" s="65"/>
      <c r="L14" s="65"/>
      <c r="M14" s="65"/>
      <c r="N14" s="65"/>
      <c r="O14" s="65"/>
      <c r="P14" s="65"/>
      <c r="Q14" s="65"/>
      <c r="R14" s="59"/>
      <c r="S14" s="60"/>
      <c r="T14" s="60"/>
      <c r="U14" s="61"/>
      <c r="V14" s="29"/>
    </row>
    <row r="15" spans="1:26" ht="18.75" x14ac:dyDescent="0.25">
      <c r="A15" s="39" t="s">
        <v>40</v>
      </c>
      <c r="B15" s="39"/>
      <c r="C15" s="39"/>
      <c r="D15" s="39"/>
      <c r="E15" s="39"/>
      <c r="F15" s="39"/>
      <c r="G15" s="39"/>
      <c r="H15" s="39"/>
      <c r="I15" s="39"/>
      <c r="J15" s="40">
        <f>SUM(J13:J14)*24</f>
        <v>57</v>
      </c>
      <c r="K15" s="40">
        <f t="shared" ref="K15:Q15" si="1">SUM(K13:K14)*24</f>
        <v>57</v>
      </c>
      <c r="L15" s="40">
        <f t="shared" si="1"/>
        <v>57</v>
      </c>
      <c r="M15" s="40">
        <f t="shared" si="1"/>
        <v>57</v>
      </c>
      <c r="N15" s="40">
        <f t="shared" si="1"/>
        <v>57</v>
      </c>
      <c r="O15" s="40">
        <f t="shared" si="1"/>
        <v>57</v>
      </c>
      <c r="P15" s="40">
        <f t="shared" si="1"/>
        <v>57</v>
      </c>
      <c r="Q15" s="40">
        <f t="shared" si="1"/>
        <v>57</v>
      </c>
      <c r="R15" s="66"/>
      <c r="S15" s="67"/>
      <c r="T15" s="67"/>
      <c r="U15" s="68"/>
      <c r="V15" s="44"/>
    </row>
    <row r="16" spans="1:26" ht="21" customHeight="1" x14ac:dyDescent="0.25">
      <c r="A16" s="45" t="s">
        <v>41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R16" s="48" t="s">
        <v>42</v>
      </c>
      <c r="S16" s="49"/>
      <c r="T16" s="49"/>
      <c r="U16" s="50"/>
      <c r="V16" s="20" t="s">
        <v>19</v>
      </c>
    </row>
    <row r="17" spans="1:25" ht="15" customHeight="1" x14ac:dyDescent="0.25">
      <c r="A17" s="21">
        <v>3</v>
      </c>
      <c r="B17" s="69" t="s">
        <v>43</v>
      </c>
      <c r="C17" s="69">
        <v>4007</v>
      </c>
      <c r="D17" s="21" t="s">
        <v>44</v>
      </c>
      <c r="E17" s="70" t="s">
        <v>45</v>
      </c>
      <c r="F17" s="69" t="s">
        <v>46</v>
      </c>
      <c r="G17" s="23" t="s">
        <v>38</v>
      </c>
      <c r="H17" s="24">
        <v>1</v>
      </c>
      <c r="I17" s="24"/>
      <c r="J17" s="65"/>
      <c r="K17" s="65"/>
      <c r="L17" s="65"/>
      <c r="M17" s="65"/>
      <c r="N17" s="65"/>
      <c r="O17" s="65"/>
      <c r="P17" s="65"/>
      <c r="Q17" s="65"/>
      <c r="R17" s="59"/>
      <c r="S17" s="60"/>
      <c r="T17" s="60"/>
      <c r="U17" s="61"/>
      <c r="V17" s="29"/>
    </row>
    <row r="18" spans="1:25" ht="15" customHeight="1" x14ac:dyDescent="0.25">
      <c r="A18" s="31"/>
      <c r="B18" s="71"/>
      <c r="C18" s="71"/>
      <c r="D18" s="31"/>
      <c r="E18" s="72" t="s">
        <v>47</v>
      </c>
      <c r="F18" s="71"/>
      <c r="G18" s="23" t="s">
        <v>38</v>
      </c>
      <c r="H18" s="24">
        <v>1</v>
      </c>
      <c r="I18" s="24"/>
      <c r="J18" s="65"/>
      <c r="K18" s="65"/>
      <c r="L18" s="65"/>
      <c r="M18" s="65"/>
      <c r="N18" s="65"/>
      <c r="O18" s="65"/>
      <c r="P18" s="65"/>
      <c r="Q18" s="65"/>
      <c r="R18" s="59"/>
      <c r="S18" s="60"/>
      <c r="T18" s="60"/>
      <c r="U18" s="61"/>
      <c r="V18" s="29"/>
    </row>
    <row r="19" spans="1:25" ht="15" customHeight="1" x14ac:dyDescent="0.25">
      <c r="A19" s="31"/>
      <c r="B19" s="71"/>
      <c r="C19" s="71"/>
      <c r="D19" s="31"/>
      <c r="E19" s="72" t="s">
        <v>48</v>
      </c>
      <c r="F19" s="71"/>
      <c r="G19" s="23" t="s">
        <v>38</v>
      </c>
      <c r="H19" s="24">
        <v>1</v>
      </c>
      <c r="I19" s="24"/>
      <c r="J19" s="65"/>
      <c r="K19" s="65"/>
      <c r="L19" s="65"/>
      <c r="M19" s="65"/>
      <c r="N19" s="65"/>
      <c r="O19" s="65"/>
      <c r="P19" s="65"/>
      <c r="Q19" s="65"/>
      <c r="R19" s="59"/>
      <c r="S19" s="60"/>
      <c r="T19" s="60"/>
      <c r="U19" s="61"/>
      <c r="V19" s="29"/>
    </row>
    <row r="20" spans="1:25" ht="15" customHeight="1" x14ac:dyDescent="0.25">
      <c r="A20" s="31"/>
      <c r="B20" s="71"/>
      <c r="C20" s="71"/>
      <c r="D20" s="31"/>
      <c r="E20" s="72" t="s">
        <v>49</v>
      </c>
      <c r="F20" s="71"/>
      <c r="G20" s="23" t="s">
        <v>38</v>
      </c>
      <c r="H20" s="24">
        <v>1</v>
      </c>
      <c r="I20" s="24"/>
      <c r="J20" s="65"/>
      <c r="K20" s="65"/>
      <c r="L20" s="65"/>
      <c r="M20" s="65"/>
      <c r="N20" s="65"/>
      <c r="O20" s="65"/>
      <c r="P20" s="65"/>
      <c r="Q20" s="65"/>
      <c r="R20" s="59"/>
      <c r="S20" s="60"/>
      <c r="T20" s="60"/>
      <c r="U20" s="61"/>
      <c r="V20" s="29"/>
    </row>
    <row r="21" spans="1:25" ht="15" customHeight="1" x14ac:dyDescent="0.25">
      <c r="A21" s="31"/>
      <c r="B21" s="71"/>
      <c r="C21" s="71"/>
      <c r="D21" s="31"/>
      <c r="E21" s="72" t="s">
        <v>50</v>
      </c>
      <c r="F21" s="71"/>
      <c r="G21" s="23" t="s">
        <v>38</v>
      </c>
      <c r="H21" s="24">
        <v>1</v>
      </c>
      <c r="I21" s="24"/>
      <c r="J21" s="65"/>
      <c r="K21" s="65"/>
      <c r="L21" s="65"/>
      <c r="M21" s="65"/>
      <c r="N21" s="65"/>
      <c r="O21" s="65"/>
      <c r="P21" s="65"/>
      <c r="Q21" s="65"/>
      <c r="R21" s="59"/>
      <c r="S21" s="60"/>
      <c r="T21" s="60"/>
      <c r="U21" s="61"/>
      <c r="V21" s="29"/>
    </row>
    <row r="22" spans="1:25" ht="15" customHeight="1" x14ac:dyDescent="0.25">
      <c r="A22" s="35"/>
      <c r="B22" s="73"/>
      <c r="C22" s="73"/>
      <c r="D22" s="35"/>
      <c r="E22" s="72" t="s">
        <v>51</v>
      </c>
      <c r="F22" s="73"/>
      <c r="G22" s="23" t="s">
        <v>38</v>
      </c>
      <c r="H22" s="24">
        <v>1</v>
      </c>
      <c r="I22" s="24"/>
      <c r="J22" s="65"/>
      <c r="K22" s="65"/>
      <c r="L22" s="65"/>
      <c r="M22" s="65"/>
      <c r="N22" s="65"/>
      <c r="O22" s="65"/>
      <c r="P22" s="65"/>
      <c r="Q22" s="65"/>
      <c r="R22" s="59"/>
      <c r="S22" s="60"/>
      <c r="T22" s="60"/>
      <c r="U22" s="61"/>
      <c r="V22" s="29"/>
    </row>
    <row r="23" spans="1:25" ht="18.75" customHeight="1" x14ac:dyDescent="0.25">
      <c r="A23" s="74" t="s">
        <v>52</v>
      </c>
      <c r="B23" s="75"/>
      <c r="C23" s="75"/>
      <c r="D23" s="75"/>
      <c r="E23" s="75"/>
      <c r="F23" s="75"/>
      <c r="G23" s="75"/>
      <c r="H23" s="75"/>
      <c r="I23" s="76"/>
      <c r="J23" s="40">
        <f>SUM(J17:J22)*24</f>
        <v>0</v>
      </c>
      <c r="K23" s="40">
        <f t="shared" ref="K23:Q23" si="2">SUM(K17:K22)*24</f>
        <v>0</v>
      </c>
      <c r="L23" s="40">
        <f t="shared" si="2"/>
        <v>0</v>
      </c>
      <c r="M23" s="40">
        <f t="shared" si="2"/>
        <v>0</v>
      </c>
      <c r="N23" s="40">
        <f t="shared" si="2"/>
        <v>0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66"/>
      <c r="S23" s="67"/>
      <c r="T23" s="67"/>
      <c r="U23" s="68"/>
      <c r="V23" s="44"/>
    </row>
    <row r="24" spans="1:25" ht="21" customHeight="1" x14ac:dyDescent="0.25">
      <c r="A24" s="14" t="s">
        <v>53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48" t="s">
        <v>54</v>
      </c>
      <c r="S24" s="49"/>
      <c r="T24" s="49"/>
      <c r="U24" s="50"/>
      <c r="V24" s="20" t="s">
        <v>19</v>
      </c>
    </row>
    <row r="25" spans="1:25" ht="27.75" customHeight="1" x14ac:dyDescent="0.25">
      <c r="A25" s="77">
        <v>4</v>
      </c>
      <c r="B25" s="78" t="s">
        <v>55</v>
      </c>
      <c r="C25" s="78" t="s">
        <v>56</v>
      </c>
      <c r="D25" s="78" t="s">
        <v>57</v>
      </c>
      <c r="E25" s="22" t="s">
        <v>58</v>
      </c>
      <c r="F25" s="78" t="s">
        <v>24</v>
      </c>
      <c r="G25" s="23" t="s">
        <v>25</v>
      </c>
      <c r="H25" s="56">
        <v>0</v>
      </c>
      <c r="I25" s="25"/>
      <c r="J25" s="65"/>
      <c r="K25" s="65"/>
      <c r="L25" s="65"/>
      <c r="M25" s="65"/>
      <c r="N25" s="65"/>
      <c r="O25" s="65"/>
      <c r="P25" s="65"/>
      <c r="Q25" s="65"/>
      <c r="R25" s="59"/>
      <c r="S25" s="60"/>
      <c r="T25" s="60"/>
      <c r="U25" s="61"/>
      <c r="V25" s="29"/>
    </row>
    <row r="26" spans="1:25" ht="18.75" x14ac:dyDescent="0.25">
      <c r="A26" s="39" t="s">
        <v>30</v>
      </c>
      <c r="B26" s="39"/>
      <c r="C26" s="39"/>
      <c r="D26" s="39"/>
      <c r="E26" s="39"/>
      <c r="F26" s="39"/>
      <c r="G26" s="39"/>
      <c r="H26" s="39"/>
      <c r="I26" s="39"/>
      <c r="J26" s="40">
        <f t="shared" ref="J26:Q26" si="3">SUM(J25:J25)*24</f>
        <v>0</v>
      </c>
      <c r="K26" s="40">
        <f t="shared" si="3"/>
        <v>0</v>
      </c>
      <c r="L26" s="40">
        <f t="shared" si="3"/>
        <v>0</v>
      </c>
      <c r="M26" s="40">
        <f t="shared" si="3"/>
        <v>0</v>
      </c>
      <c r="N26" s="40">
        <f t="shared" si="3"/>
        <v>0</v>
      </c>
      <c r="O26" s="40">
        <f t="shared" si="3"/>
        <v>0</v>
      </c>
      <c r="P26" s="40">
        <f t="shared" si="3"/>
        <v>0</v>
      </c>
      <c r="Q26" s="40">
        <f t="shared" si="3"/>
        <v>0</v>
      </c>
      <c r="R26" s="59"/>
      <c r="S26" s="60"/>
      <c r="T26" s="60"/>
      <c r="U26" s="61"/>
      <c r="V26" s="29"/>
    </row>
    <row r="27" spans="1:25" ht="21" customHeight="1" x14ac:dyDescent="0.25">
      <c r="A27" s="79" t="s">
        <v>59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45"/>
      <c r="R27" s="80"/>
      <c r="S27" s="18"/>
      <c r="T27" s="18"/>
      <c r="U27" s="18"/>
      <c r="V27" s="20" t="s">
        <v>19</v>
      </c>
      <c r="W27" s="81"/>
    </row>
    <row r="28" spans="1:25" ht="15.75" customHeight="1" x14ac:dyDescent="0.25">
      <c r="A28" s="53">
        <v>5</v>
      </c>
      <c r="B28" s="53" t="s">
        <v>60</v>
      </c>
      <c r="C28" s="31"/>
      <c r="D28" s="82" t="s">
        <v>61</v>
      </c>
      <c r="E28" s="83" t="s">
        <v>62</v>
      </c>
      <c r="F28" s="84" t="s">
        <v>24</v>
      </c>
      <c r="G28" s="23" t="s">
        <v>38</v>
      </c>
      <c r="H28" s="85">
        <v>1</v>
      </c>
      <c r="I28" s="86"/>
      <c r="J28" s="87">
        <v>2.0833333333333332E-2</v>
      </c>
      <c r="K28" s="87">
        <v>2.7777777777777776E-2</v>
      </c>
      <c r="L28" s="87">
        <v>6.9444444444444434E-2</v>
      </c>
      <c r="M28" s="87">
        <v>6.9444444444444434E-2</v>
      </c>
      <c r="N28" s="87">
        <v>6.9444444444444434E-2</v>
      </c>
      <c r="O28" s="87">
        <v>0.10416666666666667</v>
      </c>
      <c r="P28" s="87">
        <v>0.125</v>
      </c>
      <c r="Q28" s="87">
        <v>0.15277777777777801</v>
      </c>
      <c r="R28" s="59" t="s">
        <v>63</v>
      </c>
      <c r="S28" s="60"/>
      <c r="T28" s="60"/>
      <c r="U28" s="60"/>
      <c r="V28" s="29"/>
      <c r="W28" s="26"/>
      <c r="X28" s="27"/>
      <c r="Y28" s="27"/>
    </row>
    <row r="29" spans="1:25" ht="21" customHeight="1" x14ac:dyDescent="0.25">
      <c r="A29" s="53"/>
      <c r="B29" s="53"/>
      <c r="C29" s="31"/>
      <c r="D29" s="53"/>
      <c r="E29" s="88" t="s">
        <v>64</v>
      </c>
      <c r="F29" s="89" t="s">
        <v>65</v>
      </c>
      <c r="G29" s="23" t="s">
        <v>38</v>
      </c>
      <c r="H29" s="85">
        <v>1</v>
      </c>
      <c r="I29" s="90"/>
      <c r="J29" s="91"/>
      <c r="K29" s="91"/>
      <c r="L29" s="91"/>
      <c r="M29" s="91"/>
      <c r="N29" s="91"/>
      <c r="O29" s="91"/>
      <c r="P29" s="91"/>
      <c r="Q29" s="91"/>
      <c r="R29" s="59" t="s">
        <v>66</v>
      </c>
      <c r="S29" s="60"/>
      <c r="T29" s="60"/>
      <c r="U29" s="60"/>
      <c r="V29" s="29"/>
      <c r="W29" s="26"/>
      <c r="X29" s="27"/>
      <c r="Y29" s="27"/>
    </row>
    <row r="30" spans="1:25" ht="15.75" customHeight="1" x14ac:dyDescent="0.25">
      <c r="A30" s="53"/>
      <c r="B30" s="53"/>
      <c r="C30" s="31"/>
      <c r="D30" s="53"/>
      <c r="E30" s="70" t="s">
        <v>67</v>
      </c>
      <c r="F30" s="92" t="s">
        <v>24</v>
      </c>
      <c r="G30" s="23" t="s">
        <v>38</v>
      </c>
      <c r="H30" s="24">
        <v>2</v>
      </c>
      <c r="I30" s="93"/>
      <c r="J30" s="94"/>
      <c r="K30" s="65"/>
      <c r="L30" s="65"/>
      <c r="M30" s="65"/>
      <c r="N30" s="65"/>
      <c r="O30" s="65"/>
      <c r="P30" s="65"/>
      <c r="Q30" s="65"/>
      <c r="R30" s="59" t="s">
        <v>68</v>
      </c>
      <c r="S30" s="60"/>
      <c r="T30" s="60"/>
      <c r="U30" s="60"/>
      <c r="V30" s="29"/>
      <c r="W30" s="26"/>
      <c r="X30" s="27"/>
      <c r="Y30" s="27"/>
    </row>
    <row r="31" spans="1:25" ht="30" customHeight="1" x14ac:dyDescent="0.25">
      <c r="A31" s="53"/>
      <c r="B31" s="53"/>
      <c r="C31" s="31"/>
      <c r="D31" s="53"/>
      <c r="E31" s="22" t="s">
        <v>69</v>
      </c>
      <c r="F31" s="92" t="s">
        <v>24</v>
      </c>
      <c r="G31" s="23" t="s">
        <v>38</v>
      </c>
      <c r="H31" s="24">
        <v>1</v>
      </c>
      <c r="I31" s="93"/>
      <c r="J31" s="95">
        <v>1.3888888888888888E-2</v>
      </c>
      <c r="K31" s="95">
        <v>1.3888888888888888E-2</v>
      </c>
      <c r="L31" s="95">
        <v>2.7777777777777776E-2</v>
      </c>
      <c r="M31" s="95">
        <v>2.7777777777777776E-2</v>
      </c>
      <c r="N31" s="95">
        <v>2.7777777777777776E-2</v>
      </c>
      <c r="O31" s="95">
        <v>4.8611111111111112E-2</v>
      </c>
      <c r="P31" s="95">
        <v>6.25E-2</v>
      </c>
      <c r="Q31" s="95">
        <v>8.3333333333333398E-2</v>
      </c>
      <c r="R31" s="59" t="s">
        <v>63</v>
      </c>
      <c r="S31" s="60"/>
      <c r="T31" s="60"/>
      <c r="U31" s="60"/>
      <c r="V31" s="29"/>
      <c r="W31" s="26"/>
      <c r="X31" s="27"/>
      <c r="Y31" s="27"/>
    </row>
    <row r="32" spans="1:25" ht="31.5" x14ac:dyDescent="0.25">
      <c r="A32" s="53"/>
      <c r="B32" s="53"/>
      <c r="C32" s="31"/>
      <c r="D32" s="53"/>
      <c r="E32" s="22" t="s">
        <v>70</v>
      </c>
      <c r="F32" s="92" t="s">
        <v>24</v>
      </c>
      <c r="G32" s="23" t="s">
        <v>38</v>
      </c>
      <c r="H32" s="24">
        <v>1</v>
      </c>
      <c r="I32" s="93"/>
      <c r="J32" s="95">
        <v>2.0833333333333332E-2</v>
      </c>
      <c r="K32" s="95">
        <v>2.0833333333333332E-2</v>
      </c>
      <c r="L32" s="95">
        <v>3.4722222222222224E-2</v>
      </c>
      <c r="M32" s="95">
        <v>3.4722222222222224E-2</v>
      </c>
      <c r="N32" s="95">
        <v>3.4722222222222224E-2</v>
      </c>
      <c r="O32" s="95">
        <v>6.25E-2</v>
      </c>
      <c r="P32" s="95">
        <v>6.9444444444444434E-2</v>
      </c>
      <c r="Q32" s="95">
        <v>8.3333333333333398E-2</v>
      </c>
      <c r="R32" s="59" t="s">
        <v>63</v>
      </c>
      <c r="S32" s="60"/>
      <c r="T32" s="60"/>
      <c r="U32" s="60"/>
      <c r="V32" s="29"/>
      <c r="W32" s="26"/>
      <c r="X32" s="27"/>
      <c r="Y32" s="27"/>
    </row>
    <row r="33" spans="1:25" ht="17.25" customHeight="1" x14ac:dyDescent="0.25">
      <c r="A33" s="53"/>
      <c r="B33" s="53"/>
      <c r="C33" s="31"/>
      <c r="D33" s="53"/>
      <c r="E33" s="22" t="s">
        <v>71</v>
      </c>
      <c r="F33" s="92" t="s">
        <v>24</v>
      </c>
      <c r="G33" s="23" t="s">
        <v>38</v>
      </c>
      <c r="H33" s="24">
        <v>1</v>
      </c>
      <c r="I33" s="93"/>
      <c r="J33" s="95">
        <v>1.3888888888888888E-2</v>
      </c>
      <c r="K33" s="95">
        <v>1.3888888888888888E-2</v>
      </c>
      <c r="L33" s="95" t="s">
        <v>72</v>
      </c>
      <c r="M33" s="95" t="s">
        <v>72</v>
      </c>
      <c r="N33" s="95" t="s">
        <v>72</v>
      </c>
      <c r="O33" s="95">
        <v>6.25E-2</v>
      </c>
      <c r="P33" s="95" t="s">
        <v>73</v>
      </c>
      <c r="Q33" s="95">
        <v>8.3333333333333398E-2</v>
      </c>
      <c r="R33" s="59" t="s">
        <v>63</v>
      </c>
      <c r="S33" s="60"/>
      <c r="T33" s="60"/>
      <c r="U33" s="60"/>
      <c r="V33" s="29"/>
      <c r="W33" s="26"/>
      <c r="X33" s="27"/>
      <c r="Y33" s="27"/>
    </row>
    <row r="34" spans="1:25" ht="47.25" x14ac:dyDescent="0.25">
      <c r="A34" s="53"/>
      <c r="B34" s="53"/>
      <c r="C34" s="31"/>
      <c r="D34" s="53"/>
      <c r="E34" s="22" t="s">
        <v>74</v>
      </c>
      <c r="F34" s="92" t="s">
        <v>65</v>
      </c>
      <c r="G34" s="23" t="s">
        <v>38</v>
      </c>
      <c r="H34" s="24">
        <v>1</v>
      </c>
      <c r="I34" s="96"/>
      <c r="J34" s="95">
        <v>0.20833333333333334</v>
      </c>
      <c r="K34" s="95">
        <v>0.20833333333333334</v>
      </c>
      <c r="L34" s="95">
        <v>0.20833333333333334</v>
      </c>
      <c r="M34" s="95">
        <v>0.20833333333333334</v>
      </c>
      <c r="N34" s="95">
        <v>0.20833333333333334</v>
      </c>
      <c r="O34" s="95">
        <v>0.20833333333333334</v>
      </c>
      <c r="P34" s="95">
        <v>0.20833333333333334</v>
      </c>
      <c r="Q34" s="95">
        <v>0.20833333333333334</v>
      </c>
      <c r="R34" s="59" t="s">
        <v>63</v>
      </c>
      <c r="S34" s="60"/>
      <c r="T34" s="60"/>
      <c r="U34" s="60"/>
      <c r="V34" s="29"/>
      <c r="W34" s="26"/>
      <c r="X34" s="27"/>
      <c r="Y34" s="27"/>
    </row>
    <row r="35" spans="1:25" ht="17.25" customHeight="1" x14ac:dyDescent="0.25">
      <c r="A35" s="53"/>
      <c r="B35" s="53"/>
      <c r="C35" s="31"/>
      <c r="D35" s="53"/>
      <c r="E35" s="97" t="s">
        <v>75</v>
      </c>
      <c r="F35" s="93" t="s">
        <v>24</v>
      </c>
      <c r="G35" s="23" t="s">
        <v>38</v>
      </c>
      <c r="H35" s="56">
        <v>1</v>
      </c>
      <c r="I35" s="98"/>
      <c r="J35" s="65"/>
      <c r="K35" s="65"/>
      <c r="L35" s="65"/>
      <c r="M35" s="65"/>
      <c r="N35" s="65"/>
      <c r="O35" s="65"/>
      <c r="P35" s="65"/>
      <c r="Q35" s="65"/>
      <c r="R35" s="59" t="s">
        <v>76</v>
      </c>
      <c r="S35" s="60"/>
      <c r="T35" s="60"/>
      <c r="U35" s="60"/>
      <c r="V35" s="29"/>
      <c r="W35" s="26"/>
      <c r="X35" s="27"/>
      <c r="Y35" s="27"/>
    </row>
    <row r="36" spans="1:25" ht="33.75" customHeight="1" x14ac:dyDescent="0.25">
      <c r="A36" s="53"/>
      <c r="B36" s="53"/>
      <c r="C36" s="31"/>
      <c r="D36" s="53"/>
      <c r="E36" s="22" t="s">
        <v>77</v>
      </c>
      <c r="F36" s="93" t="s">
        <v>24</v>
      </c>
      <c r="G36" s="23" t="s">
        <v>38</v>
      </c>
      <c r="H36" s="24">
        <v>1</v>
      </c>
      <c r="I36" s="96"/>
      <c r="J36" s="99">
        <v>0</v>
      </c>
      <c r="K36" s="99">
        <v>0</v>
      </c>
      <c r="L36" s="99">
        <v>4.8611111111111112E-2</v>
      </c>
      <c r="M36" s="99">
        <v>4.8611111111111112E-2</v>
      </c>
      <c r="N36" s="99">
        <v>4.8611111111111112E-2</v>
      </c>
      <c r="O36" s="99">
        <v>7.6388888888888895E-2</v>
      </c>
      <c r="P36" s="99">
        <v>8.3333333333333329E-2</v>
      </c>
      <c r="Q36" s="99">
        <v>9.7222222222222224E-2</v>
      </c>
      <c r="R36" s="59" t="s">
        <v>78</v>
      </c>
      <c r="S36" s="60"/>
      <c r="T36" s="60"/>
      <c r="U36" s="60"/>
      <c r="V36" s="29"/>
      <c r="W36" s="26"/>
      <c r="X36" s="27"/>
      <c r="Y36" s="27"/>
    </row>
    <row r="37" spans="1:25" ht="27.75" customHeight="1" x14ac:dyDescent="0.25">
      <c r="A37" s="53"/>
      <c r="B37" s="53"/>
      <c r="C37" s="31"/>
      <c r="D37" s="53"/>
      <c r="E37" s="22" t="s">
        <v>79</v>
      </c>
      <c r="F37" s="93" t="s">
        <v>24</v>
      </c>
      <c r="G37" s="23" t="s">
        <v>38</v>
      </c>
      <c r="H37" s="24">
        <v>1</v>
      </c>
      <c r="I37" s="96">
        <v>2.0833333333333332E-2</v>
      </c>
      <c r="J37" s="100"/>
      <c r="K37" s="100"/>
      <c r="L37" s="100"/>
      <c r="M37" s="100"/>
      <c r="N37" s="100"/>
      <c r="O37" s="100"/>
      <c r="P37" s="100"/>
      <c r="Q37" s="100"/>
      <c r="R37" s="59" t="s">
        <v>78</v>
      </c>
      <c r="S37" s="60"/>
      <c r="T37" s="60"/>
      <c r="U37" s="60"/>
      <c r="V37" s="29"/>
      <c r="W37" s="26"/>
      <c r="X37" s="27"/>
      <c r="Y37" s="27"/>
    </row>
    <row r="38" spans="1:25" ht="15.75" customHeight="1" x14ac:dyDescent="0.25">
      <c r="A38" s="53"/>
      <c r="B38" s="53"/>
      <c r="C38" s="31"/>
      <c r="D38" s="53"/>
      <c r="E38" s="22" t="s">
        <v>80</v>
      </c>
      <c r="F38" s="93" t="s">
        <v>24</v>
      </c>
      <c r="G38" s="23" t="s">
        <v>38</v>
      </c>
      <c r="H38" s="24">
        <v>1</v>
      </c>
      <c r="I38" s="93"/>
      <c r="J38" s="101">
        <v>1.3888888888888888E-2</v>
      </c>
      <c r="K38" s="102">
        <v>1.3888888888888888E-2</v>
      </c>
      <c r="L38" s="102">
        <v>1.3888888888888888E-2</v>
      </c>
      <c r="M38" s="102">
        <v>1.3888888888888888E-2</v>
      </c>
      <c r="N38" s="102">
        <v>1.3888888888888888E-2</v>
      </c>
      <c r="O38" s="102">
        <v>1.3888888888888888E-2</v>
      </c>
      <c r="P38" s="102">
        <v>1.3888888888888888E-2</v>
      </c>
      <c r="Q38" s="102">
        <v>2.0833333333333332E-2</v>
      </c>
      <c r="R38" s="59" t="s">
        <v>78</v>
      </c>
      <c r="S38" s="60"/>
      <c r="T38" s="60"/>
      <c r="U38" s="60"/>
      <c r="V38" s="29"/>
      <c r="W38" s="26"/>
      <c r="X38" s="27"/>
      <c r="Y38" s="27"/>
    </row>
    <row r="39" spans="1:25" ht="15.75" customHeight="1" x14ac:dyDescent="0.25">
      <c r="A39" s="53"/>
      <c r="B39" s="53"/>
      <c r="C39" s="31"/>
      <c r="D39" s="53"/>
      <c r="E39" s="70" t="s">
        <v>81</v>
      </c>
      <c r="F39" s="93" t="s">
        <v>24</v>
      </c>
      <c r="G39" s="23" t="s">
        <v>38</v>
      </c>
      <c r="H39" s="24">
        <v>1</v>
      </c>
      <c r="I39" s="24"/>
      <c r="J39" s="65"/>
      <c r="K39" s="65"/>
      <c r="L39" s="65"/>
      <c r="M39" s="65"/>
      <c r="N39" s="65"/>
      <c r="O39" s="65"/>
      <c r="P39" s="65"/>
      <c r="Q39" s="65"/>
      <c r="R39" s="59" t="s">
        <v>66</v>
      </c>
      <c r="S39" s="60"/>
      <c r="T39" s="60"/>
      <c r="U39" s="60"/>
      <c r="V39" s="29"/>
      <c r="W39" s="26"/>
      <c r="X39" s="27"/>
      <c r="Y39" s="27"/>
    </row>
    <row r="40" spans="1:25" ht="28.5" customHeight="1" x14ac:dyDescent="0.25">
      <c r="A40" s="53"/>
      <c r="B40" s="53"/>
      <c r="C40" s="31"/>
      <c r="D40" s="53"/>
      <c r="E40" s="22" t="s">
        <v>82</v>
      </c>
      <c r="F40" s="93" t="s">
        <v>24</v>
      </c>
      <c r="G40" s="23" t="s">
        <v>38</v>
      </c>
      <c r="H40" s="24">
        <v>1</v>
      </c>
      <c r="I40" s="24"/>
      <c r="J40" s="101">
        <v>2.0833333333333332E-2</v>
      </c>
      <c r="K40" s="101">
        <v>2.0833333333333332E-2</v>
      </c>
      <c r="L40" s="25">
        <v>2.0833333333333332E-2</v>
      </c>
      <c r="M40" s="25">
        <v>2.0833333333333332E-2</v>
      </c>
      <c r="N40" s="25">
        <v>2.0833333333333332E-2</v>
      </c>
      <c r="O40" s="25">
        <v>2.0833333333333332E-2</v>
      </c>
      <c r="P40" s="25">
        <v>2.0833333333333332E-2</v>
      </c>
      <c r="Q40" s="25">
        <v>2.0833333333333332E-2</v>
      </c>
      <c r="R40" s="59" t="s">
        <v>78</v>
      </c>
      <c r="S40" s="60"/>
      <c r="T40" s="60"/>
      <c r="U40" s="60"/>
      <c r="V40" s="29"/>
      <c r="W40" s="26"/>
      <c r="X40" s="27"/>
      <c r="Y40" s="27"/>
    </row>
    <row r="41" spans="1:25" ht="15.75" customHeight="1" x14ac:dyDescent="0.25">
      <c r="A41" s="53"/>
      <c r="B41" s="53"/>
      <c r="C41" s="31"/>
      <c r="D41" s="53"/>
      <c r="E41" s="22" t="s">
        <v>83</v>
      </c>
      <c r="F41" s="93" t="s">
        <v>24</v>
      </c>
      <c r="G41" s="23" t="s">
        <v>38</v>
      </c>
      <c r="H41" s="24">
        <v>1</v>
      </c>
      <c r="I41" s="24"/>
      <c r="J41" s="103">
        <v>1.3888888888888888E-2</v>
      </c>
      <c r="K41" s="103">
        <v>1.3888888888888888E-2</v>
      </c>
      <c r="L41" s="103">
        <v>2.7777777777777776E-2</v>
      </c>
      <c r="M41" s="103">
        <v>2.7777777777777776E-2</v>
      </c>
      <c r="N41" s="103">
        <v>2.7777777777777776E-2</v>
      </c>
      <c r="O41" s="103">
        <v>4.8611111111111112E-2</v>
      </c>
      <c r="P41" s="103">
        <v>6.25E-2</v>
      </c>
      <c r="Q41" s="103">
        <v>8.3333333333333398E-2</v>
      </c>
      <c r="R41" s="59" t="s">
        <v>78</v>
      </c>
      <c r="S41" s="60"/>
      <c r="T41" s="60"/>
      <c r="U41" s="60"/>
      <c r="V41" s="29"/>
      <c r="W41" s="26"/>
      <c r="X41" s="27"/>
      <c r="Y41" s="27"/>
    </row>
    <row r="42" spans="1:25" ht="15.75" customHeight="1" x14ac:dyDescent="0.25">
      <c r="A42" s="53"/>
      <c r="B42" s="53"/>
      <c r="C42" s="31"/>
      <c r="D42" s="53"/>
      <c r="E42" s="70" t="s">
        <v>84</v>
      </c>
      <c r="F42" s="93" t="s">
        <v>24</v>
      </c>
      <c r="G42" s="23" t="s">
        <v>38</v>
      </c>
      <c r="H42" s="24">
        <v>2</v>
      </c>
      <c r="I42" s="24"/>
      <c r="J42" s="65"/>
      <c r="K42" s="65"/>
      <c r="L42" s="65"/>
      <c r="M42" s="65"/>
      <c r="N42" s="65"/>
      <c r="O42" s="65"/>
      <c r="P42" s="65"/>
      <c r="Q42" s="65"/>
      <c r="R42" s="59" t="s">
        <v>85</v>
      </c>
      <c r="S42" s="60"/>
      <c r="T42" s="60"/>
      <c r="U42" s="60"/>
      <c r="V42" s="29"/>
      <c r="W42" s="26"/>
      <c r="X42" s="27"/>
      <c r="Y42" s="27"/>
    </row>
    <row r="43" spans="1:25" ht="15.75" customHeight="1" x14ac:dyDescent="0.25">
      <c r="A43" s="53"/>
      <c r="B43" s="53"/>
      <c r="C43" s="31"/>
      <c r="D43" s="53"/>
      <c r="E43" s="22" t="s">
        <v>86</v>
      </c>
      <c r="F43" s="93" t="s">
        <v>24</v>
      </c>
      <c r="G43" s="23" t="s">
        <v>38</v>
      </c>
      <c r="H43" s="24">
        <v>1</v>
      </c>
      <c r="I43" s="24"/>
      <c r="J43" s="103">
        <v>9.7222222222222224E-2</v>
      </c>
      <c r="K43" s="103">
        <v>0.1388888888888889</v>
      </c>
      <c r="L43" s="103">
        <v>0.2638888888888889</v>
      </c>
      <c r="M43" s="103">
        <v>0.2638888888888889</v>
      </c>
      <c r="N43" s="103">
        <v>0.2638888888888889</v>
      </c>
      <c r="O43" s="95">
        <v>0.36805555555555558</v>
      </c>
      <c r="P43" s="95">
        <v>0.40277777777777773</v>
      </c>
      <c r="Q43" s="95">
        <v>0.4513888888888889</v>
      </c>
      <c r="R43" s="59" t="s">
        <v>87</v>
      </c>
      <c r="S43" s="60"/>
      <c r="T43" s="60"/>
      <c r="U43" s="60"/>
      <c r="V43" s="29"/>
      <c r="W43" s="26"/>
      <c r="X43" s="27"/>
      <c r="Y43" s="27"/>
    </row>
    <row r="44" spans="1:25" ht="15.75" x14ac:dyDescent="0.25">
      <c r="A44" s="53"/>
      <c r="B44" s="53"/>
      <c r="C44" s="31"/>
      <c r="D44" s="53"/>
      <c r="E44" s="70" t="s">
        <v>88</v>
      </c>
      <c r="F44" s="93" t="s">
        <v>24</v>
      </c>
      <c r="G44" s="23" t="s">
        <v>38</v>
      </c>
      <c r="H44" s="24">
        <v>2</v>
      </c>
      <c r="I44" s="24"/>
      <c r="J44" s="65"/>
      <c r="K44" s="65"/>
      <c r="L44" s="65"/>
      <c r="M44" s="65"/>
      <c r="N44" s="65"/>
      <c r="O44" s="65"/>
      <c r="P44" s="65"/>
      <c r="Q44" s="65"/>
      <c r="R44" s="59"/>
      <c r="S44" s="60"/>
      <c r="T44" s="60"/>
      <c r="U44" s="60"/>
      <c r="V44" s="29"/>
      <c r="W44" s="81"/>
    </row>
    <row r="45" spans="1:25" ht="31.5" x14ac:dyDescent="0.25">
      <c r="A45" s="53"/>
      <c r="B45" s="53"/>
      <c r="C45" s="35"/>
      <c r="D45" s="53"/>
      <c r="E45" s="22" t="s">
        <v>89</v>
      </c>
      <c r="F45" s="93" t="s">
        <v>24</v>
      </c>
      <c r="G45" s="23" t="s">
        <v>38</v>
      </c>
      <c r="H45" s="24">
        <v>2</v>
      </c>
      <c r="I45" s="24"/>
      <c r="J45" s="103">
        <v>2.7777777777777776E-2</v>
      </c>
      <c r="K45" s="103">
        <v>2.7777777777777776E-2</v>
      </c>
      <c r="L45" s="103">
        <v>5.5555555555555552E-2</v>
      </c>
      <c r="M45" s="103">
        <v>5.5555555555555552E-2</v>
      </c>
      <c r="N45" s="103">
        <v>5.5555555555555552E-2</v>
      </c>
      <c r="O45" s="103">
        <v>8.3333333333333329E-2</v>
      </c>
      <c r="P45" s="103">
        <v>9.0277777777777776E-2</v>
      </c>
      <c r="Q45" s="103">
        <v>0.104166666666667</v>
      </c>
      <c r="R45" s="59" t="s">
        <v>63</v>
      </c>
      <c r="S45" s="60"/>
      <c r="T45" s="60"/>
      <c r="U45" s="60"/>
      <c r="V45" s="29"/>
      <c r="W45" s="26"/>
      <c r="X45" s="27"/>
      <c r="Y45" s="27"/>
    </row>
    <row r="46" spans="1:25" ht="18.75" x14ac:dyDescent="0.25">
      <c r="A46" s="39" t="s">
        <v>30</v>
      </c>
      <c r="B46" s="39"/>
      <c r="C46" s="39"/>
      <c r="D46" s="39"/>
      <c r="E46" s="39"/>
      <c r="F46" s="39"/>
      <c r="G46" s="39"/>
      <c r="H46" s="39"/>
      <c r="I46" s="39"/>
      <c r="J46" s="40">
        <f t="shared" ref="J46:Q46" si="4">SUM(J28,J30:J33,J35:J45)*24</f>
        <v>5.8333333333333339</v>
      </c>
      <c r="K46" s="40">
        <f t="shared" si="4"/>
        <v>7</v>
      </c>
      <c r="L46" s="40">
        <f t="shared" si="4"/>
        <v>13.5</v>
      </c>
      <c r="M46" s="40">
        <f t="shared" si="4"/>
        <v>13.5</v>
      </c>
      <c r="N46" s="40">
        <f t="shared" si="4"/>
        <v>13.5</v>
      </c>
      <c r="O46" s="40">
        <f t="shared" si="4"/>
        <v>21.333333333333336</v>
      </c>
      <c r="P46" s="40">
        <f t="shared" si="4"/>
        <v>22.333333333333332</v>
      </c>
      <c r="Q46" s="40">
        <f t="shared" si="4"/>
        <v>28.333333333333357</v>
      </c>
      <c r="R46" s="59"/>
      <c r="S46" s="60"/>
      <c r="T46" s="60"/>
      <c r="U46" s="60"/>
      <c r="V46" s="29"/>
      <c r="W46" s="81"/>
    </row>
    <row r="47" spans="1:25" ht="18.75" x14ac:dyDescent="0.25">
      <c r="A47" s="39" t="s">
        <v>90</v>
      </c>
      <c r="B47" s="39"/>
      <c r="C47" s="39"/>
      <c r="D47" s="39"/>
      <c r="E47" s="39"/>
      <c r="F47" s="39"/>
      <c r="G47" s="39"/>
      <c r="H47" s="39"/>
      <c r="I47" s="39"/>
      <c r="J47" s="40">
        <f t="shared" ref="J47:Q47" si="5">SUM(J29,J34)*24</f>
        <v>5</v>
      </c>
      <c r="K47" s="40">
        <f t="shared" si="5"/>
        <v>5</v>
      </c>
      <c r="L47" s="40">
        <f t="shared" si="5"/>
        <v>5</v>
      </c>
      <c r="M47" s="40">
        <f t="shared" si="5"/>
        <v>5</v>
      </c>
      <c r="N47" s="40">
        <f t="shared" si="5"/>
        <v>5</v>
      </c>
      <c r="O47" s="40">
        <f t="shared" si="5"/>
        <v>5</v>
      </c>
      <c r="P47" s="40">
        <f t="shared" si="5"/>
        <v>5</v>
      </c>
      <c r="Q47" s="40">
        <f t="shared" si="5"/>
        <v>5</v>
      </c>
      <c r="R47" s="59"/>
      <c r="S47" s="60"/>
      <c r="T47" s="60"/>
      <c r="U47" s="60"/>
      <c r="V47" s="44"/>
      <c r="W47" s="81"/>
    </row>
    <row r="48" spans="1:25" ht="21" customHeight="1" x14ac:dyDescent="0.25">
      <c r="A48" s="14" t="s">
        <v>91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59" t="s">
        <v>54</v>
      </c>
      <c r="S48" s="60"/>
      <c r="T48" s="60"/>
      <c r="U48" s="61"/>
      <c r="V48" s="29" t="s">
        <v>19</v>
      </c>
    </row>
    <row r="49" spans="1:37" ht="47.25" x14ac:dyDescent="0.25">
      <c r="A49" s="77">
        <v>6</v>
      </c>
      <c r="B49" s="78" t="s">
        <v>92</v>
      </c>
      <c r="C49" s="78" t="s">
        <v>56</v>
      </c>
      <c r="D49" s="78" t="s">
        <v>93</v>
      </c>
      <c r="E49" s="22" t="s">
        <v>94</v>
      </c>
      <c r="F49" s="23" t="s">
        <v>95</v>
      </c>
      <c r="G49" s="23" t="s">
        <v>25</v>
      </c>
      <c r="H49" s="56">
        <v>0</v>
      </c>
      <c r="I49" s="104"/>
      <c r="J49" s="104"/>
      <c r="K49" s="104"/>
      <c r="L49" s="104"/>
      <c r="M49" s="104"/>
      <c r="N49" s="104"/>
      <c r="O49" s="104"/>
      <c r="P49" s="104"/>
      <c r="Q49" s="104"/>
      <c r="R49" s="59"/>
      <c r="S49" s="60"/>
      <c r="T49" s="60"/>
      <c r="U49" s="61"/>
      <c r="V49" s="29"/>
    </row>
    <row r="50" spans="1:37" ht="18.75" x14ac:dyDescent="0.25">
      <c r="A50" s="39" t="s">
        <v>96</v>
      </c>
      <c r="B50" s="39"/>
      <c r="C50" s="39"/>
      <c r="D50" s="39"/>
      <c r="E50" s="39"/>
      <c r="F50" s="39"/>
      <c r="G50" s="39"/>
      <c r="H50" s="39"/>
      <c r="I50" s="39"/>
      <c r="J50" s="40">
        <f>SUM(J49)*24</f>
        <v>0</v>
      </c>
      <c r="K50" s="40">
        <f t="shared" ref="K50:Q50" si="6">SUM(K49)*24</f>
        <v>0</v>
      </c>
      <c r="L50" s="40">
        <f t="shared" si="6"/>
        <v>0</v>
      </c>
      <c r="M50" s="40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66"/>
      <c r="S50" s="67"/>
      <c r="T50" s="67"/>
      <c r="U50" s="68"/>
      <c r="V50" s="44"/>
    </row>
    <row r="51" spans="1:37" ht="21" customHeight="1" x14ac:dyDescent="0.25">
      <c r="A51" s="45" t="s">
        <v>97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8"/>
      <c r="S51" s="49"/>
      <c r="T51" s="49"/>
      <c r="U51" s="50"/>
      <c r="V51" s="20" t="s">
        <v>19</v>
      </c>
    </row>
    <row r="52" spans="1:37" ht="31.5" x14ac:dyDescent="0.25">
      <c r="A52" s="56">
        <v>7</v>
      </c>
      <c r="B52" s="56" t="s">
        <v>98</v>
      </c>
      <c r="C52" s="24" t="s">
        <v>99</v>
      </c>
      <c r="D52" s="78" t="s">
        <v>100</v>
      </c>
      <c r="E52" s="105" t="s">
        <v>100</v>
      </c>
      <c r="F52" s="106"/>
      <c r="G52" s="23" t="s">
        <v>38</v>
      </c>
      <c r="H52" s="56">
        <v>2</v>
      </c>
      <c r="I52" s="56"/>
      <c r="J52" s="102">
        <v>0.25</v>
      </c>
      <c r="K52" s="102">
        <v>0.25</v>
      </c>
      <c r="L52" s="102">
        <v>0.25</v>
      </c>
      <c r="M52" s="102">
        <v>0.25</v>
      </c>
      <c r="N52" s="102">
        <v>0.25</v>
      </c>
      <c r="O52" s="102">
        <v>0.25</v>
      </c>
      <c r="P52" s="102">
        <v>0.25</v>
      </c>
      <c r="Q52" s="102">
        <v>0.25</v>
      </c>
      <c r="R52" s="59"/>
      <c r="S52" s="60"/>
      <c r="T52" s="60"/>
      <c r="U52" s="61"/>
      <c r="V52" s="29"/>
    </row>
    <row r="53" spans="1:37" ht="18.75" x14ac:dyDescent="0.25">
      <c r="A53" s="39" t="s">
        <v>101</v>
      </c>
      <c r="B53" s="39"/>
      <c r="C53" s="39"/>
      <c r="D53" s="39"/>
      <c r="E53" s="39"/>
      <c r="F53" s="39"/>
      <c r="G53" s="39"/>
      <c r="H53" s="39"/>
      <c r="I53" s="39"/>
      <c r="J53" s="40">
        <f>SUM(J52)*24</f>
        <v>6</v>
      </c>
      <c r="K53" s="40">
        <f t="shared" ref="K53:Q53" si="7">SUM(K52)*24</f>
        <v>6</v>
      </c>
      <c r="L53" s="40">
        <f t="shared" si="7"/>
        <v>6</v>
      </c>
      <c r="M53" s="40">
        <f t="shared" si="7"/>
        <v>6</v>
      </c>
      <c r="N53" s="40">
        <f t="shared" si="7"/>
        <v>6</v>
      </c>
      <c r="O53" s="40">
        <f t="shared" si="7"/>
        <v>6</v>
      </c>
      <c r="P53" s="40">
        <f t="shared" si="7"/>
        <v>6</v>
      </c>
      <c r="Q53" s="40">
        <f t="shared" si="7"/>
        <v>6</v>
      </c>
      <c r="R53" s="59"/>
      <c r="S53" s="60"/>
      <c r="T53" s="60"/>
      <c r="U53" s="61"/>
      <c r="V53" s="29"/>
    </row>
    <row r="54" spans="1:37" ht="33" customHeight="1" x14ac:dyDescent="0.25">
      <c r="A54" s="45" t="s">
        <v>102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80"/>
      <c r="S54" s="107"/>
      <c r="T54" s="107"/>
      <c r="U54" s="107"/>
      <c r="V54" s="20" t="s">
        <v>19</v>
      </c>
      <c r="W54" s="81"/>
      <c r="X54" s="108"/>
      <c r="Y54" s="108"/>
      <c r="Z54" s="108"/>
    </row>
    <row r="55" spans="1:37" ht="15" customHeight="1" x14ac:dyDescent="0.25">
      <c r="A55" s="51">
        <v>8</v>
      </c>
      <c r="B55" s="109" t="s">
        <v>103</v>
      </c>
      <c r="C55" s="21" t="s">
        <v>99</v>
      </c>
      <c r="D55" s="21" t="s">
        <v>104</v>
      </c>
      <c r="E55" s="105" t="s">
        <v>105</v>
      </c>
      <c r="F55" s="110" t="s">
        <v>106</v>
      </c>
      <c r="G55" s="23" t="s">
        <v>38</v>
      </c>
      <c r="H55" s="56">
        <v>2</v>
      </c>
      <c r="I55" s="56"/>
      <c r="J55" s="25">
        <v>4.1666666666666664E-2</v>
      </c>
      <c r="K55" s="25">
        <v>4.1666666666666664E-2</v>
      </c>
      <c r="L55" s="25">
        <v>4.1666666666666664E-2</v>
      </c>
      <c r="M55" s="25">
        <v>4.1666666666666664E-2</v>
      </c>
      <c r="N55" s="25">
        <v>4.1666666666666664E-2</v>
      </c>
      <c r="O55" s="25">
        <v>4.1666666666666664E-2</v>
      </c>
      <c r="P55" s="25">
        <v>4.1666666666666664E-2</v>
      </c>
      <c r="Q55" s="25">
        <v>4.1666666666666664E-2</v>
      </c>
      <c r="R55" s="111"/>
      <c r="V55" s="29"/>
      <c r="W55" s="81"/>
    </row>
    <row r="56" spans="1:37" ht="15" customHeight="1" x14ac:dyDescent="0.25">
      <c r="A56" s="109"/>
      <c r="B56" s="109"/>
      <c r="C56" s="109"/>
      <c r="D56" s="31"/>
      <c r="E56" s="105" t="s">
        <v>107</v>
      </c>
      <c r="F56" s="112"/>
      <c r="G56" s="23" t="s">
        <v>38</v>
      </c>
      <c r="H56" s="56">
        <v>2</v>
      </c>
      <c r="I56" s="56"/>
      <c r="J56" s="25">
        <v>4.1666666666666664E-2</v>
      </c>
      <c r="K56" s="25">
        <v>4.1666666666666664E-2</v>
      </c>
      <c r="L56" s="25">
        <v>4.1666666666666664E-2</v>
      </c>
      <c r="M56" s="25">
        <v>4.1666666666666664E-2</v>
      </c>
      <c r="N56" s="25">
        <v>4.1666666666666664E-2</v>
      </c>
      <c r="O56" s="25">
        <v>4.1666666666666664E-2</v>
      </c>
      <c r="P56" s="25">
        <v>4.1666666666666664E-2</v>
      </c>
      <c r="Q56" s="25">
        <v>4.1666666666666664E-2</v>
      </c>
      <c r="R56" s="111"/>
      <c r="V56" s="29"/>
      <c r="W56" s="81"/>
    </row>
    <row r="57" spans="1:37" ht="15" customHeight="1" x14ac:dyDescent="0.25">
      <c r="A57" s="109"/>
      <c r="B57" s="109"/>
      <c r="C57" s="109"/>
      <c r="D57" s="31"/>
      <c r="E57" s="70" t="s">
        <v>108</v>
      </c>
      <c r="F57" s="112"/>
      <c r="G57" s="23" t="s">
        <v>38</v>
      </c>
      <c r="H57" s="24">
        <v>1</v>
      </c>
      <c r="I57" s="24"/>
      <c r="J57" s="25">
        <v>1.3888888888888888E-2</v>
      </c>
      <c r="K57" s="25">
        <v>1.3888888888888888E-2</v>
      </c>
      <c r="L57" s="25">
        <v>1.3888888888888888E-2</v>
      </c>
      <c r="M57" s="25">
        <v>1.3888888888888888E-2</v>
      </c>
      <c r="N57" s="25">
        <v>1.3888888888888888E-2</v>
      </c>
      <c r="O57" s="25">
        <v>1.3888888888888888E-2</v>
      </c>
      <c r="P57" s="25">
        <v>1.3888888888888888E-2</v>
      </c>
      <c r="Q57" s="25">
        <v>1.3888888888888888E-2</v>
      </c>
      <c r="R57" s="26" t="s">
        <v>109</v>
      </c>
      <c r="S57" s="27"/>
      <c r="T57" s="27"/>
      <c r="U57" s="27"/>
      <c r="V57" s="29"/>
      <c r="W57" s="26"/>
      <c r="X57" s="27"/>
      <c r="Y57" s="27"/>
    </row>
    <row r="58" spans="1:37" ht="15" customHeight="1" x14ac:dyDescent="0.25">
      <c r="A58" s="109"/>
      <c r="B58" s="109"/>
      <c r="C58" s="109"/>
      <c r="D58" s="31"/>
      <c r="E58" s="70" t="s">
        <v>110</v>
      </c>
      <c r="F58" s="112"/>
      <c r="G58" s="23" t="s">
        <v>38</v>
      </c>
      <c r="H58" s="24">
        <v>1</v>
      </c>
      <c r="I58" s="24"/>
      <c r="J58" s="25">
        <v>2.0833333333333332E-2</v>
      </c>
      <c r="K58" s="25">
        <v>2.0833333333333332E-2</v>
      </c>
      <c r="L58" s="25">
        <v>2.0833333333333332E-2</v>
      </c>
      <c r="M58" s="25">
        <v>2.0833333333333332E-2</v>
      </c>
      <c r="N58" s="25">
        <v>2.0833333333333332E-2</v>
      </c>
      <c r="O58" s="25">
        <v>2.0833333333333332E-2</v>
      </c>
      <c r="P58" s="25">
        <v>2.0833333333333332E-2</v>
      </c>
      <c r="Q58" s="25">
        <v>2.0833333333333332E-2</v>
      </c>
      <c r="R58" s="26" t="s">
        <v>109</v>
      </c>
      <c r="S58" s="27"/>
      <c r="T58" s="27"/>
      <c r="U58" s="27"/>
      <c r="V58" s="29"/>
      <c r="W58" s="26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</row>
    <row r="59" spans="1:37" ht="15" customHeight="1" x14ac:dyDescent="0.25">
      <c r="A59" s="109"/>
      <c r="B59" s="109"/>
      <c r="C59" s="109"/>
      <c r="D59" s="31"/>
      <c r="E59" s="105" t="s">
        <v>111</v>
      </c>
      <c r="F59" s="112"/>
      <c r="G59" s="23" t="s">
        <v>38</v>
      </c>
      <c r="H59" s="56">
        <v>1</v>
      </c>
      <c r="I59" s="56"/>
      <c r="J59" s="102">
        <v>2.0833333333333332E-2</v>
      </c>
      <c r="K59" s="102">
        <v>2.0833333333333332E-2</v>
      </c>
      <c r="L59" s="102">
        <v>2.0833333333333301E-2</v>
      </c>
      <c r="M59" s="102">
        <v>2.0833333333333301E-2</v>
      </c>
      <c r="N59" s="102">
        <v>2.0833333333333301E-2</v>
      </c>
      <c r="O59" s="102">
        <v>2.0833333333333301E-2</v>
      </c>
      <c r="P59" s="102">
        <v>2.0833333333333301E-2</v>
      </c>
      <c r="Q59" s="102">
        <v>2.0833333333333301E-2</v>
      </c>
      <c r="R59" s="59" t="s">
        <v>112</v>
      </c>
      <c r="S59" s="60"/>
      <c r="T59" s="60"/>
      <c r="U59" s="60"/>
      <c r="V59" s="29"/>
      <c r="W59" s="26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</row>
    <row r="60" spans="1:37" ht="15" customHeight="1" x14ac:dyDescent="0.25">
      <c r="A60" s="109"/>
      <c r="B60" s="109"/>
      <c r="C60" s="109"/>
      <c r="D60" s="31"/>
      <c r="E60" s="97" t="s">
        <v>75</v>
      </c>
      <c r="F60" s="112"/>
      <c r="G60" s="23" t="s">
        <v>38</v>
      </c>
      <c r="H60" s="56">
        <v>1</v>
      </c>
      <c r="I60" s="56"/>
      <c r="J60" s="25">
        <v>2.0833333333333332E-2</v>
      </c>
      <c r="K60" s="25">
        <v>2.0833333333333332E-2</v>
      </c>
      <c r="L60" s="25">
        <v>2.0833333333333301E-2</v>
      </c>
      <c r="M60" s="25">
        <v>2.0833333333333301E-2</v>
      </c>
      <c r="N60" s="25">
        <v>2.0833333333333301E-2</v>
      </c>
      <c r="O60" s="25">
        <v>2.0833333333333301E-2</v>
      </c>
      <c r="P60" s="25">
        <v>2.0833333333333301E-2</v>
      </c>
      <c r="Q60" s="25">
        <v>2.0833333333333301E-2</v>
      </c>
      <c r="R60" s="26"/>
      <c r="S60" s="27"/>
      <c r="T60" s="27"/>
      <c r="U60" s="27"/>
      <c r="V60" s="29"/>
      <c r="W60" s="26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</row>
    <row r="61" spans="1:37" ht="15" customHeight="1" x14ac:dyDescent="0.25">
      <c r="A61" s="109"/>
      <c r="B61" s="109"/>
      <c r="C61" s="109"/>
      <c r="D61" s="31"/>
      <c r="E61" s="105" t="s">
        <v>113</v>
      </c>
      <c r="F61" s="112"/>
      <c r="G61" s="23" t="s">
        <v>38</v>
      </c>
      <c r="H61" s="56">
        <v>1</v>
      </c>
      <c r="I61" s="56"/>
      <c r="J61" s="102">
        <v>4.1666666666666664E-2</v>
      </c>
      <c r="K61" s="102">
        <v>4.1666666666666664E-2</v>
      </c>
      <c r="L61" s="102">
        <v>4.1666666666666664E-2</v>
      </c>
      <c r="M61" s="102">
        <v>4.1666666666666664E-2</v>
      </c>
      <c r="N61" s="102">
        <v>4.1666666666666664E-2</v>
      </c>
      <c r="O61" s="102">
        <v>4.1666666666666664E-2</v>
      </c>
      <c r="P61" s="102">
        <v>4.1666666666666664E-2</v>
      </c>
      <c r="Q61" s="102">
        <v>4.1666666666666664E-2</v>
      </c>
      <c r="R61" s="59" t="s">
        <v>114</v>
      </c>
      <c r="S61" s="60"/>
      <c r="T61" s="60"/>
      <c r="U61" s="60"/>
      <c r="V61" s="29"/>
      <c r="W61" s="26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</row>
    <row r="62" spans="1:37" ht="15" customHeight="1" x14ac:dyDescent="0.25">
      <c r="A62" s="109"/>
      <c r="B62" s="109"/>
      <c r="C62" s="109"/>
      <c r="D62" s="31"/>
      <c r="E62" s="97" t="s">
        <v>115</v>
      </c>
      <c r="F62" s="112"/>
      <c r="G62" s="23" t="s">
        <v>38</v>
      </c>
      <c r="H62" s="56">
        <v>2</v>
      </c>
      <c r="I62" s="100">
        <v>2.0833333333333332E-2</v>
      </c>
      <c r="J62" s="102">
        <v>1.3888888888888888E-2</v>
      </c>
      <c r="K62" s="102">
        <v>1.3888888888888888E-2</v>
      </c>
      <c r="L62" s="102">
        <v>1.3888888888888888E-2</v>
      </c>
      <c r="M62" s="102">
        <v>1.3888888888888888E-2</v>
      </c>
      <c r="N62" s="102">
        <v>1.3888888888888888E-2</v>
      </c>
      <c r="O62" s="102">
        <v>1.3888888888888888E-2</v>
      </c>
      <c r="P62" s="102">
        <v>1.3888888888888888E-2</v>
      </c>
      <c r="Q62" s="102">
        <v>1.3888888888888888E-2</v>
      </c>
      <c r="R62" s="59" t="s">
        <v>116</v>
      </c>
      <c r="S62" s="60"/>
      <c r="T62" s="60"/>
      <c r="U62" s="60"/>
      <c r="V62" s="29"/>
      <c r="W62" s="26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</row>
    <row r="63" spans="1:37" ht="15" customHeight="1" x14ac:dyDescent="0.25">
      <c r="A63" s="109"/>
      <c r="B63" s="109"/>
      <c r="C63" s="109"/>
      <c r="D63" s="31"/>
      <c r="E63" s="105" t="s">
        <v>117</v>
      </c>
      <c r="F63" s="112"/>
      <c r="G63" s="23" t="s">
        <v>38</v>
      </c>
      <c r="H63" s="56">
        <v>1</v>
      </c>
      <c r="I63" s="56"/>
      <c r="J63" s="102">
        <v>1.3888888888888888E-2</v>
      </c>
      <c r="K63" s="102">
        <v>1.3888888888888888E-2</v>
      </c>
      <c r="L63" s="102">
        <v>1.38888888888889E-2</v>
      </c>
      <c r="M63" s="102">
        <v>1.38888888888889E-2</v>
      </c>
      <c r="N63" s="102">
        <v>1.38888888888889E-2</v>
      </c>
      <c r="O63" s="102">
        <v>1.38888888888889E-2</v>
      </c>
      <c r="P63" s="102">
        <v>1.38888888888889E-2</v>
      </c>
      <c r="Q63" s="102">
        <v>1.38888888888889E-2</v>
      </c>
      <c r="R63" s="59" t="s">
        <v>118</v>
      </c>
      <c r="S63" s="60"/>
      <c r="T63" s="60"/>
      <c r="U63" s="60"/>
      <c r="V63" s="29"/>
      <c r="W63" s="26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</row>
    <row r="64" spans="1:37" ht="15" customHeight="1" x14ac:dyDescent="0.25">
      <c r="A64" s="109"/>
      <c r="B64" s="109"/>
      <c r="C64" s="109"/>
      <c r="D64" s="31"/>
      <c r="E64" s="70" t="s">
        <v>81</v>
      </c>
      <c r="F64" s="112"/>
      <c r="G64" s="23" t="s">
        <v>38</v>
      </c>
      <c r="H64" s="56">
        <v>1</v>
      </c>
      <c r="I64" s="56"/>
      <c r="J64" s="25">
        <v>1.3888888888888888E-2</v>
      </c>
      <c r="K64" s="25">
        <v>1.3888888888888888E-2</v>
      </c>
      <c r="L64" s="25">
        <v>1.38888888888889E-2</v>
      </c>
      <c r="M64" s="25">
        <v>1.38888888888889E-2</v>
      </c>
      <c r="N64" s="25">
        <v>1.38888888888889E-2</v>
      </c>
      <c r="O64" s="25">
        <v>1.38888888888889E-2</v>
      </c>
      <c r="P64" s="25">
        <v>1.38888888888889E-2</v>
      </c>
      <c r="Q64" s="25">
        <v>1.38888888888889E-2</v>
      </c>
      <c r="R64" s="26"/>
      <c r="S64" s="27"/>
      <c r="T64" s="27"/>
      <c r="U64" s="27"/>
      <c r="V64" s="29"/>
      <c r="W64" s="26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</row>
    <row r="65" spans="1:38" ht="15" customHeight="1" x14ac:dyDescent="0.25">
      <c r="A65" s="109"/>
      <c r="B65" s="109"/>
      <c r="C65" s="109"/>
      <c r="D65" s="31"/>
      <c r="E65" s="105" t="s">
        <v>119</v>
      </c>
      <c r="F65" s="112"/>
      <c r="G65" s="23" t="s">
        <v>38</v>
      </c>
      <c r="H65" s="56">
        <v>1</v>
      </c>
      <c r="I65" s="56"/>
      <c r="J65" s="102">
        <v>4.1666666666666664E-2</v>
      </c>
      <c r="K65" s="102">
        <v>4.1666666666666664E-2</v>
      </c>
      <c r="L65" s="102">
        <v>4.1666666666666664E-2</v>
      </c>
      <c r="M65" s="102">
        <v>4.1666666666666664E-2</v>
      </c>
      <c r="N65" s="102">
        <v>4.1666666666666664E-2</v>
      </c>
      <c r="O65" s="102">
        <v>4.1666666666666664E-2</v>
      </c>
      <c r="P65" s="102">
        <v>4.1666666666666664E-2</v>
      </c>
      <c r="Q65" s="102">
        <v>4.1666666666666664E-2</v>
      </c>
      <c r="R65" s="59" t="s">
        <v>120</v>
      </c>
      <c r="S65" s="60"/>
      <c r="T65" s="60"/>
      <c r="U65" s="60"/>
      <c r="V65" s="29"/>
      <c r="W65" s="26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</row>
    <row r="66" spans="1:38" ht="15" customHeight="1" x14ac:dyDescent="0.25">
      <c r="A66" s="109"/>
      <c r="B66" s="109"/>
      <c r="C66" s="109"/>
      <c r="D66" s="31"/>
      <c r="E66" s="22" t="s">
        <v>121</v>
      </c>
      <c r="F66" s="112"/>
      <c r="G66" s="23" t="s">
        <v>38</v>
      </c>
      <c r="H66" s="56">
        <v>1</v>
      </c>
      <c r="I66" s="56"/>
      <c r="J66" s="102">
        <v>4.1666666666666664E-2</v>
      </c>
      <c r="K66" s="102">
        <v>4.1666666666666664E-2</v>
      </c>
      <c r="L66" s="102">
        <v>4.1666666666666664E-2</v>
      </c>
      <c r="M66" s="102">
        <v>4.1666666666666664E-2</v>
      </c>
      <c r="N66" s="102">
        <v>4.1666666666666664E-2</v>
      </c>
      <c r="O66" s="102">
        <v>4.1666666666666664E-2</v>
      </c>
      <c r="P66" s="102">
        <v>4.1666666666666664E-2</v>
      </c>
      <c r="Q66" s="102">
        <v>4.1666666666666664E-2</v>
      </c>
      <c r="R66" s="59" t="s">
        <v>122</v>
      </c>
      <c r="S66" s="60"/>
      <c r="T66" s="60"/>
      <c r="U66" s="60"/>
      <c r="V66" s="29"/>
      <c r="W66" s="26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</row>
    <row r="67" spans="1:38" ht="15" customHeight="1" x14ac:dyDescent="0.25">
      <c r="A67" s="109"/>
      <c r="B67" s="109"/>
      <c r="C67" s="109"/>
      <c r="D67" s="31"/>
      <c r="E67" s="70" t="s">
        <v>123</v>
      </c>
      <c r="F67" s="112"/>
      <c r="G67" s="23" t="s">
        <v>38</v>
      </c>
      <c r="H67" s="56">
        <v>1</v>
      </c>
      <c r="I67" s="56"/>
      <c r="J67" s="25">
        <v>6.9444444444444441E-3</v>
      </c>
      <c r="K67" s="25">
        <v>6.9444444444444441E-3</v>
      </c>
      <c r="L67" s="25">
        <v>6.9444444444444397E-3</v>
      </c>
      <c r="M67" s="25">
        <v>6.9444444444444397E-3</v>
      </c>
      <c r="N67" s="25">
        <v>6.9444444444444397E-3</v>
      </c>
      <c r="O67" s="25">
        <v>6.9444444444444397E-3</v>
      </c>
      <c r="P67" s="102">
        <v>6.9444444444444441E-3</v>
      </c>
      <c r="Q67" s="102">
        <v>6.9444444444444441E-3</v>
      </c>
      <c r="R67" s="113" t="s">
        <v>109</v>
      </c>
      <c r="S67" s="27"/>
      <c r="T67" s="27"/>
      <c r="U67" s="27"/>
      <c r="V67" s="29"/>
      <c r="W67" s="26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</row>
    <row r="68" spans="1:38" ht="15" customHeight="1" x14ac:dyDescent="0.25">
      <c r="A68" s="109"/>
      <c r="B68" s="109"/>
      <c r="C68" s="109"/>
      <c r="D68" s="31"/>
      <c r="E68" s="70" t="s">
        <v>124</v>
      </c>
      <c r="F68" s="112"/>
      <c r="G68" s="23" t="s">
        <v>38</v>
      </c>
      <c r="H68" s="56">
        <v>2</v>
      </c>
      <c r="I68" s="56"/>
      <c r="J68" s="25">
        <v>1.3888888888888888E-2</v>
      </c>
      <c r="K68" s="25">
        <v>1.3888888888888888E-2</v>
      </c>
      <c r="L68" s="25">
        <v>1.3888888888888888E-2</v>
      </c>
      <c r="M68" s="25">
        <v>1.3888888888888888E-2</v>
      </c>
      <c r="N68" s="25">
        <v>1.3888888888888888E-2</v>
      </c>
      <c r="O68" s="25">
        <v>1.3888888888888888E-2</v>
      </c>
      <c r="P68" s="25">
        <v>1.3888888888888888E-2</v>
      </c>
      <c r="Q68" s="25">
        <v>1.3888888888888888E-2</v>
      </c>
      <c r="R68" s="113"/>
      <c r="S68" s="27"/>
      <c r="T68" s="27"/>
      <c r="U68" s="27"/>
      <c r="V68" s="29"/>
      <c r="W68" s="26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</row>
    <row r="69" spans="1:38" ht="15" customHeight="1" x14ac:dyDescent="0.25">
      <c r="A69" s="109"/>
      <c r="B69" s="109"/>
      <c r="C69" s="109"/>
      <c r="D69" s="31"/>
      <c r="E69" s="70" t="s">
        <v>125</v>
      </c>
      <c r="F69" s="112"/>
      <c r="G69" s="23" t="s">
        <v>38</v>
      </c>
      <c r="H69" s="56">
        <v>1</v>
      </c>
      <c r="I69" s="56"/>
      <c r="J69" s="25">
        <v>1.3888888888888888E-2</v>
      </c>
      <c r="K69" s="25">
        <v>1.3888888888888888E-2</v>
      </c>
      <c r="L69" s="25">
        <v>1.3888888888888888E-2</v>
      </c>
      <c r="M69" s="25">
        <v>1.3888888888888888E-2</v>
      </c>
      <c r="N69" s="25">
        <v>1.3888888888888888E-2</v>
      </c>
      <c r="O69" s="25">
        <v>1.3888888888888888E-2</v>
      </c>
      <c r="P69" s="25">
        <v>1.3888888888888888E-2</v>
      </c>
      <c r="Q69" s="25">
        <v>1.3888888888888888E-2</v>
      </c>
      <c r="R69" s="113"/>
      <c r="S69" s="27"/>
      <c r="T69" s="27"/>
      <c r="U69" s="27"/>
      <c r="V69" s="29"/>
      <c r="W69" s="26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8" ht="15" customHeight="1" x14ac:dyDescent="0.25">
      <c r="A70" s="109"/>
      <c r="B70" s="109"/>
      <c r="C70" s="109"/>
      <c r="D70" s="31"/>
      <c r="E70" s="105" t="s">
        <v>126</v>
      </c>
      <c r="F70" s="112"/>
      <c r="G70" s="23" t="s">
        <v>38</v>
      </c>
      <c r="H70" s="56">
        <v>1</v>
      </c>
      <c r="I70" s="104"/>
      <c r="J70" s="102">
        <v>1.3888888888888888E-2</v>
      </c>
      <c r="K70" s="102">
        <v>1.3888888888888888E-2</v>
      </c>
      <c r="L70" s="102">
        <v>1.3888888888888888E-2</v>
      </c>
      <c r="M70" s="102">
        <v>1.3888888888888888E-2</v>
      </c>
      <c r="N70" s="102">
        <v>1.3888888888888888E-2</v>
      </c>
      <c r="O70" s="102">
        <v>1.3888888888888888E-2</v>
      </c>
      <c r="P70" s="102">
        <v>1.3888888888888888E-2</v>
      </c>
      <c r="Q70" s="102">
        <v>1.3888888888888888E-2</v>
      </c>
      <c r="R70" s="59" t="s">
        <v>127</v>
      </c>
      <c r="S70" s="60"/>
      <c r="T70" s="60"/>
      <c r="U70" s="60"/>
      <c r="V70" s="29"/>
      <c r="W70" s="26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</row>
    <row r="71" spans="1:38" ht="15" customHeight="1" x14ac:dyDescent="0.25">
      <c r="A71" s="109"/>
      <c r="B71" s="109"/>
      <c r="C71" s="109"/>
      <c r="D71" s="31"/>
      <c r="E71" s="105" t="s">
        <v>128</v>
      </c>
      <c r="F71" s="112"/>
      <c r="G71" s="23" t="s">
        <v>38</v>
      </c>
      <c r="H71" s="56">
        <v>2</v>
      </c>
      <c r="I71" s="56"/>
      <c r="J71" s="25">
        <v>4.1666666666666664E-2</v>
      </c>
      <c r="K71" s="25">
        <v>4.1666666666666664E-2</v>
      </c>
      <c r="L71" s="25">
        <v>4.1666666666666664E-2</v>
      </c>
      <c r="M71" s="25">
        <v>4.1666666666666664E-2</v>
      </c>
      <c r="N71" s="25">
        <v>4.1666666666666664E-2</v>
      </c>
      <c r="O71" s="25">
        <v>4.1666666666666664E-2</v>
      </c>
      <c r="P71" s="25">
        <v>4.1666666666666664E-2</v>
      </c>
      <c r="Q71" s="25">
        <v>4.1666666666666664E-2</v>
      </c>
      <c r="R71" s="113"/>
      <c r="S71" s="27"/>
      <c r="T71" s="27"/>
      <c r="U71" s="27"/>
      <c r="V71" s="29"/>
      <c r="W71" s="26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8" ht="15" customHeight="1" x14ac:dyDescent="0.25">
      <c r="A72" s="109"/>
      <c r="B72" s="109"/>
      <c r="C72" s="109"/>
      <c r="D72" s="31"/>
      <c r="E72" s="97" t="s">
        <v>129</v>
      </c>
      <c r="F72" s="112"/>
      <c r="G72" s="23" t="s">
        <v>38</v>
      </c>
      <c r="H72" s="56">
        <v>2</v>
      </c>
      <c r="I72" s="56"/>
      <c r="J72" s="65"/>
      <c r="K72" s="65"/>
      <c r="L72" s="65"/>
      <c r="M72" s="65"/>
      <c r="N72" s="65"/>
      <c r="O72" s="65"/>
      <c r="P72" s="65"/>
      <c r="Q72" s="65"/>
      <c r="R72" s="59" t="s">
        <v>130</v>
      </c>
      <c r="S72" s="60"/>
      <c r="T72" s="60"/>
      <c r="U72" s="60"/>
      <c r="V72" s="29"/>
      <c r="W72" s="26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</row>
    <row r="73" spans="1:38" ht="15" customHeight="1" x14ac:dyDescent="0.25">
      <c r="A73" s="109"/>
      <c r="B73" s="109"/>
      <c r="C73" s="109"/>
      <c r="D73" s="31"/>
      <c r="E73" s="105" t="s">
        <v>131</v>
      </c>
      <c r="F73" s="112"/>
      <c r="G73" s="23" t="s">
        <v>38</v>
      </c>
      <c r="H73" s="56">
        <v>1</v>
      </c>
      <c r="I73" s="56"/>
      <c r="J73" s="25">
        <v>4.1666666666666664E-2</v>
      </c>
      <c r="K73" s="25">
        <v>4.1666666666666664E-2</v>
      </c>
      <c r="L73" s="25">
        <v>4.1666666666666664E-2</v>
      </c>
      <c r="M73" s="25">
        <v>4.1666666666666664E-2</v>
      </c>
      <c r="N73" s="25">
        <v>4.1666666666666664E-2</v>
      </c>
      <c r="O73" s="25">
        <v>4.1666666666666664E-2</v>
      </c>
      <c r="P73" s="25">
        <v>4.1666666666666664E-2</v>
      </c>
      <c r="Q73" s="25">
        <v>4.1666666666666664E-2</v>
      </c>
      <c r="R73" s="113"/>
      <c r="S73" s="27"/>
      <c r="T73" s="27"/>
      <c r="U73" s="27"/>
      <c r="V73" s="29"/>
      <c r="W73" s="26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8" ht="15" customHeight="1" x14ac:dyDescent="0.25">
      <c r="A74" s="62"/>
      <c r="B74" s="62"/>
      <c r="C74" s="62"/>
      <c r="D74" s="35"/>
      <c r="E74" s="105" t="s">
        <v>132</v>
      </c>
      <c r="F74" s="114"/>
      <c r="G74" s="23" t="s">
        <v>38</v>
      </c>
      <c r="H74" s="56">
        <v>1</v>
      </c>
      <c r="I74" s="56"/>
      <c r="J74" s="102">
        <v>4.1666666666666664E-2</v>
      </c>
      <c r="K74" s="102">
        <v>4.1666666666666664E-2</v>
      </c>
      <c r="L74" s="102">
        <v>4.1666666666666664E-2</v>
      </c>
      <c r="M74" s="102">
        <v>4.1666666666666664E-2</v>
      </c>
      <c r="N74" s="102">
        <v>4.1666666666666664E-2</v>
      </c>
      <c r="O74" s="102">
        <v>4.1666666666666664E-2</v>
      </c>
      <c r="P74" s="102">
        <v>4.1666666666666664E-2</v>
      </c>
      <c r="Q74" s="102">
        <v>4.1666666666666664E-2</v>
      </c>
      <c r="R74" s="115" t="s">
        <v>133</v>
      </c>
      <c r="S74" s="116"/>
      <c r="T74" s="116"/>
      <c r="U74" s="116"/>
      <c r="V74" s="29"/>
      <c r="W74" s="26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</row>
    <row r="75" spans="1:38" ht="18.75" customHeight="1" x14ac:dyDescent="0.25">
      <c r="A75" s="39" t="s">
        <v>96</v>
      </c>
      <c r="B75" s="39"/>
      <c r="C75" s="39"/>
      <c r="D75" s="39"/>
      <c r="E75" s="39"/>
      <c r="F75" s="39"/>
      <c r="G75" s="39"/>
      <c r="H75" s="39"/>
      <c r="I75" s="39"/>
      <c r="J75" s="40">
        <f t="shared" ref="J75:Q75" si="8">SUM(J55:J74)*24</f>
        <v>12</v>
      </c>
      <c r="K75" s="40">
        <f t="shared" si="8"/>
        <v>12</v>
      </c>
      <c r="L75" s="40">
        <f t="shared" si="8"/>
        <v>12</v>
      </c>
      <c r="M75" s="40">
        <f t="shared" si="8"/>
        <v>12</v>
      </c>
      <c r="N75" s="40">
        <f t="shared" si="8"/>
        <v>12</v>
      </c>
      <c r="O75" s="40">
        <f t="shared" si="8"/>
        <v>12</v>
      </c>
      <c r="P75" s="40">
        <f t="shared" si="8"/>
        <v>12</v>
      </c>
      <c r="Q75" s="40">
        <f t="shared" si="8"/>
        <v>12</v>
      </c>
      <c r="R75" s="117"/>
      <c r="S75" s="42"/>
      <c r="T75" s="42"/>
      <c r="U75" s="42"/>
      <c r="V75" s="44"/>
      <c r="W75" s="26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</row>
    <row r="76" spans="1:38" ht="21" customHeight="1" x14ac:dyDescent="0.25">
      <c r="A76" s="14" t="s">
        <v>134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6"/>
      <c r="R76" s="59" t="s">
        <v>135</v>
      </c>
      <c r="S76" s="60"/>
      <c r="T76" s="60"/>
      <c r="U76" s="60"/>
      <c r="V76" s="29" t="s">
        <v>19</v>
      </c>
      <c r="W76" s="81"/>
      <c r="AL76" s="118"/>
    </row>
    <row r="77" spans="1:38" ht="15.75" x14ac:dyDescent="0.25">
      <c r="A77" s="51">
        <v>9</v>
      </c>
      <c r="B77" s="21" t="s">
        <v>136</v>
      </c>
      <c r="C77" s="21" t="s">
        <v>137</v>
      </c>
      <c r="D77" s="21" t="s">
        <v>138</v>
      </c>
      <c r="E77" s="22" t="s">
        <v>139</v>
      </c>
      <c r="F77" s="78" t="s">
        <v>24</v>
      </c>
      <c r="G77" s="23" t="s">
        <v>25</v>
      </c>
      <c r="H77" s="56">
        <v>0</v>
      </c>
      <c r="I77" s="56"/>
      <c r="J77" s="25"/>
      <c r="K77" s="25"/>
      <c r="L77" s="25"/>
      <c r="M77" s="25"/>
      <c r="N77" s="25"/>
      <c r="O77" s="25"/>
      <c r="P77" s="25"/>
      <c r="Q77" s="25"/>
      <c r="R77" s="59"/>
      <c r="S77" s="60"/>
      <c r="T77" s="60"/>
      <c r="U77" s="60"/>
      <c r="V77" s="29"/>
    </row>
    <row r="78" spans="1:38" ht="15.75" customHeight="1" x14ac:dyDescent="0.25">
      <c r="A78" s="62"/>
      <c r="B78" s="35"/>
      <c r="C78" s="35"/>
      <c r="D78" s="35"/>
      <c r="E78" s="22" t="s">
        <v>140</v>
      </c>
      <c r="F78" s="23" t="s">
        <v>141</v>
      </c>
      <c r="G78" s="23" t="s">
        <v>25</v>
      </c>
      <c r="H78" s="56">
        <v>0</v>
      </c>
      <c r="I78" s="56"/>
      <c r="J78" s="25"/>
      <c r="K78" s="25"/>
      <c r="L78" s="25"/>
      <c r="M78" s="25"/>
      <c r="N78" s="25"/>
      <c r="O78" s="25"/>
      <c r="P78" s="25"/>
      <c r="Q78" s="25"/>
      <c r="R78" s="59"/>
      <c r="S78" s="60"/>
      <c r="T78" s="60"/>
      <c r="U78" s="60"/>
      <c r="V78" s="29"/>
      <c r="Z78" s="108" t="s">
        <v>142</v>
      </c>
    </row>
    <row r="79" spans="1:38" ht="18.75" customHeight="1" x14ac:dyDescent="0.25">
      <c r="A79" s="39" t="s">
        <v>30</v>
      </c>
      <c r="B79" s="39"/>
      <c r="C79" s="39"/>
      <c r="D79" s="39"/>
      <c r="E79" s="39"/>
      <c r="F79" s="39"/>
      <c r="G79" s="39"/>
      <c r="H79" s="39"/>
      <c r="I79" s="39"/>
      <c r="J79" s="40">
        <f>J77*24</f>
        <v>0</v>
      </c>
      <c r="K79" s="40">
        <f t="shared" ref="K79:Q80" si="9">K77*24</f>
        <v>0</v>
      </c>
      <c r="L79" s="40">
        <f t="shared" si="9"/>
        <v>0</v>
      </c>
      <c r="M79" s="40">
        <f t="shared" si="9"/>
        <v>0</v>
      </c>
      <c r="N79" s="40">
        <f t="shared" si="9"/>
        <v>0</v>
      </c>
      <c r="O79" s="40">
        <f t="shared" si="9"/>
        <v>0</v>
      </c>
      <c r="P79" s="40">
        <f t="shared" si="9"/>
        <v>0</v>
      </c>
      <c r="Q79" s="40">
        <f t="shared" si="9"/>
        <v>0</v>
      </c>
      <c r="R79" s="59"/>
      <c r="S79" s="60"/>
      <c r="T79" s="60"/>
      <c r="U79" s="60"/>
      <c r="V79" s="29"/>
      <c r="Z79" s="108"/>
    </row>
    <row r="80" spans="1:38" ht="18.75" customHeight="1" x14ac:dyDescent="0.25">
      <c r="A80" s="39" t="s">
        <v>143</v>
      </c>
      <c r="B80" s="39"/>
      <c r="C80" s="39"/>
      <c r="D80" s="39"/>
      <c r="E80" s="39"/>
      <c r="F80" s="39"/>
      <c r="G80" s="39"/>
      <c r="H80" s="39"/>
      <c r="I80" s="39"/>
      <c r="J80" s="40">
        <f>J78*24</f>
        <v>0</v>
      </c>
      <c r="K80" s="40">
        <f t="shared" si="9"/>
        <v>0</v>
      </c>
      <c r="L80" s="40">
        <f t="shared" si="9"/>
        <v>0</v>
      </c>
      <c r="M80" s="40">
        <f t="shared" si="9"/>
        <v>0</v>
      </c>
      <c r="N80" s="40">
        <f t="shared" si="9"/>
        <v>0</v>
      </c>
      <c r="O80" s="40">
        <f t="shared" si="9"/>
        <v>0</v>
      </c>
      <c r="P80" s="40">
        <f t="shared" si="9"/>
        <v>0</v>
      </c>
      <c r="Q80" s="40">
        <f t="shared" si="9"/>
        <v>0</v>
      </c>
      <c r="R80" s="66"/>
      <c r="S80" s="67"/>
      <c r="T80" s="67"/>
      <c r="U80" s="67"/>
      <c r="V80" s="44"/>
      <c r="Z80" s="108"/>
    </row>
    <row r="81" spans="1:26" ht="21" customHeight="1" x14ac:dyDescent="0.25">
      <c r="A81" s="45" t="s">
        <v>144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R81" s="119"/>
      <c r="S81" s="120"/>
      <c r="T81" s="120"/>
      <c r="U81" s="120"/>
      <c r="V81" s="20" t="s">
        <v>19</v>
      </c>
      <c r="Z81" s="108"/>
    </row>
    <row r="82" spans="1:26" ht="39" customHeight="1" x14ac:dyDescent="0.25">
      <c r="A82" s="21">
        <v>10</v>
      </c>
      <c r="B82" s="21" t="s">
        <v>145</v>
      </c>
      <c r="C82" s="21" t="s">
        <v>137</v>
      </c>
      <c r="D82" s="121" t="s">
        <v>146</v>
      </c>
      <c r="E82" s="70" t="s">
        <v>147</v>
      </c>
      <c r="F82" s="24" t="s">
        <v>148</v>
      </c>
      <c r="G82" s="23" t="s">
        <v>38</v>
      </c>
      <c r="H82" s="24">
        <v>1</v>
      </c>
      <c r="I82" s="24"/>
      <c r="J82" s="65"/>
      <c r="K82" s="65"/>
      <c r="L82" s="65"/>
      <c r="M82" s="65"/>
      <c r="N82" s="65"/>
      <c r="O82" s="65"/>
      <c r="P82" s="65"/>
      <c r="Q82" s="65"/>
      <c r="R82" s="111"/>
      <c r="V82" s="29"/>
      <c r="Z82" s="108"/>
    </row>
    <row r="83" spans="1:26" ht="39" customHeight="1" x14ac:dyDescent="0.25">
      <c r="A83" s="31"/>
      <c r="B83" s="31"/>
      <c r="C83" s="31"/>
      <c r="D83" s="122"/>
      <c r="E83" s="70" t="s">
        <v>149</v>
      </c>
      <c r="F83" s="24" t="s">
        <v>150</v>
      </c>
      <c r="G83" s="23" t="s">
        <v>38</v>
      </c>
      <c r="H83" s="24">
        <v>1</v>
      </c>
      <c r="I83" s="24"/>
      <c r="J83" s="65"/>
      <c r="K83" s="65"/>
      <c r="L83" s="65"/>
      <c r="M83" s="65"/>
      <c r="N83" s="65"/>
      <c r="O83" s="65"/>
      <c r="P83" s="65"/>
      <c r="Q83" s="65"/>
      <c r="R83" s="111"/>
      <c r="V83" s="29"/>
      <c r="Z83" s="108"/>
    </row>
    <row r="84" spans="1:26" ht="39" customHeight="1" x14ac:dyDescent="0.25">
      <c r="A84" s="31"/>
      <c r="B84" s="31"/>
      <c r="C84" s="31"/>
      <c r="D84" s="122"/>
      <c r="E84" s="22" t="s">
        <v>151</v>
      </c>
      <c r="F84" s="93" t="s">
        <v>24</v>
      </c>
      <c r="G84" s="23" t="s">
        <v>38</v>
      </c>
      <c r="H84" s="93">
        <v>1</v>
      </c>
      <c r="I84" s="93"/>
      <c r="J84" s="101">
        <v>1.3888888888888888E-2</v>
      </c>
      <c r="K84" s="101">
        <v>1.3888888888888888E-2</v>
      </c>
      <c r="L84" s="101">
        <v>1.3888888888888888E-2</v>
      </c>
      <c r="M84" s="101">
        <v>1.3888888888888888E-2</v>
      </c>
      <c r="N84" s="101">
        <v>1.3888888888888888E-2</v>
      </c>
      <c r="O84" s="101">
        <v>1.3888888888888888E-2</v>
      </c>
      <c r="P84" s="101">
        <v>1.3888888888888888E-2</v>
      </c>
      <c r="Q84" s="101">
        <v>1.3888888888888888E-2</v>
      </c>
      <c r="R84" s="111"/>
      <c r="V84" s="29"/>
      <c r="Z84" s="108"/>
    </row>
    <row r="85" spans="1:26" ht="15.75" customHeight="1" x14ac:dyDescent="0.25">
      <c r="A85" s="31"/>
      <c r="B85" s="31"/>
      <c r="C85" s="31"/>
      <c r="D85" s="122"/>
      <c r="E85" s="70" t="s">
        <v>123</v>
      </c>
      <c r="F85" s="93" t="s">
        <v>24</v>
      </c>
      <c r="G85" s="23" t="s">
        <v>38</v>
      </c>
      <c r="H85" s="93">
        <v>1</v>
      </c>
      <c r="I85" s="93"/>
      <c r="J85" s="94"/>
      <c r="K85" s="94"/>
      <c r="L85" s="94"/>
      <c r="M85" s="94"/>
      <c r="N85" s="94"/>
      <c r="O85" s="94"/>
      <c r="P85" s="94"/>
      <c r="Q85" s="94"/>
      <c r="R85" s="123" t="s">
        <v>78</v>
      </c>
      <c r="S85" s="124"/>
      <c r="T85" s="124"/>
      <c r="U85" s="125"/>
      <c r="V85" s="29"/>
      <c r="W85" s="126"/>
      <c r="X85" s="126"/>
      <c r="Y85" s="126"/>
      <c r="Z85" s="108"/>
    </row>
    <row r="86" spans="1:26" ht="15" customHeight="1" x14ac:dyDescent="0.25">
      <c r="A86" s="31"/>
      <c r="B86" s="31"/>
      <c r="C86" s="31"/>
      <c r="D86" s="122"/>
      <c r="E86" s="22" t="s">
        <v>124</v>
      </c>
      <c r="F86" s="93" t="s">
        <v>24</v>
      </c>
      <c r="G86" s="23" t="s">
        <v>38</v>
      </c>
      <c r="H86" s="93">
        <v>1</v>
      </c>
      <c r="I86" s="93"/>
      <c r="J86" s="101">
        <v>1.3888888888888888E-2</v>
      </c>
      <c r="K86" s="101">
        <v>1.3888888888888888E-2</v>
      </c>
      <c r="L86" s="101">
        <v>1.3888888888888888E-2</v>
      </c>
      <c r="M86" s="101">
        <v>2.0833333333333332E-2</v>
      </c>
      <c r="N86" s="101">
        <v>2.0833333333333332E-2</v>
      </c>
      <c r="O86" s="101">
        <v>2.0833333333333332E-2</v>
      </c>
      <c r="P86" s="101">
        <v>4.8611111111111098E-2</v>
      </c>
      <c r="Q86" s="101">
        <v>4.8611111111111098E-2</v>
      </c>
      <c r="R86" s="111"/>
      <c r="V86" s="29"/>
      <c r="Z86" s="108"/>
    </row>
    <row r="87" spans="1:26" ht="15" customHeight="1" x14ac:dyDescent="0.25">
      <c r="A87" s="31"/>
      <c r="B87" s="31"/>
      <c r="C87" s="31"/>
      <c r="D87" s="122"/>
      <c r="E87" s="22" t="s">
        <v>125</v>
      </c>
      <c r="F87" s="93" t="s">
        <v>24</v>
      </c>
      <c r="G87" s="23" t="s">
        <v>38</v>
      </c>
      <c r="H87" s="93">
        <v>1</v>
      </c>
      <c r="I87" s="93"/>
      <c r="J87" s="101">
        <v>1.3888888888888888E-2</v>
      </c>
      <c r="K87" s="101">
        <v>1.3888888888888888E-2</v>
      </c>
      <c r="L87" s="101">
        <v>1.3888888888888888E-2</v>
      </c>
      <c r="M87" s="101">
        <v>1.3888888888888888E-2</v>
      </c>
      <c r="N87" s="101">
        <v>1.3888888888888888E-2</v>
      </c>
      <c r="O87" s="101">
        <v>2.0833333333333332E-2</v>
      </c>
      <c r="P87" s="101">
        <v>4.1666666666666699E-2</v>
      </c>
      <c r="Q87" s="101">
        <v>4.1666666666666699E-2</v>
      </c>
      <c r="R87" s="111"/>
      <c r="V87" s="29"/>
      <c r="Z87" s="108"/>
    </row>
    <row r="88" spans="1:26" ht="15.75" x14ac:dyDescent="0.25">
      <c r="A88" s="31"/>
      <c r="B88" s="31"/>
      <c r="C88" s="31"/>
      <c r="D88" s="122"/>
      <c r="E88" s="22" t="s">
        <v>152</v>
      </c>
      <c r="F88" s="93" t="s">
        <v>24</v>
      </c>
      <c r="G88" s="23" t="s">
        <v>38</v>
      </c>
      <c r="H88" s="93">
        <v>1</v>
      </c>
      <c r="I88" s="93"/>
      <c r="J88" s="101">
        <v>6.9444444444444441E-3</v>
      </c>
      <c r="K88" s="101">
        <v>6.9444444444444441E-3</v>
      </c>
      <c r="L88" s="101">
        <v>1.3888888888888888E-2</v>
      </c>
      <c r="M88" s="101">
        <v>1.3888888888888888E-2</v>
      </c>
      <c r="N88" s="101">
        <v>1.3888888888888888E-2</v>
      </c>
      <c r="O88" s="101">
        <v>2.0833333333333332E-2</v>
      </c>
      <c r="P88" s="101">
        <v>4.8611111111111098E-2</v>
      </c>
      <c r="Q88" s="101">
        <v>4.8611111111111098E-2</v>
      </c>
      <c r="R88" s="111"/>
      <c r="V88" s="29"/>
      <c r="Z88" s="108"/>
    </row>
    <row r="89" spans="1:26" ht="15.75" customHeight="1" x14ac:dyDescent="0.25">
      <c r="A89" s="31"/>
      <c r="B89" s="31"/>
      <c r="C89" s="31"/>
      <c r="D89" s="122"/>
      <c r="E89" s="22" t="s">
        <v>153</v>
      </c>
      <c r="F89" s="93" t="s">
        <v>24</v>
      </c>
      <c r="G89" s="23" t="s">
        <v>38</v>
      </c>
      <c r="H89" s="24">
        <v>1</v>
      </c>
      <c r="I89" s="24"/>
      <c r="J89" s="25">
        <v>2.7777777777777776E-2</v>
      </c>
      <c r="K89" s="25">
        <v>2.7777777777777776E-2</v>
      </c>
      <c r="L89" s="25">
        <v>2.7777777777777776E-2</v>
      </c>
      <c r="M89" s="25">
        <v>2.7777777777777776E-2</v>
      </c>
      <c r="N89" s="127">
        <v>2.7777777777777776E-2</v>
      </c>
      <c r="O89" s="25">
        <v>6.9444444444444434E-2</v>
      </c>
      <c r="P89" s="25">
        <v>8.3333333333333329E-2</v>
      </c>
      <c r="Q89" s="25">
        <v>8.3333333333333329E-2</v>
      </c>
      <c r="R89" s="123" t="s">
        <v>78</v>
      </c>
      <c r="S89" s="124"/>
      <c r="T89" s="124"/>
      <c r="U89" s="125"/>
      <c r="V89" s="29"/>
      <c r="W89" s="126"/>
      <c r="X89" s="126"/>
      <c r="Y89" s="126"/>
      <c r="Z89" s="108"/>
    </row>
    <row r="90" spans="1:26" ht="15.75" customHeight="1" x14ac:dyDescent="0.25">
      <c r="A90" s="31"/>
      <c r="B90" s="31"/>
      <c r="C90" s="31"/>
      <c r="D90" s="122"/>
      <c r="E90" s="22" t="s">
        <v>154</v>
      </c>
      <c r="F90" s="93" t="s">
        <v>24</v>
      </c>
      <c r="G90" s="23" t="s">
        <v>38</v>
      </c>
      <c r="H90" s="24">
        <v>1</v>
      </c>
      <c r="I90" s="24"/>
      <c r="J90" s="25">
        <v>2.7777777777777776E-2</v>
      </c>
      <c r="K90" s="25">
        <v>2.7777777777777776E-2</v>
      </c>
      <c r="L90" s="25">
        <v>2.7777777777777776E-2</v>
      </c>
      <c r="M90" s="25">
        <v>2.7777777777777776E-2</v>
      </c>
      <c r="N90" s="25">
        <v>2.7777777777777776E-2</v>
      </c>
      <c r="O90" s="25">
        <v>6.9444444444444434E-2</v>
      </c>
      <c r="P90" s="25">
        <v>8.3333333333333329E-2</v>
      </c>
      <c r="Q90" s="25">
        <v>8.3333333333333329E-2</v>
      </c>
      <c r="R90" s="123" t="s">
        <v>78</v>
      </c>
      <c r="S90" s="124"/>
      <c r="T90" s="124"/>
      <c r="U90" s="125"/>
      <c r="V90" s="29"/>
      <c r="W90" s="126"/>
      <c r="X90" s="126"/>
      <c r="Y90" s="126"/>
      <c r="Z90" s="108"/>
    </row>
    <row r="91" spans="1:26" ht="15.75" x14ac:dyDescent="0.25">
      <c r="A91" s="31"/>
      <c r="B91" s="31"/>
      <c r="C91" s="31"/>
      <c r="D91" s="122"/>
      <c r="E91" s="128" t="s">
        <v>155</v>
      </c>
      <c r="F91" s="129" t="s">
        <v>156</v>
      </c>
      <c r="G91" s="23" t="s">
        <v>38</v>
      </c>
      <c r="H91" s="24">
        <v>1</v>
      </c>
      <c r="I91" s="130"/>
      <c r="J91" s="65"/>
      <c r="K91" s="65"/>
      <c r="L91" s="65"/>
      <c r="M91" s="65"/>
      <c r="N91" s="65"/>
      <c r="O91" s="65"/>
      <c r="P91" s="65"/>
      <c r="Q91" s="65"/>
      <c r="R91" s="131"/>
      <c r="S91" s="132"/>
      <c r="T91" s="132"/>
      <c r="U91" s="132"/>
      <c r="V91" s="29"/>
      <c r="W91" s="132"/>
      <c r="X91" s="132"/>
      <c r="Y91" s="132"/>
      <c r="Z91" s="108"/>
    </row>
    <row r="92" spans="1:26" ht="15.75" x14ac:dyDescent="0.25">
      <c r="A92" s="31"/>
      <c r="B92" s="31"/>
      <c r="C92" s="31"/>
      <c r="D92" s="122"/>
      <c r="E92" s="22" t="s">
        <v>157</v>
      </c>
      <c r="F92" s="93" t="s">
        <v>24</v>
      </c>
      <c r="G92" s="23" t="s">
        <v>38</v>
      </c>
      <c r="H92" s="24">
        <v>1</v>
      </c>
      <c r="I92" s="24"/>
      <c r="J92" s="25">
        <v>1.3888888888888888E-2</v>
      </c>
      <c r="K92" s="25">
        <v>1.3888888888888888E-2</v>
      </c>
      <c r="L92" s="25">
        <v>1.3888888888888888E-2</v>
      </c>
      <c r="M92" s="25">
        <v>1.3888888888888888E-2</v>
      </c>
      <c r="N92" s="25">
        <v>1.3888888888888888E-2</v>
      </c>
      <c r="O92" s="25">
        <v>2.7777777777777776E-2</v>
      </c>
      <c r="P92" s="25">
        <v>4.1666666666666699E-2</v>
      </c>
      <c r="Q92" s="25">
        <v>4.1666666666666699E-2</v>
      </c>
      <c r="R92" s="131"/>
      <c r="S92" s="132"/>
      <c r="T92" s="132"/>
      <c r="U92" s="132"/>
      <c r="V92" s="29"/>
      <c r="W92" s="132"/>
      <c r="X92" s="132"/>
      <c r="Y92" s="132"/>
      <c r="Z92" s="108"/>
    </row>
    <row r="93" spans="1:26" ht="15.75" x14ac:dyDescent="0.25">
      <c r="A93" s="31"/>
      <c r="B93" s="31"/>
      <c r="C93" s="31"/>
      <c r="D93" s="122"/>
      <c r="E93" s="22" t="s">
        <v>158</v>
      </c>
      <c r="F93" s="92" t="s">
        <v>24</v>
      </c>
      <c r="G93" s="23" t="s">
        <v>38</v>
      </c>
      <c r="H93" s="93">
        <v>1</v>
      </c>
      <c r="I93" s="93"/>
      <c r="J93" s="101">
        <v>2.0833333333333332E-2</v>
      </c>
      <c r="K93" s="101">
        <v>2.0833333333333332E-2</v>
      </c>
      <c r="L93" s="101">
        <v>2.0833333333333332E-2</v>
      </c>
      <c r="M93" s="101">
        <v>3.4722222222222224E-2</v>
      </c>
      <c r="N93" s="101">
        <v>3.4722222222222224E-2</v>
      </c>
      <c r="O93" s="101">
        <v>4.1666666666666664E-2</v>
      </c>
      <c r="P93" s="101">
        <v>4.8611111111111098E-2</v>
      </c>
      <c r="Q93" s="101">
        <v>4.8611111111111098E-2</v>
      </c>
      <c r="R93" s="131"/>
      <c r="S93" s="132"/>
      <c r="T93" s="132"/>
      <c r="U93" s="132"/>
      <c r="V93" s="29"/>
      <c r="W93" s="132"/>
      <c r="X93" s="132"/>
      <c r="Y93" s="132"/>
      <c r="Z93" s="108"/>
    </row>
    <row r="94" spans="1:26" ht="15.75" x14ac:dyDescent="0.25">
      <c r="A94" s="31"/>
      <c r="B94" s="31"/>
      <c r="C94" s="31"/>
      <c r="D94" s="122"/>
      <c r="E94" s="22" t="s">
        <v>159</v>
      </c>
      <c r="F94" s="92" t="s">
        <v>24</v>
      </c>
      <c r="G94" s="23" t="s">
        <v>38</v>
      </c>
      <c r="H94" s="93">
        <v>1</v>
      </c>
      <c r="I94" s="93"/>
      <c r="J94" s="101">
        <v>1.3888888888888888E-2</v>
      </c>
      <c r="K94" s="101">
        <v>1.3888888888888888E-2</v>
      </c>
      <c r="L94" s="101">
        <v>1.3888888888888888E-2</v>
      </c>
      <c r="M94" s="101">
        <v>2.0833333333333332E-2</v>
      </c>
      <c r="N94" s="101">
        <v>2.0833333333333332E-2</v>
      </c>
      <c r="O94" s="101">
        <v>4.1666666666666664E-2</v>
      </c>
      <c r="P94" s="101">
        <v>4.8611111111111098E-2</v>
      </c>
      <c r="Q94" s="101">
        <v>4.8611111111111098E-2</v>
      </c>
      <c r="R94" s="131"/>
      <c r="S94" s="132"/>
      <c r="T94" s="132"/>
      <c r="U94" s="132"/>
      <c r="V94" s="29"/>
      <c r="W94" s="132"/>
      <c r="X94" s="132"/>
      <c r="Y94" s="132"/>
      <c r="Z94" s="108"/>
    </row>
    <row r="95" spans="1:26" ht="21" customHeight="1" x14ac:dyDescent="0.25">
      <c r="A95" s="31"/>
      <c r="B95" s="31"/>
      <c r="C95" s="31"/>
      <c r="D95" s="122"/>
      <c r="E95" s="22" t="s">
        <v>160</v>
      </c>
      <c r="F95" s="92" t="s">
        <v>24</v>
      </c>
      <c r="G95" s="23" t="s">
        <v>38</v>
      </c>
      <c r="H95" s="93">
        <v>1</v>
      </c>
      <c r="I95" s="93"/>
      <c r="J95" s="95">
        <v>2.0833333333333332E-2</v>
      </c>
      <c r="K95" s="95">
        <v>4.1666666666666664E-2</v>
      </c>
      <c r="L95" s="95">
        <v>4.1666666666666664E-2</v>
      </c>
      <c r="M95" s="95">
        <v>4.1666666666666664E-2</v>
      </c>
      <c r="N95" s="95">
        <v>4.1666666666666664E-2</v>
      </c>
      <c r="O95" s="95">
        <v>4.1666666666666664E-2</v>
      </c>
      <c r="P95" s="95">
        <v>0.11805555555555557</v>
      </c>
      <c r="Q95" s="95">
        <v>0.11805555555555557</v>
      </c>
      <c r="R95" s="123" t="s">
        <v>78</v>
      </c>
      <c r="S95" s="124"/>
      <c r="T95" s="124"/>
      <c r="U95" s="125"/>
      <c r="V95" s="29"/>
      <c r="W95" s="126"/>
      <c r="X95" s="126"/>
      <c r="Y95" s="126"/>
      <c r="Z95" s="108"/>
    </row>
    <row r="96" spans="1:26" ht="15.75" x14ac:dyDescent="0.25">
      <c r="A96" s="31"/>
      <c r="B96" s="31"/>
      <c r="C96" s="31"/>
      <c r="D96" s="122"/>
      <c r="E96" s="133" t="s">
        <v>161</v>
      </c>
      <c r="F96" s="92" t="s">
        <v>24</v>
      </c>
      <c r="G96" s="23" t="s">
        <v>38</v>
      </c>
      <c r="H96" s="93">
        <v>1</v>
      </c>
      <c r="I96" s="93"/>
      <c r="J96" s="101">
        <v>2.0833333333333332E-2</v>
      </c>
      <c r="K96" s="101">
        <v>2.0833333333333332E-2</v>
      </c>
      <c r="L96" s="101">
        <v>4.1666666666666664E-2</v>
      </c>
      <c r="M96" s="101">
        <v>4.1666666666666664E-2</v>
      </c>
      <c r="N96" s="101">
        <v>4.1666666666666664E-2</v>
      </c>
      <c r="O96" s="101">
        <v>6.9444444444444434E-2</v>
      </c>
      <c r="P96" s="101">
        <v>8.3333333333333398E-2</v>
      </c>
      <c r="Q96" s="101">
        <v>8.3333333333333398E-2</v>
      </c>
      <c r="R96" s="131"/>
      <c r="S96" s="132"/>
      <c r="T96" s="132"/>
      <c r="U96" s="132"/>
      <c r="V96" s="29"/>
      <c r="W96" s="132"/>
      <c r="X96" s="132"/>
      <c r="Y96" s="132"/>
      <c r="Z96" s="108"/>
    </row>
    <row r="97" spans="1:26" ht="15.75" x14ac:dyDescent="0.25">
      <c r="A97" s="31"/>
      <c r="B97" s="31"/>
      <c r="C97" s="31"/>
      <c r="D97" s="122"/>
      <c r="E97" s="22" t="s">
        <v>162</v>
      </c>
      <c r="F97" s="92" t="s">
        <v>24</v>
      </c>
      <c r="G97" s="23" t="s">
        <v>38</v>
      </c>
      <c r="H97" s="93">
        <v>1</v>
      </c>
      <c r="I97" s="93"/>
      <c r="J97" s="101">
        <v>2.0833333333333332E-2</v>
      </c>
      <c r="K97" s="101">
        <v>2.0833333333333332E-2</v>
      </c>
      <c r="L97" s="101">
        <v>2.7777777777777776E-2</v>
      </c>
      <c r="M97" s="101">
        <v>2.7777777777777776E-2</v>
      </c>
      <c r="N97" s="101">
        <v>2.7777777777777776E-2</v>
      </c>
      <c r="O97" s="101">
        <v>4.8611111111111112E-2</v>
      </c>
      <c r="P97" s="101">
        <v>6.25E-2</v>
      </c>
      <c r="Q97" s="101">
        <v>6.25E-2</v>
      </c>
      <c r="R97" s="111"/>
      <c r="V97" s="29"/>
      <c r="Z97" s="108"/>
    </row>
    <row r="98" spans="1:26" ht="15" customHeight="1" x14ac:dyDescent="0.25">
      <c r="A98" s="31"/>
      <c r="B98" s="31"/>
      <c r="C98" s="31"/>
      <c r="D98" s="122"/>
      <c r="E98" s="22" t="s">
        <v>163</v>
      </c>
      <c r="F98" s="92" t="s">
        <v>24</v>
      </c>
      <c r="G98" s="23" t="s">
        <v>38</v>
      </c>
      <c r="H98" s="93">
        <v>1</v>
      </c>
      <c r="I98" s="93"/>
      <c r="J98" s="101">
        <v>1.3888888888888888E-2</v>
      </c>
      <c r="K98" s="101">
        <v>1.3888888888888888E-2</v>
      </c>
      <c r="L98" s="101">
        <v>2.0833333333333332E-2</v>
      </c>
      <c r="M98" s="101">
        <v>2.0833333333333332E-2</v>
      </c>
      <c r="N98" s="101">
        <v>2.0833333333333332E-2</v>
      </c>
      <c r="O98" s="101">
        <v>4.1666666666666664E-2</v>
      </c>
      <c r="P98" s="101">
        <v>6.25E-2</v>
      </c>
      <c r="Q98" s="101">
        <v>6.25E-2</v>
      </c>
      <c r="R98" s="111"/>
      <c r="V98" s="29"/>
      <c r="Z98" s="108"/>
    </row>
    <row r="99" spans="1:26" ht="15.75" x14ac:dyDescent="0.25">
      <c r="A99" s="31"/>
      <c r="B99" s="31"/>
      <c r="C99" s="31"/>
      <c r="D99" s="122"/>
      <c r="E99" s="133" t="s">
        <v>164</v>
      </c>
      <c r="F99" s="92" t="s">
        <v>24</v>
      </c>
      <c r="G99" s="23" t="s">
        <v>38</v>
      </c>
      <c r="H99" s="93">
        <v>1</v>
      </c>
      <c r="I99" s="93"/>
      <c r="J99" s="101">
        <v>2.0833333333333332E-2</v>
      </c>
      <c r="K99" s="101">
        <v>2.0833333333333332E-2</v>
      </c>
      <c r="L99" s="101">
        <v>4.1666666666666664E-2</v>
      </c>
      <c r="M99" s="101">
        <v>4.1666666666666664E-2</v>
      </c>
      <c r="N99" s="101">
        <v>4.1666666666666664E-2</v>
      </c>
      <c r="O99" s="101">
        <v>5.5555555555555552E-2</v>
      </c>
      <c r="P99" s="101">
        <v>6.9444444444444406E-2</v>
      </c>
      <c r="Q99" s="101">
        <v>6.9444444444444406E-2</v>
      </c>
      <c r="R99" s="111"/>
      <c r="V99" s="29"/>
    </row>
    <row r="100" spans="1:26" ht="31.5" x14ac:dyDescent="0.25">
      <c r="A100" s="31"/>
      <c r="B100" s="31"/>
      <c r="C100" s="31"/>
      <c r="D100" s="122"/>
      <c r="E100" s="22" t="s">
        <v>165</v>
      </c>
      <c r="F100" s="93" t="s">
        <v>24</v>
      </c>
      <c r="G100" s="23" t="s">
        <v>38</v>
      </c>
      <c r="H100" s="24">
        <v>2</v>
      </c>
      <c r="I100" s="24"/>
      <c r="J100" s="25">
        <v>6.9444444444444441E-3</v>
      </c>
      <c r="K100" s="25">
        <v>6.9444444444444441E-3</v>
      </c>
      <c r="L100" s="25">
        <v>1.3888888888888888E-2</v>
      </c>
      <c r="M100" s="25">
        <v>1.3888888888888888E-2</v>
      </c>
      <c r="N100" s="25">
        <v>1.3888888888888888E-2</v>
      </c>
      <c r="O100" s="25">
        <v>2.0833333333333332E-2</v>
      </c>
      <c r="P100" s="25">
        <v>3.4722222222222224E-2</v>
      </c>
      <c r="Q100" s="25">
        <v>3.4722222222222224E-2</v>
      </c>
      <c r="R100" s="111"/>
      <c r="V100" s="29"/>
    </row>
    <row r="101" spans="1:26" ht="31.5" x14ac:dyDescent="0.25">
      <c r="A101" s="35"/>
      <c r="B101" s="35"/>
      <c r="C101" s="35"/>
      <c r="D101" s="134"/>
      <c r="E101" s="70" t="s">
        <v>166</v>
      </c>
      <c r="F101" s="92" t="s">
        <v>167</v>
      </c>
      <c r="G101" s="23" t="s">
        <v>38</v>
      </c>
      <c r="H101" s="24"/>
      <c r="I101" s="24"/>
      <c r="J101" s="65"/>
      <c r="K101" s="65"/>
      <c r="L101" s="65"/>
      <c r="M101" s="65"/>
      <c r="N101" s="65"/>
      <c r="O101" s="65"/>
      <c r="P101" s="65"/>
      <c r="Q101" s="65"/>
      <c r="R101" s="111"/>
      <c r="V101" s="29"/>
    </row>
    <row r="102" spans="1:26" ht="18.75" x14ac:dyDescent="0.25">
      <c r="A102" s="39" t="s">
        <v>30</v>
      </c>
      <c r="B102" s="39"/>
      <c r="C102" s="39"/>
      <c r="D102" s="39"/>
      <c r="E102" s="39"/>
      <c r="F102" s="39"/>
      <c r="G102" s="39"/>
      <c r="H102" s="39"/>
      <c r="I102" s="39"/>
      <c r="J102" s="135">
        <f t="shared" ref="J102:Q102" si="10">SUM(J84:J90,J92:J99,J100)*24</f>
        <v>6.1666666666666679</v>
      </c>
      <c r="K102" s="135">
        <f t="shared" si="10"/>
        <v>6.6666666666666661</v>
      </c>
      <c r="L102" s="135">
        <f t="shared" si="10"/>
        <v>8.3333333333333321</v>
      </c>
      <c r="M102" s="135">
        <f t="shared" si="10"/>
        <v>9.0000000000000018</v>
      </c>
      <c r="N102" s="135">
        <f t="shared" si="10"/>
        <v>9.0000000000000018</v>
      </c>
      <c r="O102" s="135">
        <f t="shared" si="10"/>
        <v>14.500000000000002</v>
      </c>
      <c r="P102" s="135">
        <f t="shared" si="10"/>
        <v>21.333333333333332</v>
      </c>
      <c r="Q102" s="135">
        <f t="shared" si="10"/>
        <v>21.333333333333332</v>
      </c>
      <c r="R102" s="136" t="s">
        <v>168</v>
      </c>
      <c r="V102" s="29"/>
      <c r="W102" s="137"/>
    </row>
    <row r="103" spans="1:26" ht="18.75" customHeight="1" x14ac:dyDescent="0.25">
      <c r="A103" s="39" t="s">
        <v>169</v>
      </c>
      <c r="B103" s="39"/>
      <c r="C103" s="39"/>
      <c r="D103" s="39"/>
      <c r="E103" s="39"/>
      <c r="F103" s="39"/>
      <c r="G103" s="39"/>
      <c r="H103" s="39"/>
      <c r="I103" s="39"/>
      <c r="J103" s="40">
        <f t="shared" ref="J103:Q103" si="11">SUM(J91)*24</f>
        <v>0</v>
      </c>
      <c r="K103" s="40">
        <f t="shared" si="11"/>
        <v>0</v>
      </c>
      <c r="L103" s="40">
        <f t="shared" si="11"/>
        <v>0</v>
      </c>
      <c r="M103" s="40">
        <f t="shared" si="11"/>
        <v>0</v>
      </c>
      <c r="N103" s="40">
        <f t="shared" si="11"/>
        <v>0</v>
      </c>
      <c r="O103" s="40">
        <f t="shared" si="11"/>
        <v>0</v>
      </c>
      <c r="P103" s="40">
        <f t="shared" si="11"/>
        <v>0</v>
      </c>
      <c r="Q103" s="40">
        <f t="shared" si="11"/>
        <v>0</v>
      </c>
      <c r="R103" s="138" t="s">
        <v>170</v>
      </c>
      <c r="S103" s="118"/>
      <c r="T103" s="118"/>
      <c r="U103" s="118"/>
      <c r="V103" s="29"/>
    </row>
    <row r="104" spans="1:26" ht="18.600000000000001" customHeight="1" x14ac:dyDescent="0.25">
      <c r="A104" s="39" t="s">
        <v>171</v>
      </c>
      <c r="B104" s="39"/>
      <c r="C104" s="39"/>
      <c r="D104" s="39"/>
      <c r="E104" s="39"/>
      <c r="F104" s="39"/>
      <c r="G104" s="39"/>
      <c r="H104" s="39"/>
      <c r="I104" s="39"/>
      <c r="J104" s="40">
        <v>0</v>
      </c>
      <c r="K104" s="40">
        <v>0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  <c r="Q104" s="40">
        <v>0</v>
      </c>
      <c r="R104" s="139"/>
      <c r="V104" s="29"/>
    </row>
    <row r="105" spans="1:26" ht="21" customHeight="1" x14ac:dyDescent="0.25">
      <c r="A105" s="45" t="s">
        <v>172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7"/>
      <c r="R105" s="119"/>
      <c r="S105" s="120"/>
      <c r="T105" s="120"/>
      <c r="U105" s="140"/>
      <c r="V105" s="20" t="s">
        <v>19</v>
      </c>
    </row>
    <row r="106" spans="1:26" ht="15" customHeight="1" x14ac:dyDescent="0.25">
      <c r="A106" s="31">
        <v>11</v>
      </c>
      <c r="B106" s="31" t="s">
        <v>173</v>
      </c>
      <c r="C106" s="31" t="s">
        <v>174</v>
      </c>
      <c r="D106" s="31" t="s">
        <v>175</v>
      </c>
      <c r="E106" s="70" t="s">
        <v>176</v>
      </c>
      <c r="F106" s="69" t="s">
        <v>177</v>
      </c>
      <c r="G106" s="23" t="s">
        <v>38</v>
      </c>
      <c r="H106" s="24">
        <v>1</v>
      </c>
      <c r="I106" s="24"/>
      <c r="J106" s="65"/>
      <c r="K106" s="65"/>
      <c r="L106" s="65"/>
      <c r="M106" s="65"/>
      <c r="N106" s="65"/>
      <c r="O106" s="65"/>
      <c r="P106" s="65"/>
      <c r="Q106" s="65"/>
      <c r="R106" s="111"/>
      <c r="U106" s="141"/>
      <c r="V106" s="29"/>
    </row>
    <row r="107" spans="1:26" ht="15" customHeight="1" x14ac:dyDescent="0.25">
      <c r="A107" s="31"/>
      <c r="B107" s="31"/>
      <c r="C107" s="31"/>
      <c r="D107" s="31"/>
      <c r="E107" s="142" t="s">
        <v>178</v>
      </c>
      <c r="F107" s="143"/>
      <c r="G107" s="23" t="s">
        <v>38</v>
      </c>
      <c r="H107" s="24">
        <v>1</v>
      </c>
      <c r="I107" s="24"/>
      <c r="J107" s="25">
        <v>4.1666666666666664E-2</v>
      </c>
      <c r="K107" s="25">
        <v>4.1666666666666664E-2</v>
      </c>
      <c r="L107" s="25">
        <v>4.1666666666666664E-2</v>
      </c>
      <c r="M107" s="25">
        <v>4.1666666666666664E-2</v>
      </c>
      <c r="N107" s="25">
        <v>4.1666666666666664E-2</v>
      </c>
      <c r="O107" s="25">
        <v>4.1666666666666664E-2</v>
      </c>
      <c r="P107" s="25">
        <v>5.5555555555555552E-2</v>
      </c>
      <c r="Q107" s="25">
        <v>5.5555555555555552E-2</v>
      </c>
      <c r="R107" s="111"/>
      <c r="U107" s="141"/>
      <c r="V107" s="29"/>
    </row>
    <row r="108" spans="1:26" ht="15" customHeight="1" x14ac:dyDescent="0.25">
      <c r="A108" s="31"/>
      <c r="B108" s="31"/>
      <c r="C108" s="31"/>
      <c r="D108" s="31"/>
      <c r="E108" s="22" t="s">
        <v>179</v>
      </c>
      <c r="F108" s="143"/>
      <c r="G108" s="23" t="s">
        <v>38</v>
      </c>
      <c r="H108" s="24">
        <v>1</v>
      </c>
      <c r="I108" s="24"/>
      <c r="J108" s="25">
        <v>3.4722222222222224E-2</v>
      </c>
      <c r="K108" s="25">
        <v>3.4722222222222224E-2</v>
      </c>
      <c r="L108" s="25">
        <v>3.4722222222222224E-2</v>
      </c>
      <c r="M108" s="25">
        <v>3.4722222222222224E-2</v>
      </c>
      <c r="N108" s="25">
        <v>3.4722222222222224E-2</v>
      </c>
      <c r="O108" s="25">
        <v>3.4722222222222224E-2</v>
      </c>
      <c r="P108" s="25">
        <v>4.8611111111111112E-2</v>
      </c>
      <c r="Q108" s="25">
        <v>4.8611111111111112E-2</v>
      </c>
      <c r="R108" s="111"/>
      <c r="U108" s="141"/>
      <c r="V108" s="29"/>
    </row>
    <row r="109" spans="1:26" ht="15" customHeight="1" x14ac:dyDescent="0.25">
      <c r="A109" s="31"/>
      <c r="B109" s="31"/>
      <c r="C109" s="31"/>
      <c r="D109" s="31"/>
      <c r="E109" s="22" t="s">
        <v>180</v>
      </c>
      <c r="F109" s="143"/>
      <c r="G109" s="23" t="s">
        <v>38</v>
      </c>
      <c r="H109" s="24">
        <v>1</v>
      </c>
      <c r="I109" s="24"/>
      <c r="J109" s="25">
        <v>2.0833333333333332E-2</v>
      </c>
      <c r="K109" s="25">
        <v>2.0833333333333332E-2</v>
      </c>
      <c r="L109" s="25">
        <v>2.0833333333333332E-2</v>
      </c>
      <c r="M109" s="25">
        <v>2.0833333333333332E-2</v>
      </c>
      <c r="N109" s="25">
        <v>2.0833333333333332E-2</v>
      </c>
      <c r="O109" s="25">
        <v>2.0833333333333332E-2</v>
      </c>
      <c r="P109" s="25">
        <v>4.1666666666666664E-2</v>
      </c>
      <c r="Q109" s="25">
        <v>4.1666666666666664E-2</v>
      </c>
      <c r="R109" s="111"/>
      <c r="U109" s="141"/>
      <c r="V109" s="29"/>
    </row>
    <row r="110" spans="1:26" ht="31.5" x14ac:dyDescent="0.25">
      <c r="A110" s="31"/>
      <c r="B110" s="31"/>
      <c r="C110" s="31"/>
      <c r="D110" s="31"/>
      <c r="E110" s="22" t="s">
        <v>181</v>
      </c>
      <c r="F110" s="143"/>
      <c r="G110" s="23" t="s">
        <v>38</v>
      </c>
      <c r="H110" s="24">
        <v>1</v>
      </c>
      <c r="I110" s="24"/>
      <c r="J110" s="25">
        <v>5.5555555555555552E-2</v>
      </c>
      <c r="K110" s="25">
        <v>5.5555555555555552E-2</v>
      </c>
      <c r="L110" s="25">
        <v>5.5555555555555552E-2</v>
      </c>
      <c r="M110" s="25">
        <v>5.5555555555555552E-2</v>
      </c>
      <c r="N110" s="25">
        <v>5.5555555555555552E-2</v>
      </c>
      <c r="O110" s="25">
        <v>5.5555555555555552E-2</v>
      </c>
      <c r="P110" s="25">
        <v>6.9444444444444434E-2</v>
      </c>
      <c r="Q110" s="25">
        <v>6.9444444444444434E-2</v>
      </c>
      <c r="R110" s="111"/>
      <c r="U110" s="141"/>
      <c r="V110" s="29"/>
    </row>
    <row r="111" spans="1:26" ht="15" customHeight="1" x14ac:dyDescent="0.25">
      <c r="A111" s="31"/>
      <c r="B111" s="31"/>
      <c r="C111" s="31"/>
      <c r="D111" s="31"/>
      <c r="E111" s="22" t="s">
        <v>182</v>
      </c>
      <c r="F111" s="143"/>
      <c r="G111" s="23" t="s">
        <v>38</v>
      </c>
      <c r="H111" s="24">
        <v>1</v>
      </c>
      <c r="I111" s="24"/>
      <c r="J111" s="102">
        <v>4.1666666666666664E-2</v>
      </c>
      <c r="K111" s="102">
        <v>4.1666666666666664E-2</v>
      </c>
      <c r="L111" s="102">
        <v>4.1666666666666664E-2</v>
      </c>
      <c r="M111" s="102">
        <v>4.1666666666666664E-2</v>
      </c>
      <c r="N111" s="102">
        <v>4.1666666666666664E-2</v>
      </c>
      <c r="O111" s="102">
        <v>4.1666666666666664E-2</v>
      </c>
      <c r="P111" s="102">
        <v>5.5555555555555552E-2</v>
      </c>
      <c r="Q111" s="102">
        <v>5.5555555555555552E-2</v>
      </c>
      <c r="R111" s="123" t="s">
        <v>78</v>
      </c>
      <c r="S111" s="124"/>
      <c r="T111" s="124"/>
      <c r="U111" s="125"/>
      <c r="V111" s="29"/>
    </row>
    <row r="112" spans="1:26" ht="15" customHeight="1" x14ac:dyDescent="0.25">
      <c r="A112" s="31"/>
      <c r="B112" s="31"/>
      <c r="C112" s="31"/>
      <c r="D112" s="31"/>
      <c r="E112" s="22" t="s">
        <v>183</v>
      </c>
      <c r="F112" s="143"/>
      <c r="G112" s="23" t="s">
        <v>38</v>
      </c>
      <c r="H112" s="24">
        <v>1</v>
      </c>
      <c r="I112" s="24"/>
      <c r="J112" s="25">
        <v>3.4722222222222224E-2</v>
      </c>
      <c r="K112" s="25">
        <v>3.4722222222222224E-2</v>
      </c>
      <c r="L112" s="25">
        <v>3.4722222222222224E-2</v>
      </c>
      <c r="M112" s="25">
        <v>3.4722222222222224E-2</v>
      </c>
      <c r="N112" s="25">
        <v>3.4722222222222224E-2</v>
      </c>
      <c r="O112" s="25">
        <v>3.4722222222222224E-2</v>
      </c>
      <c r="P112" s="25">
        <v>5.5555555555555552E-2</v>
      </c>
      <c r="Q112" s="25">
        <v>5.5555555555555552E-2</v>
      </c>
      <c r="R112" s="111"/>
      <c r="U112" s="141"/>
      <c r="V112" s="29"/>
    </row>
    <row r="113" spans="1:25" ht="15" customHeight="1" x14ac:dyDescent="0.25">
      <c r="A113" s="31"/>
      <c r="B113" s="31"/>
      <c r="C113" s="31"/>
      <c r="D113" s="31"/>
      <c r="E113" s="22" t="s">
        <v>184</v>
      </c>
      <c r="F113" s="143"/>
      <c r="G113" s="23" t="s">
        <v>38</v>
      </c>
      <c r="H113" s="24">
        <v>1</v>
      </c>
      <c r="I113" s="24"/>
      <c r="J113" s="102">
        <v>4.1666666666666664E-2</v>
      </c>
      <c r="K113" s="102">
        <v>4.1666666666666664E-2</v>
      </c>
      <c r="L113" s="102">
        <v>4.1666666666666664E-2</v>
      </c>
      <c r="M113" s="102">
        <v>4.1666666666666664E-2</v>
      </c>
      <c r="N113" s="102">
        <v>4.1666666666666664E-2</v>
      </c>
      <c r="O113" s="102">
        <v>4.1666666666666664E-2</v>
      </c>
      <c r="P113" s="102">
        <v>5.5555555555555552E-2</v>
      </c>
      <c r="Q113" s="102">
        <v>5.5555555555555552E-2</v>
      </c>
      <c r="R113" s="123" t="s">
        <v>78</v>
      </c>
      <c r="S113" s="124"/>
      <c r="T113" s="124"/>
      <c r="U113" s="125"/>
      <c r="V113" s="29"/>
    </row>
    <row r="114" spans="1:25" ht="15" customHeight="1" x14ac:dyDescent="0.25">
      <c r="A114" s="31"/>
      <c r="B114" s="31"/>
      <c r="C114" s="31"/>
      <c r="D114" s="31"/>
      <c r="E114" s="70" t="s">
        <v>185</v>
      </c>
      <c r="F114" s="144"/>
      <c r="G114" s="23" t="s">
        <v>38</v>
      </c>
      <c r="H114" s="24">
        <v>1</v>
      </c>
      <c r="I114" s="24"/>
      <c r="J114" s="65"/>
      <c r="K114" s="65"/>
      <c r="L114" s="65"/>
      <c r="M114" s="65"/>
      <c r="N114" s="65"/>
      <c r="O114" s="65"/>
      <c r="P114" s="65"/>
      <c r="Q114" s="65"/>
      <c r="R114" s="145"/>
      <c r="U114" s="141"/>
      <c r="V114" s="29"/>
    </row>
    <row r="115" spans="1:25" ht="18.75" x14ac:dyDescent="0.25">
      <c r="A115" s="39" t="s">
        <v>186</v>
      </c>
      <c r="B115" s="39"/>
      <c r="C115" s="39"/>
      <c r="D115" s="39"/>
      <c r="E115" s="39"/>
      <c r="F115" s="39"/>
      <c r="G115" s="39"/>
      <c r="H115" s="39"/>
      <c r="I115" s="39"/>
      <c r="J115" s="146">
        <f>SUM(J107:J114)*24</f>
        <v>6.5000000000000009</v>
      </c>
      <c r="K115" s="146">
        <f t="shared" ref="K115:Q115" si="12">SUM(K107:K114)*24</f>
        <v>6.5000000000000009</v>
      </c>
      <c r="L115" s="146">
        <f t="shared" si="12"/>
        <v>6.5000000000000009</v>
      </c>
      <c r="M115" s="146">
        <f t="shared" si="12"/>
        <v>6.5000000000000009</v>
      </c>
      <c r="N115" s="146">
        <f t="shared" si="12"/>
        <v>6.5000000000000009</v>
      </c>
      <c r="O115" s="146">
        <f t="shared" si="12"/>
        <v>6.5000000000000009</v>
      </c>
      <c r="P115" s="146">
        <f t="shared" si="12"/>
        <v>9.1666666666666661</v>
      </c>
      <c r="Q115" s="146">
        <f t="shared" si="12"/>
        <v>9.1666666666666661</v>
      </c>
      <c r="R115" s="145"/>
      <c r="U115" s="141"/>
      <c r="V115" s="29"/>
    </row>
    <row r="116" spans="1:25" ht="21" customHeight="1" x14ac:dyDescent="0.25">
      <c r="A116" s="14" t="s">
        <v>187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6"/>
      <c r="R116" s="147"/>
      <c r="S116" s="120"/>
      <c r="T116" s="120"/>
      <c r="U116" s="120"/>
      <c r="V116" s="20" t="s">
        <v>19</v>
      </c>
    </row>
    <row r="117" spans="1:25" ht="49.5" customHeight="1" x14ac:dyDescent="0.25">
      <c r="A117" s="77">
        <v>12</v>
      </c>
      <c r="B117" s="78" t="s">
        <v>188</v>
      </c>
      <c r="C117" s="78" t="s">
        <v>189</v>
      </c>
      <c r="D117" s="78" t="s">
        <v>190</v>
      </c>
      <c r="E117" s="22" t="s">
        <v>94</v>
      </c>
      <c r="F117" s="23" t="s">
        <v>177</v>
      </c>
      <c r="G117" s="23" t="s">
        <v>25</v>
      </c>
      <c r="H117" s="56">
        <v>0</v>
      </c>
      <c r="I117" s="56"/>
      <c r="J117" s="65"/>
      <c r="K117" s="65"/>
      <c r="L117" s="65"/>
      <c r="M117" s="65"/>
      <c r="N117" s="65"/>
      <c r="O117" s="65"/>
      <c r="P117" s="65"/>
      <c r="Q117" s="65"/>
      <c r="R117" s="123" t="s">
        <v>191</v>
      </c>
      <c r="S117" s="124"/>
      <c r="T117" s="124"/>
      <c r="U117" s="124"/>
      <c r="V117" s="29"/>
      <c r="W117" s="126"/>
      <c r="X117" s="126"/>
      <c r="Y117" s="126"/>
    </row>
    <row r="118" spans="1:25" ht="18.75" x14ac:dyDescent="0.25">
      <c r="A118" s="39" t="s">
        <v>192</v>
      </c>
      <c r="B118" s="39"/>
      <c r="C118" s="39"/>
      <c r="D118" s="39"/>
      <c r="E118" s="39"/>
      <c r="F118" s="39"/>
      <c r="G118" s="39"/>
      <c r="H118" s="39"/>
      <c r="I118" s="39"/>
      <c r="J118" s="40">
        <f>SUM(J117)*24</f>
        <v>0</v>
      </c>
      <c r="K118" s="40">
        <f t="shared" ref="K118:Q118" si="13">SUM(K117)*24</f>
        <v>0</v>
      </c>
      <c r="L118" s="40">
        <f t="shared" si="13"/>
        <v>0</v>
      </c>
      <c r="M118" s="40">
        <f t="shared" si="13"/>
        <v>0</v>
      </c>
      <c r="N118" s="40">
        <f t="shared" si="13"/>
        <v>0</v>
      </c>
      <c r="O118" s="40">
        <f t="shared" si="13"/>
        <v>0</v>
      </c>
      <c r="P118" s="40">
        <f t="shared" si="13"/>
        <v>0</v>
      </c>
      <c r="Q118" s="40">
        <f t="shared" si="13"/>
        <v>0</v>
      </c>
      <c r="R118" s="148"/>
      <c r="S118" s="149"/>
      <c r="T118" s="149"/>
      <c r="U118" s="149"/>
      <c r="V118" s="44"/>
    </row>
    <row r="119" spans="1:25" ht="21" customHeight="1" x14ac:dyDescent="0.25">
      <c r="A119" s="45" t="s">
        <v>193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7"/>
      <c r="R119" s="147"/>
      <c r="S119" s="120"/>
      <c r="T119" s="120"/>
      <c r="U119" s="140"/>
      <c r="V119" s="20" t="s">
        <v>19</v>
      </c>
    </row>
    <row r="120" spans="1:25" ht="15" customHeight="1" x14ac:dyDescent="0.25">
      <c r="A120" s="21">
        <v>13</v>
      </c>
      <c r="B120" s="21" t="s">
        <v>194</v>
      </c>
      <c r="C120" s="21" t="s">
        <v>195</v>
      </c>
      <c r="D120" s="21" t="s">
        <v>196</v>
      </c>
      <c r="E120" s="22" t="s">
        <v>197</v>
      </c>
      <c r="F120" s="150" t="s">
        <v>198</v>
      </c>
      <c r="G120" s="23" t="s">
        <v>38</v>
      </c>
      <c r="H120" s="24">
        <v>1</v>
      </c>
      <c r="I120" s="24"/>
      <c r="J120" s="25">
        <v>1.3888888888888888E-2</v>
      </c>
      <c r="K120" s="102">
        <v>1.3888888888888888E-2</v>
      </c>
      <c r="L120" s="102">
        <v>1.3888888888888888E-2</v>
      </c>
      <c r="M120" s="102">
        <v>1.3888888888888888E-2</v>
      </c>
      <c r="N120" s="102">
        <v>1.3888888888888888E-2</v>
      </c>
      <c r="O120" s="102">
        <v>1.3888888888888888E-2</v>
      </c>
      <c r="P120" s="102">
        <v>1.3888888888888888E-2</v>
      </c>
      <c r="Q120" s="102">
        <v>1.3888888888888888E-2</v>
      </c>
      <c r="R120" s="145"/>
      <c r="U120" s="141"/>
      <c r="V120" s="29"/>
    </row>
    <row r="121" spans="1:25" ht="15.75" x14ac:dyDescent="0.25">
      <c r="A121" s="31"/>
      <c r="B121" s="31"/>
      <c r="C121" s="31"/>
      <c r="D121" s="31"/>
      <c r="E121" s="22" t="s">
        <v>199</v>
      </c>
      <c r="F121" s="150"/>
      <c r="G121" s="23" t="s">
        <v>38</v>
      </c>
      <c r="H121" s="24">
        <v>1</v>
      </c>
      <c r="I121" s="24"/>
      <c r="J121" s="25">
        <v>2.0833333333333332E-2</v>
      </c>
      <c r="K121" s="102">
        <v>3.4722222222222224E-2</v>
      </c>
      <c r="L121" s="102">
        <v>3.4722222222222224E-2</v>
      </c>
      <c r="M121" s="102">
        <v>3.4722222222222224E-2</v>
      </c>
      <c r="N121" s="102">
        <v>3.4722222222222224E-2</v>
      </c>
      <c r="O121" s="102">
        <v>5.5555555555555552E-2</v>
      </c>
      <c r="P121" s="102">
        <v>5.5555555555555552E-2</v>
      </c>
      <c r="Q121" s="102">
        <v>5.5555555555555552E-2</v>
      </c>
      <c r="R121" s="145"/>
      <c r="U121" s="141"/>
      <c r="V121" s="29"/>
    </row>
    <row r="122" spans="1:25" ht="15.75" x14ac:dyDescent="0.25">
      <c r="A122" s="31"/>
      <c r="B122" s="31"/>
      <c r="C122" s="31"/>
      <c r="D122" s="31"/>
      <c r="E122" s="22" t="s">
        <v>200</v>
      </c>
      <c r="F122" s="150"/>
      <c r="G122" s="23" t="s">
        <v>38</v>
      </c>
      <c r="H122" s="24">
        <v>1</v>
      </c>
      <c r="I122" s="24"/>
      <c r="J122" s="101">
        <v>1.3888888888888888E-2</v>
      </c>
      <c r="K122" s="102">
        <v>2.0833333333333332E-2</v>
      </c>
      <c r="L122" s="102">
        <v>1.3888888888888888E-2</v>
      </c>
      <c r="M122" s="102">
        <v>2.0833333333333332E-2</v>
      </c>
      <c r="N122" s="102">
        <v>2.0833333333333332E-2</v>
      </c>
      <c r="O122" s="102">
        <v>2.7777777777777776E-2</v>
      </c>
      <c r="P122" s="102">
        <v>2.7777777777777776E-2</v>
      </c>
      <c r="Q122" s="102">
        <v>2.7777777777777776E-2</v>
      </c>
      <c r="R122" s="151"/>
      <c r="U122" s="141"/>
      <c r="V122" s="29"/>
    </row>
    <row r="123" spans="1:25" ht="15.75" x14ac:dyDescent="0.25">
      <c r="A123" s="31"/>
      <c r="B123" s="31"/>
      <c r="C123" s="31"/>
      <c r="D123" s="31"/>
      <c r="E123" s="22" t="s">
        <v>201</v>
      </c>
      <c r="F123" s="150"/>
      <c r="G123" s="23" t="s">
        <v>38</v>
      </c>
      <c r="H123" s="24">
        <v>1</v>
      </c>
      <c r="I123" s="24"/>
      <c r="J123" s="95">
        <v>2.0833333333333332E-2</v>
      </c>
      <c r="K123" s="102">
        <v>2.7777777777777776E-2</v>
      </c>
      <c r="L123" s="102">
        <v>3.4722222222222224E-2</v>
      </c>
      <c r="M123" s="102">
        <v>4.1666666666666664E-2</v>
      </c>
      <c r="N123" s="102">
        <v>6.25E-2</v>
      </c>
      <c r="O123" s="102">
        <v>7.6388888888888895E-2</v>
      </c>
      <c r="P123" s="102">
        <v>7.6388888888888895E-2</v>
      </c>
      <c r="Q123" s="102">
        <v>7.6388888888888895E-2</v>
      </c>
      <c r="R123" s="123" t="s">
        <v>78</v>
      </c>
      <c r="S123" s="124"/>
      <c r="T123" s="124"/>
      <c r="U123" s="125"/>
      <c r="V123" s="29"/>
    </row>
    <row r="124" spans="1:25" ht="17.25" customHeight="1" x14ac:dyDescent="0.25">
      <c r="A124" s="31"/>
      <c r="B124" s="31"/>
      <c r="C124" s="31"/>
      <c r="D124" s="31"/>
      <c r="E124" s="22" t="s">
        <v>202</v>
      </c>
      <c r="F124" s="150"/>
      <c r="G124" s="23" t="s">
        <v>38</v>
      </c>
      <c r="H124" s="24">
        <v>1</v>
      </c>
      <c r="I124" s="24"/>
      <c r="J124" s="25">
        <v>2.0833333333333332E-2</v>
      </c>
      <c r="K124" s="102">
        <v>2.7777777777777776E-2</v>
      </c>
      <c r="L124" s="102">
        <v>3.4722222222222224E-2</v>
      </c>
      <c r="M124" s="102">
        <v>3.4722222222222224E-2</v>
      </c>
      <c r="N124" s="102">
        <v>3.4722222222222224E-2</v>
      </c>
      <c r="O124" s="102">
        <v>4.1666666666666664E-2</v>
      </c>
      <c r="P124" s="102">
        <v>4.1666666666666664E-2</v>
      </c>
      <c r="Q124" s="102">
        <v>4.1666666666666664E-2</v>
      </c>
      <c r="R124" s="145"/>
      <c r="U124" s="141"/>
      <c r="V124" s="29"/>
    </row>
    <row r="125" spans="1:25" ht="15.75" x14ac:dyDescent="0.25">
      <c r="A125" s="31"/>
      <c r="B125" s="31"/>
      <c r="C125" s="31"/>
      <c r="D125" s="31"/>
      <c r="E125" s="22" t="s">
        <v>203</v>
      </c>
      <c r="F125" s="150"/>
      <c r="G125" s="23" t="s">
        <v>38</v>
      </c>
      <c r="H125" s="24">
        <v>1</v>
      </c>
      <c r="I125" s="24"/>
      <c r="J125" s="25">
        <v>6.9444444444444441E-3</v>
      </c>
      <c r="K125" s="102">
        <v>1.3888888888888888E-2</v>
      </c>
      <c r="L125" s="102">
        <v>6.9444444444444441E-3</v>
      </c>
      <c r="M125" s="102">
        <v>1.3888888888888888E-2</v>
      </c>
      <c r="N125" s="102">
        <v>1.3888888888888888E-2</v>
      </c>
      <c r="O125" s="102">
        <v>1.3888888888888888E-2</v>
      </c>
      <c r="P125" s="102">
        <v>1.3888888888888888E-2</v>
      </c>
      <c r="Q125" s="102">
        <v>1.3888888888888888E-2</v>
      </c>
      <c r="R125" s="111"/>
      <c r="U125" s="141"/>
      <c r="V125" s="29"/>
    </row>
    <row r="126" spans="1:25" ht="15.75" x14ac:dyDescent="0.25">
      <c r="A126" s="31"/>
      <c r="B126" s="31"/>
      <c r="C126" s="31"/>
      <c r="D126" s="31"/>
      <c r="E126" s="70" t="s">
        <v>204</v>
      </c>
      <c r="F126" s="89"/>
      <c r="G126" s="152" t="s">
        <v>38</v>
      </c>
      <c r="H126" s="93">
        <v>1</v>
      </c>
      <c r="I126" s="93"/>
      <c r="J126" s="65"/>
      <c r="K126" s="65"/>
      <c r="L126" s="65"/>
      <c r="M126" s="65"/>
      <c r="N126" s="65"/>
      <c r="O126" s="65"/>
      <c r="P126" s="65"/>
      <c r="Q126" s="65"/>
      <c r="R126" s="111"/>
      <c r="U126" s="141"/>
      <c r="V126" s="29"/>
    </row>
    <row r="127" spans="1:25" ht="31.5" x14ac:dyDescent="0.25">
      <c r="A127" s="35"/>
      <c r="B127" s="35"/>
      <c r="C127" s="35"/>
      <c r="D127" s="35"/>
      <c r="E127" s="153" t="s">
        <v>205</v>
      </c>
      <c r="F127" s="129" t="s">
        <v>206</v>
      </c>
      <c r="G127" s="23" t="s">
        <v>38</v>
      </c>
      <c r="H127" s="24">
        <v>1</v>
      </c>
      <c r="I127" s="24"/>
      <c r="J127" s="25">
        <v>4.1666666666666664E-2</v>
      </c>
      <c r="K127" s="25">
        <v>4.1666666666666664E-2</v>
      </c>
      <c r="L127" s="25">
        <v>4.1666666666666664E-2</v>
      </c>
      <c r="M127" s="25">
        <v>4.1666666666666664E-2</v>
      </c>
      <c r="N127" s="25">
        <v>4.1666666666666664E-2</v>
      </c>
      <c r="O127" s="25">
        <v>4.1666666666666664E-2</v>
      </c>
      <c r="P127" s="25">
        <v>4.1666666666666664E-2</v>
      </c>
      <c r="Q127" s="25">
        <v>4.1666666666666664E-2</v>
      </c>
      <c r="R127" s="111"/>
      <c r="U127" s="141"/>
      <c r="V127" s="29"/>
    </row>
    <row r="128" spans="1:25" ht="18.75" x14ac:dyDescent="0.25">
      <c r="A128" s="39" t="s">
        <v>207</v>
      </c>
      <c r="B128" s="39"/>
      <c r="C128" s="39"/>
      <c r="D128" s="39"/>
      <c r="E128" s="39"/>
      <c r="F128" s="39"/>
      <c r="G128" s="39"/>
      <c r="H128" s="39"/>
      <c r="I128" s="39"/>
      <c r="J128" s="40">
        <f>SUM(J120:J125)*24</f>
        <v>2.3333333333333335</v>
      </c>
      <c r="K128" s="40">
        <f t="shared" ref="K128:Q128" si="14">SUM(K120:K125)*24</f>
        <v>3.3333333333333335</v>
      </c>
      <c r="L128" s="40">
        <f t="shared" si="14"/>
        <v>3.3333333333333335</v>
      </c>
      <c r="M128" s="40">
        <f t="shared" si="14"/>
        <v>3.833333333333333</v>
      </c>
      <c r="N128" s="40">
        <f t="shared" si="14"/>
        <v>4.3333333333333339</v>
      </c>
      <c r="O128" s="40">
        <f t="shared" si="14"/>
        <v>5.5</v>
      </c>
      <c r="P128" s="40">
        <f t="shared" si="14"/>
        <v>5.5</v>
      </c>
      <c r="Q128" s="40">
        <f t="shared" si="14"/>
        <v>5.5</v>
      </c>
      <c r="R128" s="111"/>
      <c r="U128" s="141"/>
      <c r="V128" s="29"/>
    </row>
    <row r="129" spans="1:22" ht="18.75" x14ac:dyDescent="0.25">
      <c r="A129" s="39" t="s">
        <v>208</v>
      </c>
      <c r="B129" s="39"/>
      <c r="C129" s="39"/>
      <c r="D129" s="39"/>
      <c r="E129" s="39"/>
      <c r="F129" s="39"/>
      <c r="G129" s="39"/>
      <c r="H129" s="39"/>
      <c r="I129" s="39"/>
      <c r="J129" s="40">
        <f t="shared" ref="J129:Q129" si="15">J127*24</f>
        <v>1</v>
      </c>
      <c r="K129" s="40">
        <f t="shared" si="15"/>
        <v>1</v>
      </c>
      <c r="L129" s="40">
        <f t="shared" si="15"/>
        <v>1</v>
      </c>
      <c r="M129" s="40">
        <f t="shared" si="15"/>
        <v>1</v>
      </c>
      <c r="N129" s="40">
        <f t="shared" si="15"/>
        <v>1</v>
      </c>
      <c r="O129" s="40">
        <f t="shared" si="15"/>
        <v>1</v>
      </c>
      <c r="P129" s="40">
        <f t="shared" si="15"/>
        <v>1</v>
      </c>
      <c r="Q129" s="40">
        <f t="shared" si="15"/>
        <v>1</v>
      </c>
      <c r="R129" s="111"/>
      <c r="U129" s="141"/>
      <c r="V129" s="29"/>
    </row>
    <row r="130" spans="1:22" ht="21" customHeight="1" x14ac:dyDescent="0.25">
      <c r="A130" s="14" t="s">
        <v>209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6"/>
      <c r="R130" s="119"/>
      <c r="S130" s="120"/>
      <c r="T130" s="120"/>
      <c r="U130" s="140"/>
      <c r="V130" s="20" t="s">
        <v>19</v>
      </c>
    </row>
    <row r="131" spans="1:22" ht="63" x14ac:dyDescent="0.25">
      <c r="A131" s="154">
        <v>14</v>
      </c>
      <c r="B131" s="78" t="s">
        <v>210</v>
      </c>
      <c r="C131" s="155" t="s">
        <v>211</v>
      </c>
      <c r="D131" s="155" t="s">
        <v>212</v>
      </c>
      <c r="E131" s="22" t="s">
        <v>94</v>
      </c>
      <c r="F131" s="152" t="s">
        <v>24</v>
      </c>
      <c r="G131" s="23" t="s">
        <v>25</v>
      </c>
      <c r="H131" s="154" t="s">
        <v>213</v>
      </c>
      <c r="I131" s="156">
        <v>8.3333333333333329E-2</v>
      </c>
      <c r="J131" s="101"/>
      <c r="K131" s="101"/>
      <c r="L131" s="101"/>
      <c r="M131" s="101"/>
      <c r="N131" s="101"/>
      <c r="O131" s="101"/>
      <c r="P131" s="101"/>
      <c r="Q131" s="101"/>
      <c r="R131" s="139"/>
      <c r="U131" s="141"/>
      <c r="V131" s="29"/>
    </row>
    <row r="132" spans="1:22" ht="18.75" x14ac:dyDescent="0.25">
      <c r="A132" s="39" t="s">
        <v>214</v>
      </c>
      <c r="B132" s="39"/>
      <c r="C132" s="39"/>
      <c r="D132" s="39"/>
      <c r="E132" s="39"/>
      <c r="F132" s="39"/>
      <c r="G132" s="39"/>
      <c r="H132" s="39"/>
      <c r="I132" s="39"/>
      <c r="J132" s="146">
        <f t="shared" ref="J132:Q132" si="16">SUM(J131)*24</f>
        <v>0</v>
      </c>
      <c r="K132" s="146">
        <f t="shared" si="16"/>
        <v>0</v>
      </c>
      <c r="L132" s="146">
        <f t="shared" si="16"/>
        <v>0</v>
      </c>
      <c r="M132" s="146">
        <f t="shared" si="16"/>
        <v>0</v>
      </c>
      <c r="N132" s="146">
        <f t="shared" si="16"/>
        <v>0</v>
      </c>
      <c r="O132" s="146">
        <f t="shared" si="16"/>
        <v>0</v>
      </c>
      <c r="P132" s="146">
        <f t="shared" si="16"/>
        <v>0</v>
      </c>
      <c r="Q132" s="146">
        <f t="shared" si="16"/>
        <v>0</v>
      </c>
      <c r="R132" s="157"/>
      <c r="S132" s="149"/>
      <c r="T132" s="149"/>
      <c r="U132" s="158"/>
      <c r="V132" s="44"/>
    </row>
    <row r="133" spans="1:22" ht="21" customHeight="1" x14ac:dyDescent="0.25">
      <c r="A133" s="45" t="s">
        <v>215</v>
      </c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7"/>
      <c r="R133" s="119"/>
      <c r="S133" s="120"/>
      <c r="T133" s="120"/>
      <c r="U133" s="140"/>
      <c r="V133" s="20" t="s">
        <v>19</v>
      </c>
    </row>
    <row r="134" spans="1:22" ht="15.75" x14ac:dyDescent="0.25">
      <c r="A134" s="21">
        <v>15</v>
      </c>
      <c r="B134" s="21" t="s">
        <v>216</v>
      </c>
      <c r="C134" s="21" t="s">
        <v>195</v>
      </c>
      <c r="D134" s="21" t="s">
        <v>217</v>
      </c>
      <c r="E134" s="22" t="s">
        <v>203</v>
      </c>
      <c r="F134" s="69" t="s">
        <v>218</v>
      </c>
      <c r="G134" s="23" t="s">
        <v>38</v>
      </c>
      <c r="H134" s="24">
        <v>1</v>
      </c>
      <c r="I134" s="24"/>
      <c r="J134" s="25">
        <v>1.3888888888888888E-2</v>
      </c>
      <c r="K134" s="25">
        <v>1.3888888888888888E-2</v>
      </c>
      <c r="L134" s="25">
        <v>1.3888888888888888E-2</v>
      </c>
      <c r="M134" s="25">
        <v>1.3888888888888888E-2</v>
      </c>
      <c r="N134" s="25">
        <v>1.3888888888888888E-2</v>
      </c>
      <c r="O134" s="25">
        <v>1.3888888888888888E-2</v>
      </c>
      <c r="P134" s="25">
        <v>1.3888888888888888E-2</v>
      </c>
      <c r="Q134" s="25">
        <v>1.3888888888888888E-2</v>
      </c>
      <c r="R134" s="111"/>
      <c r="U134" s="141"/>
      <c r="V134" s="29"/>
    </row>
    <row r="135" spans="1:22" ht="15.75" x14ac:dyDescent="0.25">
      <c r="A135" s="31"/>
      <c r="B135" s="31"/>
      <c r="C135" s="31"/>
      <c r="D135" s="31"/>
      <c r="E135" s="22" t="s">
        <v>219</v>
      </c>
      <c r="F135" s="71"/>
      <c r="G135" s="23" t="s">
        <v>38</v>
      </c>
      <c r="H135" s="24">
        <v>1</v>
      </c>
      <c r="I135" s="24"/>
      <c r="J135" s="25">
        <v>3.4722222222222224E-2</v>
      </c>
      <c r="K135" s="25">
        <v>3.4722222222222224E-2</v>
      </c>
      <c r="L135" s="25">
        <v>3.4722222222222224E-2</v>
      </c>
      <c r="M135" s="25">
        <v>3.4722222222222224E-2</v>
      </c>
      <c r="N135" s="25">
        <v>3.4722222222222224E-2</v>
      </c>
      <c r="O135" s="25">
        <v>3.4722222222222224E-2</v>
      </c>
      <c r="P135" s="25">
        <v>3.4722222222222224E-2</v>
      </c>
      <c r="Q135" s="25">
        <v>3.4722222222222224E-2</v>
      </c>
      <c r="R135" s="111"/>
      <c r="U135" s="141"/>
      <c r="V135" s="29"/>
    </row>
    <row r="136" spans="1:22" ht="15.75" x14ac:dyDescent="0.25">
      <c r="A136" s="31"/>
      <c r="B136" s="31"/>
      <c r="C136" s="31"/>
      <c r="D136" s="31"/>
      <c r="E136" s="22" t="s">
        <v>220</v>
      </c>
      <c r="F136" s="71"/>
      <c r="G136" s="23" t="s">
        <v>38</v>
      </c>
      <c r="H136" s="24">
        <v>1</v>
      </c>
      <c r="I136" s="24"/>
      <c r="J136" s="25">
        <v>3.4722222222222224E-2</v>
      </c>
      <c r="K136" s="25">
        <v>3.4722222222222224E-2</v>
      </c>
      <c r="L136" s="25">
        <v>3.4722222222222224E-2</v>
      </c>
      <c r="M136" s="25">
        <v>3.4722222222222224E-2</v>
      </c>
      <c r="N136" s="25">
        <v>3.4722222222222224E-2</v>
      </c>
      <c r="O136" s="25">
        <v>3.4722222222222224E-2</v>
      </c>
      <c r="P136" s="25">
        <v>3.4722222222222224E-2</v>
      </c>
      <c r="Q136" s="25">
        <v>3.4722222222222224E-2</v>
      </c>
      <c r="R136" s="111"/>
      <c r="U136" s="141"/>
      <c r="V136" s="29"/>
    </row>
    <row r="137" spans="1:22" ht="31.5" x14ac:dyDescent="0.25">
      <c r="A137" s="31"/>
      <c r="B137" s="31"/>
      <c r="C137" s="31"/>
      <c r="D137" s="31"/>
      <c r="E137" s="22" t="s">
        <v>221</v>
      </c>
      <c r="F137" s="71"/>
      <c r="G137" s="23" t="s">
        <v>38</v>
      </c>
      <c r="H137" s="24">
        <v>1</v>
      </c>
      <c r="I137" s="24"/>
      <c r="J137" s="25">
        <v>4.1666666666666664E-2</v>
      </c>
      <c r="K137" s="25">
        <v>4.1666666666666664E-2</v>
      </c>
      <c r="L137" s="25">
        <v>4.1666666666666664E-2</v>
      </c>
      <c r="M137" s="25">
        <v>4.1666666666666664E-2</v>
      </c>
      <c r="N137" s="25">
        <v>4.1666666666666664E-2</v>
      </c>
      <c r="O137" s="25">
        <v>4.1666666666666664E-2</v>
      </c>
      <c r="P137" s="25">
        <v>4.1666666666666664E-2</v>
      </c>
      <c r="Q137" s="25">
        <v>4.1666666666666664E-2</v>
      </c>
      <c r="R137" s="111"/>
      <c r="U137" s="141"/>
      <c r="V137" s="29"/>
    </row>
    <row r="138" spans="1:22" ht="15.75" x14ac:dyDescent="0.25">
      <c r="A138" s="31"/>
      <c r="B138" s="31"/>
      <c r="C138" s="31"/>
      <c r="D138" s="31"/>
      <c r="E138" s="22" t="s">
        <v>222</v>
      </c>
      <c r="F138" s="71"/>
      <c r="G138" s="23" t="s">
        <v>38</v>
      </c>
      <c r="H138" s="24">
        <v>1</v>
      </c>
      <c r="I138" s="24"/>
      <c r="J138" s="25">
        <v>6.25E-2</v>
      </c>
      <c r="K138" s="25">
        <v>6.25E-2</v>
      </c>
      <c r="L138" s="25">
        <v>6.25E-2</v>
      </c>
      <c r="M138" s="25">
        <v>6.25E-2</v>
      </c>
      <c r="N138" s="25">
        <v>6.25E-2</v>
      </c>
      <c r="O138" s="25">
        <v>6.25E-2</v>
      </c>
      <c r="P138" s="25">
        <v>6.25E-2</v>
      </c>
      <c r="Q138" s="25">
        <v>6.25E-2</v>
      </c>
      <c r="R138" s="111"/>
      <c r="U138" s="141"/>
      <c r="V138" s="29"/>
    </row>
    <row r="139" spans="1:22" ht="15.75" x14ac:dyDescent="0.25">
      <c r="A139" s="31"/>
      <c r="B139" s="31"/>
      <c r="C139" s="31"/>
      <c r="D139" s="31"/>
      <c r="E139" s="159" t="s">
        <v>223</v>
      </c>
      <c r="F139" s="71"/>
      <c r="G139" s="23" t="s">
        <v>38</v>
      </c>
      <c r="H139" s="24">
        <v>1</v>
      </c>
      <c r="I139" s="160"/>
      <c r="J139" s="65"/>
      <c r="K139" s="65"/>
      <c r="L139" s="65"/>
      <c r="M139" s="65"/>
      <c r="N139" s="65"/>
      <c r="O139" s="65"/>
      <c r="P139" s="65"/>
      <c r="Q139" s="65"/>
      <c r="R139" s="123" t="s">
        <v>78</v>
      </c>
      <c r="S139" s="124"/>
      <c r="T139" s="124"/>
      <c r="U139" s="125"/>
      <c r="V139" s="29"/>
    </row>
    <row r="140" spans="1:22" ht="15.75" x14ac:dyDescent="0.25">
      <c r="A140" s="31"/>
      <c r="B140" s="31"/>
      <c r="C140" s="31"/>
      <c r="D140" s="31"/>
      <c r="E140" s="22" t="s">
        <v>224</v>
      </c>
      <c r="F140" s="71"/>
      <c r="G140" s="23" t="s">
        <v>38</v>
      </c>
      <c r="H140" s="24">
        <v>1</v>
      </c>
      <c r="I140" s="24"/>
      <c r="J140" s="25">
        <v>6.25E-2</v>
      </c>
      <c r="K140" s="25">
        <v>6.25E-2</v>
      </c>
      <c r="L140" s="25">
        <v>6.25E-2</v>
      </c>
      <c r="M140" s="25">
        <v>6.25E-2</v>
      </c>
      <c r="N140" s="25">
        <v>6.25E-2</v>
      </c>
      <c r="O140" s="25">
        <v>6.25E-2</v>
      </c>
      <c r="P140" s="25">
        <v>6.25E-2</v>
      </c>
      <c r="Q140" s="25">
        <v>6.25E-2</v>
      </c>
      <c r="R140" s="111"/>
      <c r="U140" s="141"/>
      <c r="V140" s="29"/>
    </row>
    <row r="141" spans="1:22" ht="31.5" x14ac:dyDescent="0.25">
      <c r="A141" s="35"/>
      <c r="B141" s="35"/>
      <c r="C141" s="35"/>
      <c r="D141" s="35"/>
      <c r="E141" s="161" t="s">
        <v>225</v>
      </c>
      <c r="F141" s="73"/>
      <c r="G141" s="23" t="s">
        <v>38</v>
      </c>
      <c r="H141" s="24">
        <v>1</v>
      </c>
      <c r="I141" s="160"/>
      <c r="J141" s="65"/>
      <c r="K141" s="65"/>
      <c r="L141" s="65"/>
      <c r="M141" s="65"/>
      <c r="N141" s="65"/>
      <c r="O141" s="65"/>
      <c r="P141" s="65"/>
      <c r="Q141" s="65"/>
      <c r="R141" s="111"/>
      <c r="U141" s="141"/>
      <c r="V141" s="29"/>
    </row>
    <row r="142" spans="1:22" ht="18.75" x14ac:dyDescent="0.25">
      <c r="A142" s="39" t="s">
        <v>226</v>
      </c>
      <c r="B142" s="39"/>
      <c r="C142" s="39"/>
      <c r="D142" s="39"/>
      <c r="E142" s="39"/>
      <c r="F142" s="39"/>
      <c r="G142" s="39"/>
      <c r="H142" s="39"/>
      <c r="I142" s="39"/>
      <c r="J142" s="40">
        <f>SUM(J134:J141)*24</f>
        <v>6</v>
      </c>
      <c r="K142" s="40">
        <f t="shared" ref="K142:Q142" si="17">SUM(K134:K141)*24</f>
        <v>6</v>
      </c>
      <c r="L142" s="40">
        <f t="shared" si="17"/>
        <v>6</v>
      </c>
      <c r="M142" s="40">
        <f t="shared" si="17"/>
        <v>6</v>
      </c>
      <c r="N142" s="40">
        <f t="shared" si="17"/>
        <v>6</v>
      </c>
      <c r="O142" s="40">
        <f t="shared" si="17"/>
        <v>6</v>
      </c>
      <c r="P142" s="40">
        <f t="shared" si="17"/>
        <v>6</v>
      </c>
      <c r="Q142" s="40">
        <f t="shared" si="17"/>
        <v>6</v>
      </c>
      <c r="R142" s="162"/>
      <c r="S142" s="149"/>
      <c r="T142" s="149"/>
      <c r="U142" s="158"/>
      <c r="V142" s="44"/>
    </row>
    <row r="143" spans="1:22" ht="21" customHeight="1" x14ac:dyDescent="0.25">
      <c r="A143" s="45" t="s">
        <v>227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7"/>
      <c r="R143" s="119"/>
      <c r="S143" s="120"/>
      <c r="T143" s="120"/>
      <c r="U143" s="140"/>
      <c r="V143" s="20" t="s">
        <v>19</v>
      </c>
    </row>
    <row r="144" spans="1:22" ht="15.75" x14ac:dyDescent="0.25">
      <c r="A144" s="21">
        <v>16</v>
      </c>
      <c r="B144" s="21" t="s">
        <v>228</v>
      </c>
      <c r="C144" s="21" t="s">
        <v>195</v>
      </c>
      <c r="D144" s="21" t="s">
        <v>229</v>
      </c>
      <c r="E144" s="22" t="s">
        <v>203</v>
      </c>
      <c r="F144" s="69" t="s">
        <v>230</v>
      </c>
      <c r="G144" s="23" t="s">
        <v>38</v>
      </c>
      <c r="H144" s="24">
        <v>1</v>
      </c>
      <c r="I144" s="24"/>
      <c r="J144" s="25">
        <v>1.3888888888888888E-2</v>
      </c>
      <c r="K144" s="25">
        <v>1.3888888888888888E-2</v>
      </c>
      <c r="L144" s="25">
        <v>1.3888888888888888E-2</v>
      </c>
      <c r="M144" s="25">
        <v>1.3888888888888888E-2</v>
      </c>
      <c r="N144" s="25">
        <v>1.3888888888888888E-2</v>
      </c>
      <c r="O144" s="25">
        <v>1.3888888888888888E-2</v>
      </c>
      <c r="P144" s="25">
        <v>1.3888888888888888E-2</v>
      </c>
      <c r="Q144" s="25">
        <v>1.3888888888888888E-2</v>
      </c>
      <c r="R144" s="111"/>
      <c r="U144" s="141"/>
      <c r="V144" s="29"/>
    </row>
    <row r="145" spans="1:26" ht="15.75" x14ac:dyDescent="0.25">
      <c r="A145" s="31"/>
      <c r="B145" s="31"/>
      <c r="C145" s="31"/>
      <c r="D145" s="31"/>
      <c r="E145" s="22" t="s">
        <v>231</v>
      </c>
      <c r="F145" s="71"/>
      <c r="G145" s="23" t="s">
        <v>38</v>
      </c>
      <c r="H145" s="24">
        <v>1</v>
      </c>
      <c r="I145" s="24"/>
      <c r="J145" s="25">
        <v>3.4722222222222224E-2</v>
      </c>
      <c r="K145" s="25">
        <v>3.4722222222222224E-2</v>
      </c>
      <c r="L145" s="25">
        <v>3.4722222222222224E-2</v>
      </c>
      <c r="M145" s="25">
        <v>3.4722222222222224E-2</v>
      </c>
      <c r="N145" s="25">
        <v>3.4722222222222224E-2</v>
      </c>
      <c r="O145" s="25">
        <v>3.4722222222222224E-2</v>
      </c>
      <c r="P145" s="25">
        <v>3.4722222222222224E-2</v>
      </c>
      <c r="Q145" s="25">
        <v>3.4722222222222224E-2</v>
      </c>
      <c r="R145" s="111"/>
      <c r="U145" s="141"/>
      <c r="V145" s="29"/>
    </row>
    <row r="146" spans="1:26" ht="15.75" x14ac:dyDescent="0.25">
      <c r="A146" s="31"/>
      <c r="B146" s="31"/>
      <c r="C146" s="31"/>
      <c r="D146" s="31"/>
      <c r="E146" s="22" t="s">
        <v>232</v>
      </c>
      <c r="F146" s="71"/>
      <c r="G146" s="23" t="s">
        <v>38</v>
      </c>
      <c r="H146" s="24">
        <v>1</v>
      </c>
      <c r="I146" s="24"/>
      <c r="J146" s="25">
        <v>3.4722222222222224E-2</v>
      </c>
      <c r="K146" s="25">
        <v>3.4722222222222224E-2</v>
      </c>
      <c r="L146" s="25">
        <v>3.4722222222222224E-2</v>
      </c>
      <c r="M146" s="25">
        <v>3.4722222222222224E-2</v>
      </c>
      <c r="N146" s="25">
        <v>3.4722222222222224E-2</v>
      </c>
      <c r="O146" s="25">
        <v>3.4722222222222224E-2</v>
      </c>
      <c r="P146" s="25">
        <v>3.4722222222222224E-2</v>
      </c>
      <c r="Q146" s="25">
        <v>3.4722222222222224E-2</v>
      </c>
      <c r="R146" s="111"/>
      <c r="U146" s="141"/>
      <c r="V146" s="29"/>
    </row>
    <row r="147" spans="1:26" ht="31.5" x14ac:dyDescent="0.25">
      <c r="A147" s="31"/>
      <c r="B147" s="31"/>
      <c r="C147" s="31"/>
      <c r="D147" s="31"/>
      <c r="E147" s="22" t="s">
        <v>233</v>
      </c>
      <c r="F147" s="71"/>
      <c r="G147" s="23" t="s">
        <v>38</v>
      </c>
      <c r="H147" s="24">
        <v>1</v>
      </c>
      <c r="I147" s="24"/>
      <c r="J147" s="25">
        <v>4.1666666666666664E-2</v>
      </c>
      <c r="K147" s="25">
        <v>4.1666666666666664E-2</v>
      </c>
      <c r="L147" s="25">
        <v>4.1666666666666664E-2</v>
      </c>
      <c r="M147" s="25">
        <v>4.1666666666666664E-2</v>
      </c>
      <c r="N147" s="25">
        <v>4.1666666666666664E-2</v>
      </c>
      <c r="O147" s="25">
        <v>4.1666666666666664E-2</v>
      </c>
      <c r="P147" s="25">
        <v>4.1666666666666664E-2</v>
      </c>
      <c r="Q147" s="25">
        <v>4.1666666666666664E-2</v>
      </c>
      <c r="R147" s="111"/>
      <c r="U147" s="141"/>
      <c r="V147" s="29"/>
    </row>
    <row r="148" spans="1:26" ht="15.75" x14ac:dyDescent="0.25">
      <c r="A148" s="31"/>
      <c r="B148" s="31"/>
      <c r="C148" s="31"/>
      <c r="D148" s="31"/>
      <c r="E148" s="159" t="s">
        <v>234</v>
      </c>
      <c r="F148" s="71"/>
      <c r="G148" s="23" t="s">
        <v>38</v>
      </c>
      <c r="H148" s="24">
        <v>1</v>
      </c>
      <c r="I148" s="24"/>
      <c r="J148" s="65"/>
      <c r="K148" s="65"/>
      <c r="L148" s="65"/>
      <c r="M148" s="65"/>
      <c r="N148" s="65"/>
      <c r="O148" s="65"/>
      <c r="P148" s="65"/>
      <c r="Q148" s="65"/>
      <c r="R148" s="123" t="s">
        <v>78</v>
      </c>
      <c r="S148" s="124"/>
      <c r="T148" s="124"/>
      <c r="U148" s="125"/>
      <c r="V148" s="29"/>
    </row>
    <row r="149" spans="1:26" ht="15.75" x14ac:dyDescent="0.25">
      <c r="A149" s="31"/>
      <c r="B149" s="31"/>
      <c r="C149" s="31"/>
      <c r="D149" s="31"/>
      <c r="E149" s="22" t="s">
        <v>235</v>
      </c>
      <c r="F149" s="71"/>
      <c r="G149" s="23" t="s">
        <v>38</v>
      </c>
      <c r="H149" s="24">
        <v>1</v>
      </c>
      <c r="I149" s="24"/>
      <c r="J149" s="25">
        <v>6.25E-2</v>
      </c>
      <c r="K149" s="25">
        <v>6.25E-2</v>
      </c>
      <c r="L149" s="25">
        <v>6.25E-2</v>
      </c>
      <c r="M149" s="25">
        <v>6.25E-2</v>
      </c>
      <c r="N149" s="25">
        <v>6.25E-2</v>
      </c>
      <c r="O149" s="25">
        <v>6.25E-2</v>
      </c>
      <c r="P149" s="25">
        <v>6.25E-2</v>
      </c>
      <c r="Q149" s="25">
        <v>6.25E-2</v>
      </c>
      <c r="R149" s="111"/>
      <c r="U149" s="141"/>
      <c r="V149" s="29"/>
    </row>
    <row r="150" spans="1:26" ht="15.75" x14ac:dyDescent="0.25">
      <c r="A150" s="31"/>
      <c r="B150" s="31"/>
      <c r="C150" s="31"/>
      <c r="D150" s="31"/>
      <c r="E150" s="22" t="s">
        <v>236</v>
      </c>
      <c r="F150" s="71"/>
      <c r="G150" s="23" t="s">
        <v>38</v>
      </c>
      <c r="H150" s="24">
        <v>1</v>
      </c>
      <c r="I150" s="24"/>
      <c r="J150" s="25">
        <v>6.25E-2</v>
      </c>
      <c r="K150" s="25">
        <v>6.25E-2</v>
      </c>
      <c r="L150" s="25">
        <v>6.25E-2</v>
      </c>
      <c r="M150" s="25">
        <v>6.25E-2</v>
      </c>
      <c r="N150" s="25">
        <v>6.25E-2</v>
      </c>
      <c r="O150" s="25">
        <v>6.25E-2</v>
      </c>
      <c r="P150" s="25">
        <v>6.25E-2</v>
      </c>
      <c r="Q150" s="25">
        <v>6.25E-2</v>
      </c>
      <c r="R150" s="111"/>
      <c r="U150" s="141"/>
      <c r="V150" s="29"/>
    </row>
    <row r="151" spans="1:26" ht="35.1" customHeight="1" x14ac:dyDescent="0.25">
      <c r="A151" s="35"/>
      <c r="B151" s="35"/>
      <c r="C151" s="35"/>
      <c r="D151" s="35"/>
      <c r="E151" s="161" t="s">
        <v>237</v>
      </c>
      <c r="F151" s="73"/>
      <c r="G151" s="23" t="s">
        <v>38</v>
      </c>
      <c r="H151" s="24">
        <v>1</v>
      </c>
      <c r="I151" s="24"/>
      <c r="J151" s="65"/>
      <c r="K151" s="65"/>
      <c r="L151" s="65"/>
      <c r="M151" s="65"/>
      <c r="N151" s="65"/>
      <c r="O151" s="65"/>
      <c r="P151" s="65"/>
      <c r="Q151" s="65"/>
      <c r="R151" s="111"/>
      <c r="U151" s="141"/>
      <c r="V151" s="29"/>
    </row>
    <row r="152" spans="1:26" ht="18.75" x14ac:dyDescent="0.25">
      <c r="A152" s="39" t="s">
        <v>238</v>
      </c>
      <c r="B152" s="39"/>
      <c r="C152" s="39"/>
      <c r="D152" s="39"/>
      <c r="E152" s="39"/>
      <c r="F152" s="39"/>
      <c r="G152" s="39"/>
      <c r="H152" s="39"/>
      <c r="I152" s="39"/>
      <c r="J152" s="40">
        <f>SUM(J144:J151)*24</f>
        <v>6</v>
      </c>
      <c r="K152" s="40">
        <f t="shared" ref="K152:Q152" si="18">SUM(K144:K151)*24</f>
        <v>6</v>
      </c>
      <c r="L152" s="40">
        <f t="shared" si="18"/>
        <v>6</v>
      </c>
      <c r="M152" s="40">
        <f t="shared" si="18"/>
        <v>6</v>
      </c>
      <c r="N152" s="40">
        <f t="shared" si="18"/>
        <v>6</v>
      </c>
      <c r="O152" s="40">
        <f t="shared" si="18"/>
        <v>6</v>
      </c>
      <c r="P152" s="40">
        <f t="shared" si="18"/>
        <v>6</v>
      </c>
      <c r="Q152" s="40">
        <f t="shared" si="18"/>
        <v>6</v>
      </c>
      <c r="R152" s="162"/>
      <c r="S152" s="149"/>
      <c r="T152" s="149"/>
      <c r="U152" s="158"/>
      <c r="V152" s="44"/>
    </row>
    <row r="153" spans="1:26" ht="21" customHeight="1" x14ac:dyDescent="0.25">
      <c r="A153" s="14" t="s">
        <v>239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6"/>
      <c r="R153" s="119"/>
      <c r="S153" s="120"/>
      <c r="T153" s="120"/>
      <c r="U153" s="140"/>
      <c r="V153" s="20" t="s">
        <v>19</v>
      </c>
    </row>
    <row r="154" spans="1:26" ht="31.5" x14ac:dyDescent="0.25">
      <c r="A154" s="77">
        <v>17</v>
      </c>
      <c r="B154" s="78" t="s">
        <v>240</v>
      </c>
      <c r="C154" s="78" t="s">
        <v>241</v>
      </c>
      <c r="D154" s="78" t="s">
        <v>242</v>
      </c>
      <c r="E154" s="22" t="s">
        <v>243</v>
      </c>
      <c r="F154" s="23" t="s">
        <v>244</v>
      </c>
      <c r="G154" s="23" t="s">
        <v>25</v>
      </c>
      <c r="H154" s="56">
        <v>1</v>
      </c>
      <c r="I154" s="56"/>
      <c r="J154" s="65"/>
      <c r="K154" s="65"/>
      <c r="L154" s="65"/>
      <c r="M154" s="65"/>
      <c r="N154" s="65"/>
      <c r="O154" s="65"/>
      <c r="P154" s="65"/>
      <c r="Q154" s="65"/>
      <c r="R154" s="136" t="s">
        <v>78</v>
      </c>
      <c r="U154" s="141"/>
      <c r="V154" s="29"/>
    </row>
    <row r="155" spans="1:26" ht="18.75" customHeight="1" x14ac:dyDescent="0.25">
      <c r="A155" s="74" t="s">
        <v>245</v>
      </c>
      <c r="B155" s="75"/>
      <c r="C155" s="75"/>
      <c r="D155" s="75"/>
      <c r="E155" s="75"/>
      <c r="F155" s="75"/>
      <c r="G155" s="75"/>
      <c r="H155" s="75"/>
      <c r="I155" s="76"/>
      <c r="J155" s="40">
        <f>SUM(J154)*24</f>
        <v>0</v>
      </c>
      <c r="K155" s="40">
        <f t="shared" ref="K155:Q155" si="19">SUM(K154)*24</f>
        <v>0</v>
      </c>
      <c r="L155" s="40">
        <f t="shared" si="19"/>
        <v>0</v>
      </c>
      <c r="M155" s="40">
        <f t="shared" si="19"/>
        <v>0</v>
      </c>
      <c r="N155" s="40">
        <f t="shared" si="19"/>
        <v>0</v>
      </c>
      <c r="O155" s="40">
        <f t="shared" si="19"/>
        <v>0</v>
      </c>
      <c r="P155" s="40">
        <f t="shared" si="19"/>
        <v>0</v>
      </c>
      <c r="Q155" s="40">
        <f t="shared" si="19"/>
        <v>0</v>
      </c>
      <c r="R155" s="162"/>
      <c r="S155" s="149"/>
      <c r="T155" s="149"/>
      <c r="U155" s="158"/>
      <c r="V155" s="44"/>
    </row>
    <row r="156" spans="1:26" ht="21" customHeight="1" x14ac:dyDescent="0.25">
      <c r="A156" s="14" t="s">
        <v>246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6"/>
      <c r="R156" s="119"/>
      <c r="S156" s="120"/>
      <c r="T156" s="120"/>
      <c r="U156" s="140"/>
      <c r="V156" s="20" t="s">
        <v>19</v>
      </c>
    </row>
    <row r="157" spans="1:26" ht="31.5" x14ac:dyDescent="0.25">
      <c r="A157" s="77">
        <v>18</v>
      </c>
      <c r="B157" s="78" t="s">
        <v>247</v>
      </c>
      <c r="C157" s="78" t="s">
        <v>241</v>
      </c>
      <c r="D157" s="78" t="s">
        <v>248</v>
      </c>
      <c r="E157" s="22" t="s">
        <v>249</v>
      </c>
      <c r="F157" s="23" t="s">
        <v>244</v>
      </c>
      <c r="G157" s="23" t="s">
        <v>25</v>
      </c>
      <c r="H157" s="56">
        <v>1</v>
      </c>
      <c r="I157" s="104">
        <v>8.3333333333333329E-2</v>
      </c>
      <c r="J157" s="65"/>
      <c r="K157" s="65"/>
      <c r="L157" s="65"/>
      <c r="M157" s="65"/>
      <c r="N157" s="65"/>
      <c r="O157" s="65"/>
      <c r="P157" s="65"/>
      <c r="Q157" s="65"/>
      <c r="R157" s="136" t="s">
        <v>78</v>
      </c>
      <c r="U157" s="141"/>
      <c r="V157" s="29"/>
    </row>
    <row r="158" spans="1:26" ht="18.75" customHeight="1" x14ac:dyDescent="0.25">
      <c r="A158" s="74" t="s">
        <v>245</v>
      </c>
      <c r="B158" s="75"/>
      <c r="C158" s="75"/>
      <c r="D158" s="75"/>
      <c r="E158" s="75"/>
      <c r="F158" s="75"/>
      <c r="G158" s="75"/>
      <c r="H158" s="75"/>
      <c r="I158" s="76"/>
      <c r="J158" s="40">
        <f>SUM(J157)*24</f>
        <v>0</v>
      </c>
      <c r="K158" s="40">
        <f t="shared" ref="K158:Q158" si="20">SUM(K157)*24</f>
        <v>0</v>
      </c>
      <c r="L158" s="40">
        <f t="shared" si="20"/>
        <v>0</v>
      </c>
      <c r="M158" s="40">
        <f t="shared" si="20"/>
        <v>0</v>
      </c>
      <c r="N158" s="40">
        <f t="shared" si="20"/>
        <v>0</v>
      </c>
      <c r="O158" s="40">
        <f t="shared" si="20"/>
        <v>0</v>
      </c>
      <c r="P158" s="40">
        <f t="shared" si="20"/>
        <v>0</v>
      </c>
      <c r="Q158" s="40">
        <f t="shared" si="20"/>
        <v>0</v>
      </c>
      <c r="R158" s="111"/>
      <c r="U158" s="141"/>
      <c r="V158" s="29"/>
    </row>
    <row r="159" spans="1:26" ht="21" customHeight="1" x14ac:dyDescent="0.25">
      <c r="A159" s="45" t="s">
        <v>250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7"/>
      <c r="R159" s="163"/>
      <c r="S159" s="164"/>
      <c r="T159" s="164"/>
      <c r="U159" s="164"/>
      <c r="V159" s="165" t="s">
        <v>19</v>
      </c>
      <c r="W159" s="166"/>
      <c r="X159" s="166"/>
      <c r="Y159" s="166"/>
      <c r="Z159" s="166"/>
    </row>
    <row r="160" spans="1:26" ht="15.75" x14ac:dyDescent="0.25">
      <c r="A160" s="21">
        <v>19</v>
      </c>
      <c r="B160" s="21" t="s">
        <v>251</v>
      </c>
      <c r="C160" s="21" t="s">
        <v>252</v>
      </c>
      <c r="D160" s="21" t="s">
        <v>253</v>
      </c>
      <c r="E160" s="22" t="s">
        <v>254</v>
      </c>
      <c r="F160" s="78" t="s">
        <v>24</v>
      </c>
      <c r="G160" s="23" t="s">
        <v>38</v>
      </c>
      <c r="H160" s="24">
        <v>1</v>
      </c>
      <c r="I160" s="24"/>
      <c r="J160" s="25">
        <v>2.0833333333333332E-2</v>
      </c>
      <c r="K160" s="25">
        <v>2.0833333333333332E-2</v>
      </c>
      <c r="L160" s="25">
        <v>2.0833333333333332E-2</v>
      </c>
      <c r="M160" s="25">
        <v>2.0833333333333332E-2</v>
      </c>
      <c r="N160" s="25">
        <v>2.0833333333333332E-2</v>
      </c>
      <c r="O160" s="25">
        <v>2.0833333333333332E-2</v>
      </c>
      <c r="P160" s="25">
        <v>3.4722222222222224E-2</v>
      </c>
      <c r="Q160" s="25">
        <v>4.8611111111111098E-2</v>
      </c>
      <c r="R160" s="167"/>
      <c r="S160" s="166"/>
      <c r="T160" s="166"/>
      <c r="U160" s="166"/>
      <c r="V160" s="168"/>
      <c r="W160" s="166"/>
      <c r="X160" s="166"/>
      <c r="Y160" s="166"/>
      <c r="Z160" s="166"/>
    </row>
    <row r="161" spans="1:26" ht="15.75" x14ac:dyDescent="0.25">
      <c r="A161" s="31"/>
      <c r="B161" s="31"/>
      <c r="C161" s="31"/>
      <c r="D161" s="31"/>
      <c r="E161" s="70" t="s">
        <v>255</v>
      </c>
      <c r="F161" s="69" t="s">
        <v>256</v>
      </c>
      <c r="G161" s="23" t="s">
        <v>38</v>
      </c>
      <c r="H161" s="24">
        <v>1</v>
      </c>
      <c r="I161" s="24"/>
      <c r="J161" s="25">
        <v>4.1666666666666664E-2</v>
      </c>
      <c r="K161" s="25">
        <v>4.1666666666666664E-2</v>
      </c>
      <c r="L161" s="25">
        <v>4.1666666666666664E-2</v>
      </c>
      <c r="M161" s="25">
        <v>4.1666666666666664E-2</v>
      </c>
      <c r="N161" s="25">
        <v>4.1666666666666664E-2</v>
      </c>
      <c r="O161" s="25">
        <v>4.1666666666666664E-2</v>
      </c>
      <c r="P161" s="25">
        <v>4.1666666666666664E-2</v>
      </c>
      <c r="Q161" s="25">
        <v>4.1666666666666664E-2</v>
      </c>
      <c r="R161" s="167"/>
      <c r="S161" s="166"/>
      <c r="T161" s="166"/>
      <c r="U161" s="166"/>
      <c r="V161" s="168"/>
      <c r="W161" s="166"/>
      <c r="X161" s="166"/>
      <c r="Y161" s="166"/>
      <c r="Z161" s="166"/>
    </row>
    <row r="162" spans="1:26" ht="15.75" x14ac:dyDescent="0.25">
      <c r="A162" s="31"/>
      <c r="B162" s="31"/>
      <c r="C162" s="31"/>
      <c r="D162" s="31"/>
      <c r="E162" s="70" t="s">
        <v>257</v>
      </c>
      <c r="F162" s="71"/>
      <c r="G162" s="23" t="s">
        <v>38</v>
      </c>
      <c r="H162" s="24">
        <v>1</v>
      </c>
      <c r="I162" s="24"/>
      <c r="J162" s="25">
        <v>2.7777777777777776E-2</v>
      </c>
      <c r="K162" s="25">
        <v>2.7777777777777776E-2</v>
      </c>
      <c r="L162" s="25">
        <v>2.7777777777777776E-2</v>
      </c>
      <c r="M162" s="25">
        <v>2.7777777777777776E-2</v>
      </c>
      <c r="N162" s="25">
        <v>2.7777777777777776E-2</v>
      </c>
      <c r="O162" s="25">
        <v>2.7777777777777776E-2</v>
      </c>
      <c r="P162" s="25">
        <v>2.7777777777777776E-2</v>
      </c>
      <c r="Q162" s="25">
        <v>2.7777777777777776E-2</v>
      </c>
      <c r="R162" s="167"/>
      <c r="S162" s="166"/>
      <c r="T162" s="166"/>
      <c r="U162" s="166"/>
      <c r="V162" s="168"/>
      <c r="W162" s="166"/>
      <c r="X162" s="166"/>
      <c r="Y162" s="166"/>
      <c r="Z162" s="166"/>
    </row>
    <row r="163" spans="1:26" ht="31.5" x14ac:dyDescent="0.25">
      <c r="A163" s="31"/>
      <c r="B163" s="31"/>
      <c r="C163" s="31"/>
      <c r="D163" s="31"/>
      <c r="E163" s="70" t="s">
        <v>258</v>
      </c>
      <c r="F163" s="71"/>
      <c r="G163" s="23" t="s">
        <v>38</v>
      </c>
      <c r="H163" s="24">
        <v>1</v>
      </c>
      <c r="I163" s="24"/>
      <c r="J163" s="25">
        <v>6.25E-2</v>
      </c>
      <c r="K163" s="25">
        <v>6.25E-2</v>
      </c>
      <c r="L163" s="25">
        <v>6.25E-2</v>
      </c>
      <c r="M163" s="25">
        <v>6.25E-2</v>
      </c>
      <c r="N163" s="25">
        <v>6.25E-2</v>
      </c>
      <c r="O163" s="25">
        <v>6.25E-2</v>
      </c>
      <c r="P163" s="25">
        <v>6.25E-2</v>
      </c>
      <c r="Q163" s="25">
        <v>6.25E-2</v>
      </c>
      <c r="R163" s="167"/>
      <c r="S163" s="166"/>
      <c r="T163" s="166"/>
      <c r="U163" s="166"/>
      <c r="V163" s="168"/>
      <c r="W163" s="166"/>
      <c r="X163" s="166"/>
      <c r="Y163" s="166"/>
      <c r="Z163" s="166"/>
    </row>
    <row r="164" spans="1:26" ht="15.75" x14ac:dyDescent="0.25">
      <c r="A164" s="31"/>
      <c r="B164" s="31"/>
      <c r="C164" s="31"/>
      <c r="D164" s="31"/>
      <c r="E164" s="70" t="s">
        <v>259</v>
      </c>
      <c r="F164" s="71"/>
      <c r="G164" s="23" t="s">
        <v>38</v>
      </c>
      <c r="H164" s="24">
        <v>1</v>
      </c>
      <c r="I164" s="24"/>
      <c r="J164" s="102">
        <v>0.12152777777777778</v>
      </c>
      <c r="K164" s="102">
        <v>0.12152777777777778</v>
      </c>
      <c r="L164" s="102">
        <v>0.12152777777777778</v>
      </c>
      <c r="M164" s="102">
        <v>0.12152777777777778</v>
      </c>
      <c r="N164" s="102">
        <v>0.12152777777777778</v>
      </c>
      <c r="O164" s="102">
        <v>0.12152777777777778</v>
      </c>
      <c r="P164" s="102">
        <v>0.12152777777777778</v>
      </c>
      <c r="Q164" s="102">
        <v>0.12152777777777778</v>
      </c>
      <c r="R164" s="167"/>
      <c r="S164" s="166"/>
      <c r="T164" s="166"/>
      <c r="U164" s="166"/>
      <c r="V164" s="168"/>
      <c r="W164" s="166"/>
      <c r="X164" s="166"/>
      <c r="Y164" s="166"/>
      <c r="Z164" s="166"/>
    </row>
    <row r="165" spans="1:26" ht="15.75" x14ac:dyDescent="0.25">
      <c r="A165" s="31"/>
      <c r="B165" s="31"/>
      <c r="C165" s="31"/>
      <c r="D165" s="31"/>
      <c r="E165" s="70" t="s">
        <v>260</v>
      </c>
      <c r="F165" s="71"/>
      <c r="G165" s="23" t="s">
        <v>38</v>
      </c>
      <c r="H165" s="24">
        <v>1</v>
      </c>
      <c r="I165" s="100">
        <v>2.0833333333333332E-2</v>
      </c>
      <c r="J165" s="25"/>
      <c r="K165" s="25"/>
      <c r="L165" s="25"/>
      <c r="M165" s="25"/>
      <c r="N165" s="25"/>
      <c r="O165" s="25"/>
      <c r="P165" s="25"/>
      <c r="Q165" s="25"/>
      <c r="R165" s="167"/>
      <c r="S165" s="166"/>
      <c r="T165" s="166"/>
      <c r="U165" s="166"/>
      <c r="V165" s="168"/>
      <c r="W165" s="166"/>
      <c r="X165" s="166"/>
      <c r="Y165" s="166"/>
      <c r="Z165" s="166"/>
    </row>
    <row r="166" spans="1:26" ht="15.75" x14ac:dyDescent="0.25">
      <c r="A166" s="31"/>
      <c r="B166" s="31"/>
      <c r="C166" s="31"/>
      <c r="D166" s="31"/>
      <c r="E166" s="70" t="s">
        <v>261</v>
      </c>
      <c r="F166" s="71"/>
      <c r="G166" s="23" t="s">
        <v>38</v>
      </c>
      <c r="H166" s="24">
        <v>1</v>
      </c>
      <c r="I166" s="169"/>
      <c r="J166" s="170">
        <v>0.10069444444444443</v>
      </c>
      <c r="K166" s="170">
        <v>0.10069444444444443</v>
      </c>
      <c r="L166" s="170">
        <v>0.10069444444444443</v>
      </c>
      <c r="M166" s="170">
        <v>0.10069444444444443</v>
      </c>
      <c r="N166" s="170">
        <v>0.10069444444444443</v>
      </c>
      <c r="O166" s="170">
        <v>0.10069444444444443</v>
      </c>
      <c r="P166" s="170">
        <v>0.10069444444444443</v>
      </c>
      <c r="Q166" s="170">
        <v>0.10069444444444443</v>
      </c>
      <c r="R166" s="167"/>
      <c r="S166" s="166"/>
      <c r="T166" s="166"/>
      <c r="U166" s="166"/>
      <c r="V166" s="168"/>
      <c r="W166" s="166"/>
      <c r="X166" s="166"/>
      <c r="Y166" s="166"/>
      <c r="Z166" s="166"/>
    </row>
    <row r="167" spans="1:26" ht="31.5" x14ac:dyDescent="0.25">
      <c r="A167" s="31"/>
      <c r="B167" s="31"/>
      <c r="C167" s="31"/>
      <c r="D167" s="31"/>
      <c r="E167" s="70" t="s">
        <v>262</v>
      </c>
      <c r="F167" s="71"/>
      <c r="G167" s="23" t="s">
        <v>38</v>
      </c>
      <c r="H167" s="24">
        <v>1</v>
      </c>
      <c r="I167" s="56"/>
      <c r="J167" s="25">
        <v>2.0833333333333332E-2</v>
      </c>
      <c r="K167" s="25">
        <v>2.0833333333333332E-2</v>
      </c>
      <c r="L167" s="25">
        <v>2.0833333333333332E-2</v>
      </c>
      <c r="M167" s="25">
        <v>2.0833333333333301E-2</v>
      </c>
      <c r="N167" s="25">
        <v>2.0833333333333301E-2</v>
      </c>
      <c r="O167" s="25">
        <v>2.0833333333333301E-2</v>
      </c>
      <c r="P167" s="25">
        <v>2.0833333333333301E-2</v>
      </c>
      <c r="Q167" s="25">
        <v>2.0833333333333301E-2</v>
      </c>
      <c r="R167" s="167"/>
      <c r="S167" s="166"/>
      <c r="T167" s="166"/>
      <c r="U167" s="166"/>
      <c r="V167" s="168"/>
      <c r="W167" s="166"/>
      <c r="X167" s="166"/>
      <c r="Y167" s="166"/>
      <c r="Z167" s="166"/>
    </row>
    <row r="168" spans="1:26" ht="15.75" x14ac:dyDescent="0.25">
      <c r="A168" s="31"/>
      <c r="B168" s="31"/>
      <c r="C168" s="31"/>
      <c r="D168" s="31"/>
      <c r="E168" s="171" t="s">
        <v>263</v>
      </c>
      <c r="F168" s="78" t="s">
        <v>24</v>
      </c>
      <c r="G168" s="23" t="s">
        <v>38</v>
      </c>
      <c r="H168" s="172">
        <v>1</v>
      </c>
      <c r="I168" s="24"/>
      <c r="J168" s="101">
        <v>2.0833333333333332E-2</v>
      </c>
      <c r="K168" s="101">
        <v>2.0833333333333332E-2</v>
      </c>
      <c r="L168" s="101">
        <v>2.7777777777777776E-2</v>
      </c>
      <c r="M168" s="101">
        <v>2.7777777777777776E-2</v>
      </c>
      <c r="N168" s="101">
        <v>2.7777777777777776E-2</v>
      </c>
      <c r="O168" s="101">
        <v>3.4722222222222224E-2</v>
      </c>
      <c r="P168" s="101">
        <v>4.8611111111111112E-2</v>
      </c>
      <c r="Q168" s="101">
        <v>6.25E-2</v>
      </c>
      <c r="R168" s="151"/>
      <c r="V168" s="168"/>
    </row>
    <row r="169" spans="1:26" ht="15.75" x14ac:dyDescent="0.25">
      <c r="A169" s="31"/>
      <c r="B169" s="31"/>
      <c r="C169" s="31"/>
      <c r="D169" s="31"/>
      <c r="E169" s="171" t="s">
        <v>264</v>
      </c>
      <c r="F169" s="78" t="s">
        <v>24</v>
      </c>
      <c r="G169" s="23" t="s">
        <v>38</v>
      </c>
      <c r="H169" s="172">
        <v>1</v>
      </c>
      <c r="I169" s="24"/>
      <c r="J169" s="173">
        <v>2.0833333333333332E-2</v>
      </c>
      <c r="K169" s="173">
        <v>2.0833333333333332E-2</v>
      </c>
      <c r="L169" s="173">
        <v>2.0833333333333332E-2</v>
      </c>
      <c r="M169" s="173">
        <v>2.0833333333333332E-2</v>
      </c>
      <c r="N169" s="173">
        <v>2.0833333333333332E-2</v>
      </c>
      <c r="O169" s="173">
        <v>2.7777777777777776E-2</v>
      </c>
      <c r="P169" s="173">
        <v>4.1666666666666664E-2</v>
      </c>
      <c r="Q169" s="173">
        <v>5.5555555555555601E-2</v>
      </c>
      <c r="R169" s="174" t="s">
        <v>78</v>
      </c>
      <c r="V169" s="168"/>
    </row>
    <row r="170" spans="1:26" ht="15.75" x14ac:dyDescent="0.25">
      <c r="A170" s="31"/>
      <c r="B170" s="31"/>
      <c r="C170" s="31"/>
      <c r="D170" s="31"/>
      <c r="E170" s="171" t="s">
        <v>265</v>
      </c>
      <c r="F170" s="78" t="s">
        <v>24</v>
      </c>
      <c r="G170" s="23" t="s">
        <v>38</v>
      </c>
      <c r="H170" s="172">
        <v>1</v>
      </c>
      <c r="I170" s="24"/>
      <c r="J170" s="25">
        <v>2.0833333333333332E-2</v>
      </c>
      <c r="K170" s="25">
        <v>2.0833333333333332E-2</v>
      </c>
      <c r="L170" s="25">
        <v>2.0833333333333332E-2</v>
      </c>
      <c r="M170" s="25">
        <v>2.0833333333333332E-2</v>
      </c>
      <c r="N170" s="25">
        <v>2.0833333333333332E-2</v>
      </c>
      <c r="O170" s="25">
        <v>2.0833333333333332E-2</v>
      </c>
      <c r="P170" s="25">
        <v>3.4722222222222224E-2</v>
      </c>
      <c r="Q170" s="25">
        <v>4.8611111111111098E-2</v>
      </c>
      <c r="R170" s="111"/>
      <c r="V170" s="168"/>
    </row>
    <row r="171" spans="1:26" ht="15.75" x14ac:dyDescent="0.25">
      <c r="A171" s="31"/>
      <c r="B171" s="31"/>
      <c r="C171" s="31"/>
      <c r="D171" s="31"/>
      <c r="E171" s="171" t="s">
        <v>266</v>
      </c>
      <c r="F171" s="78" t="s">
        <v>24</v>
      </c>
      <c r="G171" s="23" t="s">
        <v>38</v>
      </c>
      <c r="H171" s="172">
        <v>1</v>
      </c>
      <c r="I171" s="24"/>
      <c r="J171" s="173">
        <v>2.0833333333333332E-2</v>
      </c>
      <c r="K171" s="173">
        <v>2.0833333333333332E-2</v>
      </c>
      <c r="L171" s="173">
        <v>2.0833333333333332E-2</v>
      </c>
      <c r="M171" s="173">
        <v>2.0833333333333332E-2</v>
      </c>
      <c r="N171" s="173">
        <v>2.0833333333333332E-2</v>
      </c>
      <c r="O171" s="173">
        <v>2.7777777777777776E-2</v>
      </c>
      <c r="P171" s="173">
        <v>4.1666666666666664E-2</v>
      </c>
      <c r="Q171" s="173">
        <v>5.5555555555555601E-2</v>
      </c>
      <c r="R171" s="174" t="s">
        <v>78</v>
      </c>
      <c r="V171" s="168"/>
    </row>
    <row r="172" spans="1:26" ht="15.75" x14ac:dyDescent="0.25">
      <c r="A172" s="31"/>
      <c r="B172" s="31"/>
      <c r="C172" s="31"/>
      <c r="D172" s="31"/>
      <c r="E172" s="171" t="s">
        <v>267</v>
      </c>
      <c r="F172" s="78" t="s">
        <v>24</v>
      </c>
      <c r="G172" s="23" t="s">
        <v>38</v>
      </c>
      <c r="H172" s="172">
        <v>1</v>
      </c>
      <c r="I172" s="24"/>
      <c r="J172" s="25">
        <v>2.0833333333333332E-2</v>
      </c>
      <c r="K172" s="25">
        <v>2.0833333333333332E-2</v>
      </c>
      <c r="L172" s="25">
        <v>2.0833333333333332E-2</v>
      </c>
      <c r="M172" s="25">
        <v>2.0833333333333332E-2</v>
      </c>
      <c r="N172" s="25">
        <v>2.0833333333333332E-2</v>
      </c>
      <c r="O172" s="25">
        <v>3.4722222222222224E-2</v>
      </c>
      <c r="P172" s="25">
        <v>4.8611111111111112E-2</v>
      </c>
      <c r="Q172" s="25">
        <v>6.25E-2</v>
      </c>
      <c r="R172" s="111"/>
      <c r="V172" s="168"/>
    </row>
    <row r="173" spans="1:26" ht="15.75" x14ac:dyDescent="0.25">
      <c r="A173" s="31"/>
      <c r="B173" s="31"/>
      <c r="C173" s="31"/>
      <c r="D173" s="31"/>
      <c r="E173" s="171" t="s">
        <v>268</v>
      </c>
      <c r="F173" s="78" t="s">
        <v>24</v>
      </c>
      <c r="G173" s="23" t="s">
        <v>38</v>
      </c>
      <c r="H173" s="172">
        <v>1</v>
      </c>
      <c r="I173" s="24"/>
      <c r="J173" s="25">
        <v>2.0833333333333332E-2</v>
      </c>
      <c r="K173" s="25">
        <v>2.0833333333333332E-2</v>
      </c>
      <c r="L173" s="25">
        <v>2.0833333333333332E-2</v>
      </c>
      <c r="M173" s="25">
        <v>2.0833333333333332E-2</v>
      </c>
      <c r="N173" s="25">
        <v>2.0833333333333332E-2</v>
      </c>
      <c r="O173" s="25">
        <v>2.7777777777777776E-2</v>
      </c>
      <c r="P173" s="25">
        <v>4.1666666666666664E-2</v>
      </c>
      <c r="Q173" s="25">
        <v>5.5555555555555601E-2</v>
      </c>
      <c r="R173" s="111"/>
      <c r="V173" s="168"/>
    </row>
    <row r="174" spans="1:26" ht="15.75" x14ac:dyDescent="0.25">
      <c r="A174" s="31"/>
      <c r="B174" s="31"/>
      <c r="C174" s="31"/>
      <c r="D174" s="31"/>
      <c r="E174" s="171" t="s">
        <v>269</v>
      </c>
      <c r="F174" s="78" t="s">
        <v>24</v>
      </c>
      <c r="G174" s="23" t="s">
        <v>38</v>
      </c>
      <c r="H174" s="172">
        <v>1</v>
      </c>
      <c r="I174" s="24"/>
      <c r="J174" s="173">
        <v>0.15972222222222224</v>
      </c>
      <c r="K174" s="173">
        <v>0.16666666666666666</v>
      </c>
      <c r="L174" s="173">
        <v>0.20833333333333334</v>
      </c>
      <c r="M174" s="173">
        <v>0.27083333333333331</v>
      </c>
      <c r="N174" s="173">
        <v>0.29166666666666669</v>
      </c>
      <c r="O174" s="173">
        <v>0.375</v>
      </c>
      <c r="P174" s="173">
        <v>0.4861111111111111</v>
      </c>
      <c r="Q174" s="173">
        <v>0.57638888888888895</v>
      </c>
      <c r="R174" s="174" t="s">
        <v>78</v>
      </c>
      <c r="V174" s="168"/>
    </row>
    <row r="175" spans="1:26" ht="15.75" x14ac:dyDescent="0.25">
      <c r="A175" s="31"/>
      <c r="B175" s="31"/>
      <c r="C175" s="31"/>
      <c r="D175" s="31"/>
      <c r="E175" s="22" t="s">
        <v>270</v>
      </c>
      <c r="F175" s="129" t="s">
        <v>24</v>
      </c>
      <c r="G175" s="23" t="s">
        <v>38</v>
      </c>
      <c r="H175" s="24">
        <v>1</v>
      </c>
      <c r="I175" s="56"/>
      <c r="J175" s="175"/>
      <c r="K175" s="175"/>
      <c r="L175" s="175"/>
      <c r="M175" s="175"/>
      <c r="N175" s="175"/>
      <c r="O175" s="175"/>
      <c r="P175" s="175"/>
      <c r="Q175" s="175"/>
      <c r="R175" s="174" t="s">
        <v>271</v>
      </c>
      <c r="V175" s="168"/>
    </row>
    <row r="176" spans="1:26" ht="31.5" x14ac:dyDescent="0.25">
      <c r="A176" s="31"/>
      <c r="B176" s="31"/>
      <c r="C176" s="31"/>
      <c r="D176" s="31"/>
      <c r="E176" s="70" t="s">
        <v>272</v>
      </c>
      <c r="F176" s="69" t="s">
        <v>273</v>
      </c>
      <c r="G176" s="23" t="s">
        <v>38</v>
      </c>
      <c r="H176" s="24">
        <v>1</v>
      </c>
      <c r="I176" s="24"/>
      <c r="J176" s="102">
        <v>8.3333333333333329E-2</v>
      </c>
      <c r="K176" s="102">
        <v>8.3333333333333329E-2</v>
      </c>
      <c r="L176" s="102">
        <v>8.3333333333333329E-2</v>
      </c>
      <c r="M176" s="102">
        <v>8.3333333333333329E-2</v>
      </c>
      <c r="N176" s="102">
        <v>8.3333333333333329E-2</v>
      </c>
      <c r="O176" s="102">
        <v>8.3333333333333329E-2</v>
      </c>
      <c r="P176" s="102">
        <v>8.3333333333333329E-2</v>
      </c>
      <c r="Q176" s="102">
        <v>8.3333333333333329E-2</v>
      </c>
      <c r="R176" s="139"/>
      <c r="V176" s="168"/>
    </row>
    <row r="177" spans="1:22" ht="15.75" x14ac:dyDescent="0.25">
      <c r="A177" s="35"/>
      <c r="B177" s="35"/>
      <c r="C177" s="35"/>
      <c r="D177" s="35"/>
      <c r="E177" s="22" t="s">
        <v>274</v>
      </c>
      <c r="F177" s="73"/>
      <c r="G177" s="129" t="s">
        <v>38</v>
      </c>
      <c r="H177" s="24">
        <v>1</v>
      </c>
      <c r="I177" s="56"/>
      <c r="J177" s="25">
        <v>2.7777777777777776E-2</v>
      </c>
      <c r="K177" s="25">
        <v>2.7777777777777776E-2</v>
      </c>
      <c r="L177" s="25">
        <v>2.7777777777777776E-2</v>
      </c>
      <c r="M177" s="25">
        <v>2.7777777777777776E-2</v>
      </c>
      <c r="N177" s="25">
        <v>2.7777777777777776E-2</v>
      </c>
      <c r="O177" s="25">
        <v>2.7777777777777776E-2</v>
      </c>
      <c r="P177" s="25">
        <v>2.7777777777777776E-2</v>
      </c>
      <c r="Q177" s="25">
        <v>2.7777777777777776E-2</v>
      </c>
      <c r="R177" s="139"/>
      <c r="V177" s="168"/>
    </row>
    <row r="178" spans="1:22" ht="20.25" customHeight="1" x14ac:dyDescent="0.25">
      <c r="A178" s="39" t="s">
        <v>30</v>
      </c>
      <c r="B178" s="39"/>
      <c r="C178" s="39"/>
      <c r="D178" s="39"/>
      <c r="E178" s="39"/>
      <c r="F178" s="39"/>
      <c r="G178" s="39"/>
      <c r="H178" s="39"/>
      <c r="I178" s="39"/>
      <c r="J178" s="40">
        <f t="shared" ref="J178:Q178" si="21">SUM(J160,J168:J175)*24</f>
        <v>7.3333333333333339</v>
      </c>
      <c r="K178" s="40">
        <f t="shared" si="21"/>
        <v>7.5</v>
      </c>
      <c r="L178" s="40">
        <f t="shared" si="21"/>
        <v>8.6666666666666661</v>
      </c>
      <c r="M178" s="40">
        <f t="shared" si="21"/>
        <v>10.166666666666664</v>
      </c>
      <c r="N178" s="40">
        <f t="shared" si="21"/>
        <v>10.666666666666666</v>
      </c>
      <c r="O178" s="40">
        <f t="shared" si="21"/>
        <v>13.666666666666666</v>
      </c>
      <c r="P178" s="40">
        <f t="shared" si="21"/>
        <v>18.666666666666664</v>
      </c>
      <c r="Q178" s="40">
        <f t="shared" si="21"/>
        <v>23.166666666666671</v>
      </c>
      <c r="R178" s="139"/>
      <c r="V178" s="168"/>
    </row>
    <row r="179" spans="1:22" ht="18.75" x14ac:dyDescent="0.25">
      <c r="A179" s="39" t="s">
        <v>245</v>
      </c>
      <c r="B179" s="39"/>
      <c r="C179" s="39"/>
      <c r="D179" s="39"/>
      <c r="E179" s="39"/>
      <c r="F179" s="39"/>
      <c r="G179" s="39"/>
      <c r="H179" s="39"/>
      <c r="I179" s="39"/>
      <c r="J179" s="40">
        <f t="shared" ref="J179:Q179" si="22">SUM(J161:J167,J176:J177)*24</f>
        <v>11.666666666666664</v>
      </c>
      <c r="K179" s="40">
        <f t="shared" si="22"/>
        <v>11.666666666666664</v>
      </c>
      <c r="L179" s="40">
        <f t="shared" si="22"/>
        <v>11.666666666666664</v>
      </c>
      <c r="M179" s="40">
        <f t="shared" si="22"/>
        <v>11.666666666666664</v>
      </c>
      <c r="N179" s="40">
        <f t="shared" si="22"/>
        <v>11.666666666666664</v>
      </c>
      <c r="O179" s="40">
        <f t="shared" si="22"/>
        <v>11.666666666666664</v>
      </c>
      <c r="P179" s="40">
        <f t="shared" si="22"/>
        <v>11.666666666666664</v>
      </c>
      <c r="Q179" s="40">
        <f t="shared" si="22"/>
        <v>11.666666666666664</v>
      </c>
      <c r="R179" s="157"/>
      <c r="S179" s="149"/>
      <c r="T179" s="149"/>
      <c r="U179" s="149"/>
      <c r="V179" s="176"/>
    </row>
    <row r="180" spans="1:22" ht="17.25" customHeight="1" x14ac:dyDescent="0.25">
      <c r="A180" s="45" t="s">
        <v>275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7"/>
      <c r="R180" s="119"/>
      <c r="S180" s="120"/>
      <c r="T180" s="120"/>
      <c r="U180" s="140"/>
      <c r="V180" s="20" t="s">
        <v>19</v>
      </c>
    </row>
    <row r="181" spans="1:22" ht="30.75" customHeight="1" x14ac:dyDescent="0.25">
      <c r="A181" s="177">
        <v>20</v>
      </c>
      <c r="B181" s="177" t="s">
        <v>276</v>
      </c>
      <c r="C181" s="177" t="s">
        <v>241</v>
      </c>
      <c r="D181" s="177" t="s">
        <v>277</v>
      </c>
      <c r="E181" s="70" t="s">
        <v>278</v>
      </c>
      <c r="F181" s="78" t="s">
        <v>279</v>
      </c>
      <c r="G181" s="23" t="s">
        <v>38</v>
      </c>
      <c r="H181" s="24">
        <v>1</v>
      </c>
      <c r="I181" s="24"/>
      <c r="J181" s="65"/>
      <c r="K181" s="65"/>
      <c r="L181" s="65"/>
      <c r="M181" s="65"/>
      <c r="N181" s="65"/>
      <c r="O181" s="65"/>
      <c r="P181" s="65"/>
      <c r="Q181" s="65"/>
      <c r="R181" s="136" t="s">
        <v>280</v>
      </c>
      <c r="U181" s="141"/>
      <c r="V181" s="29"/>
    </row>
    <row r="182" spans="1:22" ht="30.75" customHeight="1" x14ac:dyDescent="0.25">
      <c r="A182" s="178"/>
      <c r="B182" s="178"/>
      <c r="C182" s="178"/>
      <c r="D182" s="178"/>
      <c r="E182" s="22" t="s">
        <v>281</v>
      </c>
      <c r="F182" s="78" t="s">
        <v>24</v>
      </c>
      <c r="G182" s="23" t="s">
        <v>38</v>
      </c>
      <c r="H182" s="24">
        <v>1</v>
      </c>
      <c r="I182" s="24"/>
      <c r="J182" s="99">
        <v>2.0833333333333332E-2</v>
      </c>
      <c r="K182" s="99">
        <v>2.0833333333333332E-2</v>
      </c>
      <c r="L182" s="99">
        <v>2.7777777777777776E-2</v>
      </c>
      <c r="M182" s="99">
        <v>2.7777777777777776E-2</v>
      </c>
      <c r="N182" s="99">
        <v>2.7777777777777776E-2</v>
      </c>
      <c r="O182" s="99">
        <v>4.8611111111111112E-2</v>
      </c>
      <c r="P182" s="99">
        <v>7.6388888888888895E-2</v>
      </c>
      <c r="Q182" s="99">
        <v>8.3333333333333329E-2</v>
      </c>
      <c r="R182" s="111"/>
      <c r="U182" s="141"/>
      <c r="V182" s="29"/>
    </row>
    <row r="183" spans="1:22" ht="30.75" customHeight="1" x14ac:dyDescent="0.25">
      <c r="A183" s="178"/>
      <c r="B183" s="178"/>
      <c r="C183" s="178"/>
      <c r="D183" s="178"/>
      <c r="E183" s="70" t="s">
        <v>282</v>
      </c>
      <c r="F183" s="179" t="s">
        <v>24</v>
      </c>
      <c r="G183" s="23" t="s">
        <v>38</v>
      </c>
      <c r="H183" s="78">
        <v>1</v>
      </c>
      <c r="I183" s="24"/>
      <c r="J183" s="65"/>
      <c r="K183" s="65"/>
      <c r="L183" s="65"/>
      <c r="M183" s="65"/>
      <c r="N183" s="65"/>
      <c r="O183" s="65"/>
      <c r="P183" s="65"/>
      <c r="Q183" s="65"/>
      <c r="R183" s="136" t="s">
        <v>280</v>
      </c>
      <c r="U183" s="141"/>
      <c r="V183" s="29"/>
    </row>
    <row r="184" spans="1:22" ht="41.25" customHeight="1" x14ac:dyDescent="0.25">
      <c r="A184" s="178"/>
      <c r="B184" s="178"/>
      <c r="C184" s="178"/>
      <c r="D184" s="178"/>
      <c r="E184" s="70" t="s">
        <v>283</v>
      </c>
      <c r="F184" s="180" t="s">
        <v>284</v>
      </c>
      <c r="G184" s="23" t="s">
        <v>38</v>
      </c>
      <c r="H184" s="69">
        <v>2</v>
      </c>
      <c r="I184" s="181"/>
      <c r="J184" s="94"/>
      <c r="K184" s="94"/>
      <c r="L184" s="94"/>
      <c r="M184" s="94"/>
      <c r="N184" s="94"/>
      <c r="O184" s="94"/>
      <c r="P184" s="94"/>
      <c r="Q184" s="94"/>
      <c r="R184" s="136" t="s">
        <v>280</v>
      </c>
      <c r="U184" s="141"/>
      <c r="V184" s="29"/>
    </row>
    <row r="185" spans="1:22" ht="44.25" customHeight="1" x14ac:dyDescent="0.25">
      <c r="A185" s="178"/>
      <c r="B185" s="178"/>
      <c r="C185" s="178"/>
      <c r="D185" s="178"/>
      <c r="E185" s="70" t="s">
        <v>285</v>
      </c>
      <c r="F185" s="182"/>
      <c r="G185" s="23" t="s">
        <v>38</v>
      </c>
      <c r="H185" s="71"/>
      <c r="I185" s="181"/>
      <c r="J185" s="94"/>
      <c r="K185" s="94"/>
      <c r="L185" s="94"/>
      <c r="M185" s="94"/>
      <c r="N185" s="94"/>
      <c r="O185" s="94"/>
      <c r="P185" s="94"/>
      <c r="Q185" s="94"/>
      <c r="R185" s="136" t="s">
        <v>280</v>
      </c>
      <c r="U185" s="141"/>
      <c r="V185" s="29"/>
    </row>
    <row r="186" spans="1:22" ht="62.25" customHeight="1" x14ac:dyDescent="0.25">
      <c r="A186" s="178"/>
      <c r="B186" s="178"/>
      <c r="C186" s="178"/>
      <c r="D186" s="178"/>
      <c r="E186" s="183" t="s">
        <v>286</v>
      </c>
      <c r="F186" s="184"/>
      <c r="G186" s="23" t="s">
        <v>38</v>
      </c>
      <c r="H186" s="73"/>
      <c r="I186" s="181"/>
      <c r="J186" s="94"/>
      <c r="K186" s="94"/>
      <c r="L186" s="94"/>
      <c r="M186" s="94"/>
      <c r="N186" s="94"/>
      <c r="O186" s="94"/>
      <c r="P186" s="94"/>
      <c r="Q186" s="94"/>
      <c r="R186" s="136" t="s">
        <v>280</v>
      </c>
      <c r="U186" s="141"/>
      <c r="V186" s="29"/>
    </row>
    <row r="187" spans="1:22" ht="15.75" x14ac:dyDescent="0.25">
      <c r="A187" s="178"/>
      <c r="B187" s="178"/>
      <c r="C187" s="178"/>
      <c r="D187" s="178"/>
      <c r="E187" s="22" t="s">
        <v>277</v>
      </c>
      <c r="F187" s="78" t="s">
        <v>24</v>
      </c>
      <c r="G187" s="23" t="s">
        <v>38</v>
      </c>
      <c r="H187" s="129">
        <v>2</v>
      </c>
      <c r="I187" s="24"/>
      <c r="J187" s="173">
        <v>2.7777777777777776E-2</v>
      </c>
      <c r="K187" s="173">
        <v>3.4722222222222224E-2</v>
      </c>
      <c r="L187" s="173">
        <v>6.25E-2</v>
      </c>
      <c r="M187" s="173">
        <v>0.125</v>
      </c>
      <c r="N187" s="173">
        <v>0.14583333333333301</v>
      </c>
      <c r="O187" s="173">
        <v>0.20138888888888887</v>
      </c>
      <c r="P187" s="173">
        <v>0.24305555555555555</v>
      </c>
      <c r="Q187" s="173">
        <v>0.27083333333333398</v>
      </c>
      <c r="R187" s="174" t="s">
        <v>287</v>
      </c>
      <c r="U187" s="141"/>
      <c r="V187" s="29"/>
    </row>
    <row r="188" spans="1:22" ht="15.75" x14ac:dyDescent="0.25">
      <c r="A188" s="178"/>
      <c r="B188" s="178"/>
      <c r="C188" s="178"/>
      <c r="D188" s="178"/>
      <c r="E188" s="22" t="s">
        <v>288</v>
      </c>
      <c r="F188" s="78" t="s">
        <v>24</v>
      </c>
      <c r="G188" s="23" t="s">
        <v>38</v>
      </c>
      <c r="H188" s="129">
        <v>2</v>
      </c>
      <c r="I188" s="24"/>
      <c r="J188" s="173">
        <v>1.3888888888888888E-2</v>
      </c>
      <c r="K188" s="173">
        <v>2.0833333333333332E-2</v>
      </c>
      <c r="L188" s="173">
        <v>2.7777777777777776E-2</v>
      </c>
      <c r="M188" s="173">
        <v>3.4722222222222224E-2</v>
      </c>
      <c r="N188" s="173">
        <v>3.4722222222222224E-2</v>
      </c>
      <c r="O188" s="173">
        <v>3.4722222222222224E-2</v>
      </c>
      <c r="P188" s="173">
        <v>4.8611111111111112E-2</v>
      </c>
      <c r="Q188" s="173">
        <v>6.25E-2</v>
      </c>
      <c r="R188" s="174" t="s">
        <v>287</v>
      </c>
      <c r="U188" s="141"/>
      <c r="V188" s="29"/>
    </row>
    <row r="189" spans="1:22" ht="15.75" x14ac:dyDescent="0.25">
      <c r="A189" s="178"/>
      <c r="B189" s="178"/>
      <c r="C189" s="178"/>
      <c r="D189" s="178"/>
      <c r="E189" s="185" t="s">
        <v>289</v>
      </c>
      <c r="F189" s="21" t="s">
        <v>290</v>
      </c>
      <c r="G189" s="23" t="s">
        <v>38</v>
      </c>
      <c r="H189" s="24">
        <v>1</v>
      </c>
      <c r="I189" s="24"/>
      <c r="J189" s="99">
        <v>0.20833333333333334</v>
      </c>
      <c r="K189" s="99">
        <v>0.20833333333333334</v>
      </c>
      <c r="L189" s="99">
        <v>0.20833333333333334</v>
      </c>
      <c r="M189" s="99">
        <v>0.20833333333333334</v>
      </c>
      <c r="N189" s="99">
        <v>0.20833333333333334</v>
      </c>
      <c r="O189" s="99">
        <v>0.20833333333333334</v>
      </c>
      <c r="P189" s="99">
        <v>0.20833333333333334</v>
      </c>
      <c r="Q189" s="99">
        <v>0.20833333333333334</v>
      </c>
      <c r="R189" s="174"/>
      <c r="U189" s="141"/>
      <c r="V189" s="29"/>
    </row>
    <row r="190" spans="1:22" ht="15.75" x14ac:dyDescent="0.25">
      <c r="A190" s="186"/>
      <c r="B190" s="186"/>
      <c r="C190" s="186"/>
      <c r="D190" s="186"/>
      <c r="E190" s="22" t="s">
        <v>291</v>
      </c>
      <c r="F190" s="35"/>
      <c r="G190" s="23" t="s">
        <v>38</v>
      </c>
      <c r="H190" s="129">
        <v>1</v>
      </c>
      <c r="I190" s="24"/>
      <c r="J190" s="25">
        <v>0.29166666666666669</v>
      </c>
      <c r="K190" s="25">
        <v>0.29166666666666669</v>
      </c>
      <c r="L190" s="25">
        <v>0.29166666666666669</v>
      </c>
      <c r="M190" s="25">
        <v>0.29166666666666669</v>
      </c>
      <c r="N190" s="25">
        <v>0.29166666666666669</v>
      </c>
      <c r="O190" s="25">
        <v>0.29166666666666669</v>
      </c>
      <c r="P190" s="25">
        <v>0.29166666666666669</v>
      </c>
      <c r="Q190" s="25">
        <v>0.29166666666666669</v>
      </c>
      <c r="R190" s="174"/>
      <c r="U190" s="141"/>
      <c r="V190" s="29"/>
    </row>
    <row r="191" spans="1:22" ht="18.75" x14ac:dyDescent="0.25">
      <c r="A191" s="39" t="s">
        <v>30</v>
      </c>
      <c r="B191" s="39"/>
      <c r="C191" s="39"/>
      <c r="D191" s="39"/>
      <c r="E191" s="39"/>
      <c r="F191" s="39"/>
      <c r="G191" s="39"/>
      <c r="H191" s="39"/>
      <c r="I191" s="39"/>
      <c r="J191" s="40">
        <f>SUM(J182,J187:J188)*24</f>
        <v>1.4999999999999998</v>
      </c>
      <c r="K191" s="40">
        <f>SUM(K182,K187:K188)*24</f>
        <v>1.833333333333333</v>
      </c>
      <c r="L191" s="40">
        <f>SUM(L182,L187:L188)*24</f>
        <v>2.833333333333333</v>
      </c>
      <c r="M191" s="40">
        <f t="shared" ref="M191:Q191" si="23">SUM(M182,M187:M188)*24</f>
        <v>4.5</v>
      </c>
      <c r="N191" s="40">
        <f t="shared" si="23"/>
        <v>4.9999999999999911</v>
      </c>
      <c r="O191" s="40">
        <f t="shared" si="23"/>
        <v>6.833333333333333</v>
      </c>
      <c r="P191" s="40">
        <f t="shared" si="23"/>
        <v>8.8333333333333321</v>
      </c>
      <c r="Q191" s="40">
        <f t="shared" si="23"/>
        <v>10.000000000000014</v>
      </c>
      <c r="R191" s="111"/>
      <c r="U191" s="141"/>
      <c r="V191" s="29"/>
    </row>
    <row r="192" spans="1:22" ht="18.75" x14ac:dyDescent="0.25">
      <c r="A192" s="39" t="s">
        <v>292</v>
      </c>
      <c r="B192" s="39"/>
      <c r="C192" s="39"/>
      <c r="D192" s="39"/>
      <c r="E192" s="39"/>
      <c r="F192" s="39"/>
      <c r="G192" s="39"/>
      <c r="H192" s="39"/>
      <c r="I192" s="39"/>
      <c r="J192" s="40">
        <f>SUM(J189:J190)*24</f>
        <v>12</v>
      </c>
      <c r="K192" s="40">
        <f t="shared" ref="K192:Q192" si="24">SUM(K189:K190)*24</f>
        <v>12</v>
      </c>
      <c r="L192" s="40">
        <f t="shared" si="24"/>
        <v>12</v>
      </c>
      <c r="M192" s="40">
        <f t="shared" si="24"/>
        <v>12</v>
      </c>
      <c r="N192" s="40">
        <f t="shared" si="24"/>
        <v>12</v>
      </c>
      <c r="O192" s="40">
        <f t="shared" si="24"/>
        <v>12</v>
      </c>
      <c r="P192" s="40">
        <f t="shared" si="24"/>
        <v>12</v>
      </c>
      <c r="Q192" s="40">
        <f t="shared" si="24"/>
        <v>12</v>
      </c>
      <c r="R192" s="136" t="s">
        <v>293</v>
      </c>
      <c r="U192" s="141"/>
      <c r="V192" s="29"/>
    </row>
    <row r="193" spans="1:22" ht="18.75" x14ac:dyDescent="0.25">
      <c r="A193" s="39" t="s">
        <v>294</v>
      </c>
      <c r="B193" s="39"/>
      <c r="C193" s="39"/>
      <c r="D193" s="39"/>
      <c r="E193" s="39"/>
      <c r="F193" s="39"/>
      <c r="G193" s="39"/>
      <c r="H193" s="39"/>
      <c r="I193" s="39"/>
      <c r="J193" s="40">
        <f t="shared" ref="J193:Q193" si="25">SUM(J184:J186)*24</f>
        <v>0</v>
      </c>
      <c r="K193" s="40">
        <f t="shared" si="25"/>
        <v>0</v>
      </c>
      <c r="L193" s="40">
        <f t="shared" si="25"/>
        <v>0</v>
      </c>
      <c r="M193" s="40">
        <f t="shared" si="25"/>
        <v>0</v>
      </c>
      <c r="N193" s="40">
        <f t="shared" si="25"/>
        <v>0</v>
      </c>
      <c r="O193" s="40">
        <f t="shared" si="25"/>
        <v>0</v>
      </c>
      <c r="P193" s="40">
        <f t="shared" si="25"/>
        <v>0</v>
      </c>
      <c r="Q193" s="40">
        <f t="shared" si="25"/>
        <v>0</v>
      </c>
      <c r="R193" s="111"/>
      <c r="U193" s="141"/>
      <c r="V193" s="29"/>
    </row>
    <row r="194" spans="1:22" ht="18.75" x14ac:dyDescent="0.25">
      <c r="A194" s="39" t="s">
        <v>295</v>
      </c>
      <c r="B194" s="39"/>
      <c r="C194" s="39"/>
      <c r="D194" s="39"/>
      <c r="E194" s="39"/>
      <c r="F194" s="39"/>
      <c r="G194" s="39"/>
      <c r="H194" s="39"/>
      <c r="I194" s="39"/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136" t="s">
        <v>280</v>
      </c>
      <c r="U194" s="141"/>
      <c r="V194" s="29"/>
    </row>
    <row r="195" spans="1:22" ht="18" customHeight="1" x14ac:dyDescent="0.25">
      <c r="A195" s="39" t="s">
        <v>296</v>
      </c>
      <c r="B195" s="39"/>
      <c r="C195" s="39"/>
      <c r="D195" s="39"/>
      <c r="E195" s="39"/>
      <c r="F195" s="39"/>
      <c r="G195" s="39"/>
      <c r="H195" s="39"/>
      <c r="I195" s="39"/>
      <c r="J195" s="40">
        <f t="shared" ref="J195:Q195" si="26">J193+(J181*24)</f>
        <v>0</v>
      </c>
      <c r="K195" s="40">
        <f t="shared" si="26"/>
        <v>0</v>
      </c>
      <c r="L195" s="40">
        <f t="shared" si="26"/>
        <v>0</v>
      </c>
      <c r="M195" s="40">
        <f t="shared" si="26"/>
        <v>0</v>
      </c>
      <c r="N195" s="40">
        <f t="shared" si="26"/>
        <v>0</v>
      </c>
      <c r="O195" s="40">
        <f t="shared" si="26"/>
        <v>0</v>
      </c>
      <c r="P195" s="40">
        <f t="shared" si="26"/>
        <v>0</v>
      </c>
      <c r="Q195" s="40">
        <f t="shared" si="26"/>
        <v>0</v>
      </c>
      <c r="R195" s="136" t="s">
        <v>280</v>
      </c>
      <c r="S195" s="149"/>
      <c r="T195" s="149"/>
      <c r="U195" s="158"/>
      <c r="V195" s="44"/>
    </row>
    <row r="196" spans="1:22" ht="21" customHeight="1" x14ac:dyDescent="0.25">
      <c r="A196" s="45" t="s">
        <v>297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7"/>
      <c r="R196" s="119"/>
      <c r="S196" s="120"/>
      <c r="T196" s="120"/>
      <c r="U196" s="140"/>
      <c r="V196" s="20" t="s">
        <v>19</v>
      </c>
    </row>
    <row r="197" spans="1:22" ht="86.65" customHeight="1" x14ac:dyDescent="0.25">
      <c r="A197" s="56">
        <v>21</v>
      </c>
      <c r="B197" s="56" t="s">
        <v>298</v>
      </c>
      <c r="C197" s="56" t="s">
        <v>299</v>
      </c>
      <c r="D197" s="56" t="s">
        <v>300</v>
      </c>
      <c r="E197" s="22" t="s">
        <v>301</v>
      </c>
      <c r="F197" s="129" t="s">
        <v>302</v>
      </c>
      <c r="G197" s="23" t="s">
        <v>38</v>
      </c>
      <c r="H197" s="56">
        <v>1</v>
      </c>
      <c r="I197" s="56"/>
      <c r="J197" s="25">
        <v>0.83333333333333337</v>
      </c>
      <c r="K197" s="25">
        <v>0.83333333333333337</v>
      </c>
      <c r="L197" s="25">
        <v>0.83333333333333337</v>
      </c>
      <c r="M197" s="25">
        <v>0.83333333333333337</v>
      </c>
      <c r="N197" s="25">
        <v>0.83333333333333337</v>
      </c>
      <c r="O197" s="25">
        <v>0.83333333333333337</v>
      </c>
      <c r="P197" s="25">
        <v>0.83333333333333337</v>
      </c>
      <c r="Q197" s="25">
        <v>0.83333333333333337</v>
      </c>
      <c r="R197" s="136" t="s">
        <v>303</v>
      </c>
      <c r="S197" s="187"/>
      <c r="U197" s="141"/>
      <c r="V197" s="29"/>
    </row>
    <row r="198" spans="1:22" ht="18.75" x14ac:dyDescent="0.25">
      <c r="A198" s="39" t="s">
        <v>304</v>
      </c>
      <c r="B198" s="39"/>
      <c r="C198" s="39"/>
      <c r="D198" s="39"/>
      <c r="E198" s="39"/>
      <c r="F198" s="39"/>
      <c r="G198" s="39"/>
      <c r="H198" s="39"/>
      <c r="I198" s="39"/>
      <c r="J198" s="146">
        <f>SUM(J197)*24</f>
        <v>20</v>
      </c>
      <c r="K198" s="146">
        <f t="shared" ref="K198:Q198" si="27">SUM(K197)*24</f>
        <v>20</v>
      </c>
      <c r="L198" s="146">
        <f t="shared" si="27"/>
        <v>20</v>
      </c>
      <c r="M198" s="146">
        <f t="shared" si="27"/>
        <v>20</v>
      </c>
      <c r="N198" s="146">
        <f t="shared" si="27"/>
        <v>20</v>
      </c>
      <c r="O198" s="146">
        <f t="shared" si="27"/>
        <v>20</v>
      </c>
      <c r="P198" s="146">
        <f t="shared" si="27"/>
        <v>20</v>
      </c>
      <c r="Q198" s="146">
        <f t="shared" si="27"/>
        <v>20</v>
      </c>
      <c r="R198" s="162"/>
      <c r="S198" s="149"/>
      <c r="T198" s="149"/>
      <c r="U198" s="158"/>
      <c r="V198" s="44"/>
    </row>
    <row r="199" spans="1:22" ht="21" customHeight="1" x14ac:dyDescent="0.25">
      <c r="A199" s="45" t="s">
        <v>305</v>
      </c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7"/>
      <c r="R199" s="119"/>
      <c r="S199" s="120"/>
      <c r="T199" s="120"/>
      <c r="U199" s="140"/>
      <c r="V199" s="20" t="s">
        <v>19</v>
      </c>
    </row>
    <row r="200" spans="1:22" ht="55.15" customHeight="1" x14ac:dyDescent="0.25">
      <c r="A200" s="51">
        <v>23</v>
      </c>
      <c r="B200" s="21" t="s">
        <v>306</v>
      </c>
      <c r="C200" s="69" t="s">
        <v>307</v>
      </c>
      <c r="D200" s="69" t="s">
        <v>308</v>
      </c>
      <c r="E200" s="188" t="s">
        <v>309</v>
      </c>
      <c r="F200" s="106" t="s">
        <v>310</v>
      </c>
      <c r="G200" s="23" t="s">
        <v>38</v>
      </c>
      <c r="H200" s="130"/>
      <c r="I200" s="130"/>
      <c r="J200" s="65"/>
      <c r="K200" s="65"/>
      <c r="L200" s="65"/>
      <c r="M200" s="65"/>
      <c r="N200" s="65"/>
      <c r="O200" s="102">
        <v>0.10416666666666667</v>
      </c>
      <c r="P200" s="102">
        <v>0.10416666666666667</v>
      </c>
      <c r="Q200" s="102">
        <v>0.10416666666666667</v>
      </c>
      <c r="R200" s="59" t="s">
        <v>311</v>
      </c>
      <c r="S200" s="60"/>
      <c r="T200" s="60"/>
      <c r="U200" s="61"/>
      <c r="V200" s="29"/>
    </row>
    <row r="201" spans="1:22" ht="47.25" customHeight="1" x14ac:dyDescent="0.25">
      <c r="A201" s="62"/>
      <c r="B201" s="35"/>
      <c r="C201" s="73"/>
      <c r="D201" s="73"/>
      <c r="E201" s="130"/>
      <c r="F201" s="189" t="s">
        <v>312</v>
      </c>
      <c r="G201" s="23" t="s">
        <v>38</v>
      </c>
      <c r="H201" s="130"/>
      <c r="I201" s="130"/>
      <c r="J201" s="190"/>
      <c r="K201" s="190"/>
      <c r="L201" s="190"/>
      <c r="M201" s="190"/>
      <c r="N201" s="190"/>
      <c r="O201" s="190"/>
      <c r="P201" s="190"/>
      <c r="Q201" s="190"/>
      <c r="R201" s="191" t="s">
        <v>287</v>
      </c>
      <c r="S201" s="149"/>
      <c r="T201" s="149"/>
      <c r="U201" s="158"/>
      <c r="V201" s="44"/>
    </row>
    <row r="202" spans="1:22" ht="47.25" customHeight="1" x14ac:dyDescent="0.25">
      <c r="A202" s="39" t="s">
        <v>101</v>
      </c>
      <c r="B202" s="39"/>
      <c r="C202" s="39"/>
      <c r="D202" s="39"/>
      <c r="E202" s="39"/>
      <c r="F202" s="39"/>
      <c r="G202" s="39"/>
      <c r="H202" s="39"/>
      <c r="I202" s="39"/>
      <c r="J202" s="40">
        <f>SUM(J200:J201)*24</f>
        <v>0</v>
      </c>
      <c r="K202" s="40">
        <f t="shared" ref="K202:Q202" si="28">SUM(K200:K201)*24</f>
        <v>0</v>
      </c>
      <c r="L202" s="40">
        <f t="shared" si="28"/>
        <v>0</v>
      </c>
      <c r="M202" s="40">
        <f t="shared" si="28"/>
        <v>0</v>
      </c>
      <c r="N202" s="40">
        <f t="shared" si="28"/>
        <v>0</v>
      </c>
      <c r="O202" s="40">
        <f t="shared" si="28"/>
        <v>2.5</v>
      </c>
      <c r="P202" s="40">
        <f t="shared" si="28"/>
        <v>2.5</v>
      </c>
      <c r="Q202" s="40">
        <f t="shared" si="28"/>
        <v>2.5</v>
      </c>
      <c r="R202" s="136"/>
      <c r="U202" s="141"/>
      <c r="V202" s="192"/>
    </row>
    <row r="203" spans="1:22" ht="21" customHeight="1" x14ac:dyDescent="0.25">
      <c r="A203" s="45" t="s">
        <v>313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7"/>
      <c r="R203" s="119"/>
      <c r="S203" s="120"/>
      <c r="T203" s="120"/>
      <c r="U203" s="140"/>
      <c r="V203" s="20" t="s">
        <v>19</v>
      </c>
    </row>
    <row r="204" spans="1:22" ht="41.25" customHeight="1" x14ac:dyDescent="0.25">
      <c r="A204" s="21">
        <v>24</v>
      </c>
      <c r="B204" s="193" t="s">
        <v>314</v>
      </c>
      <c r="C204" s="21" t="s">
        <v>315</v>
      </c>
      <c r="D204" s="21" t="s">
        <v>316</v>
      </c>
      <c r="E204" s="22" t="s">
        <v>317</v>
      </c>
      <c r="F204" s="129" t="s">
        <v>24</v>
      </c>
      <c r="G204" s="23" t="s">
        <v>38</v>
      </c>
      <c r="H204" s="24">
        <v>1</v>
      </c>
      <c r="I204" s="24"/>
      <c r="J204" s="25">
        <v>6.9444444444444441E-3</v>
      </c>
      <c r="K204" s="25">
        <v>6.9444444444444441E-3</v>
      </c>
      <c r="L204" s="25">
        <v>1.3888888888888888E-2</v>
      </c>
      <c r="M204" s="25">
        <v>2.0833333333333332E-2</v>
      </c>
      <c r="N204" s="25">
        <v>2.0833333333333332E-2</v>
      </c>
      <c r="O204" s="25">
        <v>2.0833333333333332E-2</v>
      </c>
      <c r="P204" s="25">
        <v>2.0833333333333332E-2</v>
      </c>
      <c r="Q204" s="25">
        <v>2.0833333333333301E-2</v>
      </c>
      <c r="R204" s="111"/>
      <c r="U204" s="141"/>
      <c r="V204" s="29"/>
    </row>
    <row r="205" spans="1:22" ht="20.25" customHeight="1" x14ac:dyDescent="0.25">
      <c r="A205" s="31"/>
      <c r="B205" s="194"/>
      <c r="C205" s="31"/>
      <c r="D205" s="31"/>
      <c r="E205" s="185" t="s">
        <v>318</v>
      </c>
      <c r="F205" s="129" t="s">
        <v>24</v>
      </c>
      <c r="G205" s="23" t="s">
        <v>38</v>
      </c>
      <c r="H205" s="24">
        <v>1</v>
      </c>
      <c r="I205" s="24"/>
      <c r="J205" s="25">
        <v>1.0416666666666666E-2</v>
      </c>
      <c r="K205" s="25">
        <v>1.0416666666666666E-2</v>
      </c>
      <c r="L205" s="25">
        <v>1.3888888888888888E-2</v>
      </c>
      <c r="M205" s="25">
        <v>2.0833333333333332E-2</v>
      </c>
      <c r="N205" s="25">
        <v>2.0833333333333332E-2</v>
      </c>
      <c r="O205" s="25">
        <v>2.0833333333333332E-2</v>
      </c>
      <c r="P205" s="25">
        <v>2.0833333333333332E-2</v>
      </c>
      <c r="Q205" s="25">
        <v>2.0833333333333301E-2</v>
      </c>
      <c r="R205" s="111"/>
      <c r="U205" s="141"/>
      <c r="V205" s="29"/>
    </row>
    <row r="206" spans="1:22" ht="47.25" x14ac:dyDescent="0.25">
      <c r="A206" s="31"/>
      <c r="B206" s="194"/>
      <c r="C206" s="31"/>
      <c r="D206" s="31"/>
      <c r="E206" s="70" t="s">
        <v>319</v>
      </c>
      <c r="F206" s="23" t="s">
        <v>156</v>
      </c>
      <c r="G206" s="23" t="s">
        <v>38</v>
      </c>
      <c r="H206" s="24">
        <v>1</v>
      </c>
      <c r="I206" s="24"/>
      <c r="J206" s="65"/>
      <c r="K206" s="65"/>
      <c r="L206" s="65"/>
      <c r="M206" s="65"/>
      <c r="N206" s="65"/>
      <c r="O206" s="65"/>
      <c r="P206" s="65"/>
      <c r="Q206" s="65"/>
      <c r="R206" s="111"/>
      <c r="U206" s="141"/>
      <c r="V206" s="29"/>
    </row>
    <row r="207" spans="1:22" ht="50.25" customHeight="1" x14ac:dyDescent="0.25">
      <c r="A207" s="31"/>
      <c r="B207" s="194"/>
      <c r="C207" s="31"/>
      <c r="D207" s="31"/>
      <c r="E207" s="195" t="s">
        <v>320</v>
      </c>
      <c r="F207" s="129" t="s">
        <v>24</v>
      </c>
      <c r="G207" s="23" t="s">
        <v>38</v>
      </c>
      <c r="H207" s="24">
        <v>1</v>
      </c>
      <c r="I207" s="24"/>
      <c r="J207" s="25">
        <v>6.9444444444444441E-3</v>
      </c>
      <c r="K207" s="25">
        <v>6.9444444444444441E-3</v>
      </c>
      <c r="L207" s="25">
        <v>1.0416666666666666E-2</v>
      </c>
      <c r="M207" s="25">
        <v>2.7777777777777776E-2</v>
      </c>
      <c r="N207" s="25">
        <v>2.7777777777777776E-2</v>
      </c>
      <c r="O207" s="25">
        <v>2.7777777777777776E-2</v>
      </c>
      <c r="P207" s="25">
        <v>2.7777777777777776E-2</v>
      </c>
      <c r="Q207" s="25">
        <v>2.7777777777777801E-2</v>
      </c>
      <c r="R207" s="111"/>
      <c r="U207" s="141"/>
      <c r="V207" s="29"/>
    </row>
    <row r="208" spans="1:22" ht="15" customHeight="1" x14ac:dyDescent="0.25">
      <c r="A208" s="31"/>
      <c r="B208" s="194"/>
      <c r="C208" s="31"/>
      <c r="D208" s="31"/>
      <c r="E208" s="22" t="s">
        <v>321</v>
      </c>
      <c r="F208" s="129" t="s">
        <v>24</v>
      </c>
      <c r="G208" s="23" t="s">
        <v>38</v>
      </c>
      <c r="H208" s="24">
        <v>1</v>
      </c>
      <c r="I208" s="24"/>
      <c r="J208" s="173">
        <v>6.9444444444444441E-3</v>
      </c>
      <c r="K208" s="173">
        <v>6.9444444444444441E-3</v>
      </c>
      <c r="L208" s="173">
        <v>1.0416666666666666E-2</v>
      </c>
      <c r="M208" s="173">
        <v>2.0833333333333332E-2</v>
      </c>
      <c r="N208" s="173">
        <v>2.0833333333333332E-2</v>
      </c>
      <c r="O208" s="173">
        <v>2.0833333333333332E-2</v>
      </c>
      <c r="P208" s="173">
        <v>2.0833333333333332E-2</v>
      </c>
      <c r="Q208" s="173">
        <v>2.0833333333333301E-2</v>
      </c>
      <c r="R208" s="174" t="s">
        <v>287</v>
      </c>
      <c r="U208" s="141"/>
      <c r="V208" s="29"/>
    </row>
    <row r="209" spans="1:22" ht="15" customHeight="1" x14ac:dyDescent="0.25">
      <c r="A209" s="31"/>
      <c r="B209" s="194"/>
      <c r="C209" s="31"/>
      <c r="D209" s="31"/>
      <c r="E209" s="22" t="s">
        <v>322</v>
      </c>
      <c r="F209" s="129" t="s">
        <v>24</v>
      </c>
      <c r="G209" s="23" t="s">
        <v>38</v>
      </c>
      <c r="H209" s="24">
        <v>1</v>
      </c>
      <c r="I209" s="24"/>
      <c r="J209" s="25">
        <v>6.9444444444444441E-3</v>
      </c>
      <c r="K209" s="25">
        <v>6.9444444444444441E-3</v>
      </c>
      <c r="L209" s="25">
        <v>1.0416666666666666E-2</v>
      </c>
      <c r="M209" s="25">
        <v>1.3888888888888888E-2</v>
      </c>
      <c r="N209" s="25">
        <v>1.3888888888888888E-2</v>
      </c>
      <c r="O209" s="25">
        <v>1.3888888888888888E-2</v>
      </c>
      <c r="P209" s="25">
        <v>1.3888888888888888E-2</v>
      </c>
      <c r="Q209" s="25">
        <v>1.38888888888889E-2</v>
      </c>
      <c r="R209" s="111"/>
      <c r="U209" s="141"/>
      <c r="V209" s="29"/>
    </row>
    <row r="210" spans="1:22" ht="31.5" x14ac:dyDescent="0.25">
      <c r="A210" s="31"/>
      <c r="B210" s="194"/>
      <c r="C210" s="31"/>
      <c r="D210" s="196"/>
      <c r="E210" s="128" t="s">
        <v>323</v>
      </c>
      <c r="F210" s="23" t="s">
        <v>156</v>
      </c>
      <c r="G210" s="23" t="s">
        <v>38</v>
      </c>
      <c r="H210" s="24">
        <v>1</v>
      </c>
      <c r="I210" s="24"/>
      <c r="J210" s="65"/>
      <c r="K210" s="65"/>
      <c r="L210" s="65"/>
      <c r="M210" s="65"/>
      <c r="N210" s="65"/>
      <c r="O210" s="65"/>
      <c r="P210" s="65"/>
      <c r="Q210" s="65"/>
      <c r="R210" s="111"/>
      <c r="U210" s="141"/>
      <c r="V210" s="29"/>
    </row>
    <row r="211" spans="1:22" ht="15" customHeight="1" x14ac:dyDescent="0.25">
      <c r="A211" s="31"/>
      <c r="B211" s="194"/>
      <c r="C211" s="31"/>
      <c r="D211" s="31"/>
      <c r="E211" s="22" t="s">
        <v>324</v>
      </c>
      <c r="F211" s="129" t="s">
        <v>24</v>
      </c>
      <c r="G211" s="23" t="s">
        <v>38</v>
      </c>
      <c r="H211" s="24">
        <v>1</v>
      </c>
      <c r="I211" s="24"/>
      <c r="J211" s="25">
        <v>6.9444444444444441E-3</v>
      </c>
      <c r="K211" s="25">
        <v>6.9444444444444441E-3</v>
      </c>
      <c r="L211" s="25">
        <v>1.7361111111111112E-2</v>
      </c>
      <c r="M211" s="25">
        <v>2.0833333333333332E-2</v>
      </c>
      <c r="N211" s="25">
        <v>2.0833333333333332E-2</v>
      </c>
      <c r="O211" s="25">
        <v>2.0833333333333332E-2</v>
      </c>
      <c r="P211" s="25">
        <v>2.0833333333333332E-2</v>
      </c>
      <c r="Q211" s="25">
        <v>2.0833333333333301E-2</v>
      </c>
      <c r="R211" s="111"/>
      <c r="U211" s="141"/>
      <c r="V211" s="29"/>
    </row>
    <row r="212" spans="1:22" ht="15" customHeight="1" x14ac:dyDescent="0.25">
      <c r="A212" s="31"/>
      <c r="B212" s="194"/>
      <c r="C212" s="31"/>
      <c r="D212" s="31"/>
      <c r="E212" s="22" t="s">
        <v>325</v>
      </c>
      <c r="F212" s="129" t="s">
        <v>24</v>
      </c>
      <c r="G212" s="23" t="s">
        <v>38</v>
      </c>
      <c r="H212" s="24">
        <v>1</v>
      </c>
      <c r="I212" s="24"/>
      <c r="J212" s="25">
        <v>1.3888888888888888E-2</v>
      </c>
      <c r="K212" s="25">
        <v>1.3888888888888888E-2</v>
      </c>
      <c r="L212" s="25">
        <v>1.3888888888888888E-2</v>
      </c>
      <c r="M212" s="25">
        <v>1.3888888888888888E-2</v>
      </c>
      <c r="N212" s="25">
        <v>1.3888888888888888E-2</v>
      </c>
      <c r="O212" s="25">
        <v>1.3888888888888888E-2</v>
      </c>
      <c r="P212" s="25">
        <v>1.3888888888888888E-2</v>
      </c>
      <c r="Q212" s="25">
        <v>1.38888888888889E-2</v>
      </c>
      <c r="R212" s="111"/>
      <c r="U212" s="141"/>
      <c r="V212" s="29"/>
    </row>
    <row r="213" spans="1:22" ht="15" customHeight="1" x14ac:dyDescent="0.25">
      <c r="A213" s="31"/>
      <c r="B213" s="194"/>
      <c r="C213" s="31"/>
      <c r="D213" s="31"/>
      <c r="E213" s="22" t="s">
        <v>326</v>
      </c>
      <c r="F213" s="129" t="s">
        <v>24</v>
      </c>
      <c r="G213" s="23" t="s">
        <v>38</v>
      </c>
      <c r="H213" s="24">
        <v>2</v>
      </c>
      <c r="I213" s="24"/>
      <c r="J213" s="173">
        <v>1.0416666666666666E-2</v>
      </c>
      <c r="K213" s="173">
        <v>1.3888888888888888E-2</v>
      </c>
      <c r="L213" s="173">
        <v>3.4722222222222224E-2</v>
      </c>
      <c r="M213" s="173">
        <v>4.1666666666666664E-2</v>
      </c>
      <c r="N213" s="173">
        <v>4.1666666666666664E-2</v>
      </c>
      <c r="O213" s="173">
        <v>4.1666666666666664E-2</v>
      </c>
      <c r="P213" s="173">
        <v>4.1666666666666664E-2</v>
      </c>
      <c r="Q213" s="173">
        <v>4.1666666666666699E-2</v>
      </c>
      <c r="R213" s="174" t="s">
        <v>287</v>
      </c>
      <c r="U213" s="141"/>
      <c r="V213" s="29"/>
    </row>
    <row r="214" spans="1:22" ht="15" customHeight="1" x14ac:dyDescent="0.25">
      <c r="A214" s="31"/>
      <c r="B214" s="194"/>
      <c r="C214" s="31"/>
      <c r="D214" s="31"/>
      <c r="E214" s="22" t="s">
        <v>327</v>
      </c>
      <c r="F214" s="129" t="s">
        <v>24</v>
      </c>
      <c r="G214" s="23" t="s">
        <v>38</v>
      </c>
      <c r="H214" s="24">
        <v>1</v>
      </c>
      <c r="I214" s="24"/>
      <c r="J214" s="173">
        <v>6.9444444444444441E-3</v>
      </c>
      <c r="K214" s="173">
        <v>1.0416666666666666E-2</v>
      </c>
      <c r="L214" s="173">
        <v>1.3888888888888888E-2</v>
      </c>
      <c r="M214" s="173">
        <v>2.0833333333333332E-2</v>
      </c>
      <c r="N214" s="173">
        <v>2.0833333333333332E-2</v>
      </c>
      <c r="O214" s="173">
        <v>2.0833333333333332E-2</v>
      </c>
      <c r="P214" s="173">
        <v>2.0833333333333332E-2</v>
      </c>
      <c r="Q214" s="173">
        <v>2.0833333333333301E-2</v>
      </c>
      <c r="R214" s="174" t="s">
        <v>287</v>
      </c>
      <c r="U214" s="141"/>
      <c r="V214" s="29"/>
    </row>
    <row r="215" spans="1:22" ht="15" customHeight="1" x14ac:dyDescent="0.25">
      <c r="A215" s="31"/>
      <c r="B215" s="194"/>
      <c r="C215" s="31"/>
      <c r="D215" s="31"/>
      <c r="E215" s="22" t="s">
        <v>328</v>
      </c>
      <c r="F215" s="129" t="s">
        <v>24</v>
      </c>
      <c r="G215" s="23" t="s">
        <v>38</v>
      </c>
      <c r="H215" s="24">
        <v>2</v>
      </c>
      <c r="I215" s="24"/>
      <c r="J215" s="25">
        <v>1.0416666666666666E-2</v>
      </c>
      <c r="K215" s="25">
        <v>1.0416666666666666E-2</v>
      </c>
      <c r="L215" s="25">
        <v>2.0833333333333332E-2</v>
      </c>
      <c r="M215" s="25">
        <v>2.7777777777777776E-2</v>
      </c>
      <c r="N215" s="25">
        <v>2.7777777777777776E-2</v>
      </c>
      <c r="O215" s="25">
        <v>3.4722222222222224E-2</v>
      </c>
      <c r="P215" s="25">
        <v>3.4722222222222224E-2</v>
      </c>
      <c r="Q215" s="25">
        <v>3.4722222222222203E-2</v>
      </c>
      <c r="R215" s="111"/>
      <c r="U215" s="141"/>
      <c r="V215" s="29"/>
    </row>
    <row r="216" spans="1:22" ht="15.75" x14ac:dyDescent="0.25">
      <c r="A216" s="31"/>
      <c r="B216" s="194"/>
      <c r="C216" s="31"/>
      <c r="D216" s="31"/>
      <c r="E216" s="70" t="s">
        <v>329</v>
      </c>
      <c r="F216" s="23" t="s">
        <v>156</v>
      </c>
      <c r="G216" s="23" t="s">
        <v>38</v>
      </c>
      <c r="H216" s="24">
        <v>1</v>
      </c>
      <c r="I216" s="24"/>
      <c r="J216" s="65"/>
      <c r="K216" s="65"/>
      <c r="L216" s="65"/>
      <c r="M216" s="65"/>
      <c r="N216" s="65"/>
      <c r="O216" s="65"/>
      <c r="P216" s="65"/>
      <c r="Q216" s="65"/>
      <c r="R216" s="111"/>
      <c r="U216" s="141"/>
      <c r="V216" s="29"/>
    </row>
    <row r="217" spans="1:22" ht="15" customHeight="1" x14ac:dyDescent="0.25">
      <c r="A217" s="35"/>
      <c r="B217" s="197"/>
      <c r="C217" s="35"/>
      <c r="D217" s="35"/>
      <c r="E217" s="70" t="s">
        <v>330</v>
      </c>
      <c r="F217" s="129" t="s">
        <v>24</v>
      </c>
      <c r="G217" s="23" t="s">
        <v>38</v>
      </c>
      <c r="H217" s="24">
        <v>1</v>
      </c>
      <c r="I217" s="24"/>
      <c r="J217" s="173">
        <v>1.0416666666666666E-2</v>
      </c>
      <c r="K217" s="173">
        <v>1.0416666666666666E-2</v>
      </c>
      <c r="L217" s="173">
        <v>2.0833333333333332E-2</v>
      </c>
      <c r="M217" s="173">
        <v>2.7777777777777776E-2</v>
      </c>
      <c r="N217" s="173">
        <v>2.7777777777777776E-2</v>
      </c>
      <c r="O217" s="173">
        <v>3.4722222222222224E-2</v>
      </c>
      <c r="P217" s="173">
        <v>3.4722222222222224E-2</v>
      </c>
      <c r="Q217" s="173">
        <v>3.4722222222222203E-2</v>
      </c>
      <c r="R217" s="174" t="s">
        <v>78</v>
      </c>
      <c r="U217" s="141"/>
      <c r="V217" s="29"/>
    </row>
    <row r="218" spans="1:22" ht="18.75" x14ac:dyDescent="0.25">
      <c r="A218" s="39" t="s">
        <v>30</v>
      </c>
      <c r="B218" s="39"/>
      <c r="C218" s="39"/>
      <c r="D218" s="39"/>
      <c r="E218" s="39"/>
      <c r="F218" s="39"/>
      <c r="G218" s="39"/>
      <c r="H218" s="39"/>
      <c r="I218" s="39"/>
      <c r="J218" s="146">
        <f t="shared" ref="J218:Q218" si="29">SUM(J204:J205,J207:J209,J211:J215,J217:J217)*24</f>
        <v>2.3333333333333339</v>
      </c>
      <c r="K218" s="146">
        <f t="shared" si="29"/>
        <v>2.5000000000000004</v>
      </c>
      <c r="L218" s="146">
        <f t="shared" si="29"/>
        <v>4.333333333333333</v>
      </c>
      <c r="M218" s="146">
        <f t="shared" si="29"/>
        <v>6.1666666666666661</v>
      </c>
      <c r="N218" s="146">
        <f t="shared" si="29"/>
        <v>6.1666666666666661</v>
      </c>
      <c r="O218" s="146">
        <f t="shared" si="29"/>
        <v>6.5</v>
      </c>
      <c r="P218" s="146">
        <f t="shared" si="29"/>
        <v>6.5</v>
      </c>
      <c r="Q218" s="146">
        <f t="shared" si="29"/>
        <v>6.4999999999999982</v>
      </c>
      <c r="R218" s="111"/>
      <c r="U218" s="141"/>
      <c r="V218" s="29"/>
    </row>
    <row r="219" spans="1:22" ht="18.75" x14ac:dyDescent="0.25">
      <c r="A219" s="39" t="s">
        <v>40</v>
      </c>
      <c r="B219" s="39"/>
      <c r="C219" s="39"/>
      <c r="D219" s="39"/>
      <c r="E219" s="39"/>
      <c r="F219" s="39"/>
      <c r="G219" s="39"/>
      <c r="H219" s="39"/>
      <c r="I219" s="39"/>
      <c r="J219" s="40">
        <f t="shared" ref="J219:Q219" si="30">SUM(J206,J210,J216)*24</f>
        <v>0</v>
      </c>
      <c r="K219" s="40">
        <f t="shared" si="30"/>
        <v>0</v>
      </c>
      <c r="L219" s="40">
        <f t="shared" si="30"/>
        <v>0</v>
      </c>
      <c r="M219" s="40">
        <f t="shared" si="30"/>
        <v>0</v>
      </c>
      <c r="N219" s="40">
        <f t="shared" si="30"/>
        <v>0</v>
      </c>
      <c r="O219" s="40">
        <f t="shared" si="30"/>
        <v>0</v>
      </c>
      <c r="P219" s="40">
        <f t="shared" si="30"/>
        <v>0</v>
      </c>
      <c r="Q219" s="40">
        <f t="shared" si="30"/>
        <v>0</v>
      </c>
      <c r="R219" s="162"/>
      <c r="S219" s="149"/>
      <c r="T219" s="149"/>
      <c r="U219" s="158"/>
      <c r="V219" s="44"/>
    </row>
    <row r="220" spans="1:22" ht="21" customHeight="1" x14ac:dyDescent="0.25">
      <c r="A220" s="45" t="s">
        <v>331</v>
      </c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7"/>
      <c r="R220" s="119"/>
      <c r="S220" s="120"/>
      <c r="T220" s="120"/>
      <c r="U220" s="140"/>
      <c r="V220" s="20" t="s">
        <v>19</v>
      </c>
    </row>
    <row r="221" spans="1:22" ht="15" customHeight="1" x14ac:dyDescent="0.25">
      <c r="A221" s="51">
        <v>25</v>
      </c>
      <c r="B221" s="21" t="s">
        <v>332</v>
      </c>
      <c r="C221" s="21" t="s">
        <v>333</v>
      </c>
      <c r="D221" s="21" t="s">
        <v>334</v>
      </c>
      <c r="E221" s="22" t="s">
        <v>335</v>
      </c>
      <c r="F221" s="69" t="s">
        <v>336</v>
      </c>
      <c r="G221" s="23" t="s">
        <v>38</v>
      </c>
      <c r="H221" s="24">
        <v>1</v>
      </c>
      <c r="I221" s="24"/>
      <c r="J221" s="25">
        <v>4.1666666666666664E-2</v>
      </c>
      <c r="K221" s="25">
        <v>4.1666666666666664E-2</v>
      </c>
      <c r="L221" s="25">
        <v>4.1666666666666664E-2</v>
      </c>
      <c r="M221" s="25">
        <v>4.1666666666666664E-2</v>
      </c>
      <c r="N221" s="25">
        <v>4.1666666666666664E-2</v>
      </c>
      <c r="O221" s="25">
        <v>4.1666666666666664E-2</v>
      </c>
      <c r="P221" s="25">
        <v>4.1666666666666664E-2</v>
      </c>
      <c r="Q221" s="25">
        <v>4.1666666666666664E-2</v>
      </c>
      <c r="R221" s="111"/>
      <c r="U221" s="141"/>
      <c r="V221" s="29"/>
    </row>
    <row r="222" spans="1:22" ht="15.75" x14ac:dyDescent="0.25">
      <c r="A222" s="109"/>
      <c r="B222" s="31"/>
      <c r="C222" s="31"/>
      <c r="D222" s="31"/>
      <c r="E222" s="22" t="s">
        <v>337</v>
      </c>
      <c r="F222" s="71"/>
      <c r="G222" s="23" t="s">
        <v>38</v>
      </c>
      <c r="H222" s="24">
        <v>1</v>
      </c>
      <c r="I222" s="24"/>
      <c r="J222" s="25">
        <v>4.1666666666666664E-2</v>
      </c>
      <c r="K222" s="25">
        <v>4.1666666666666664E-2</v>
      </c>
      <c r="L222" s="25">
        <v>4.1666666666666664E-2</v>
      </c>
      <c r="M222" s="25">
        <v>4.1666666666666664E-2</v>
      </c>
      <c r="N222" s="25">
        <v>4.1666666666666664E-2</v>
      </c>
      <c r="O222" s="25">
        <v>4.1666666666666664E-2</v>
      </c>
      <c r="P222" s="25">
        <v>4.1666666666666664E-2</v>
      </c>
      <c r="Q222" s="25">
        <v>4.1666666666666664E-2</v>
      </c>
      <c r="R222" s="111"/>
      <c r="U222" s="141"/>
      <c r="V222" s="29"/>
    </row>
    <row r="223" spans="1:22" ht="15.75" x14ac:dyDescent="0.25">
      <c r="A223" s="109"/>
      <c r="B223" s="31"/>
      <c r="C223" s="31"/>
      <c r="D223" s="31"/>
      <c r="E223" s="22" t="s">
        <v>338</v>
      </c>
      <c r="F223" s="71"/>
      <c r="G223" s="23" t="s">
        <v>38</v>
      </c>
      <c r="H223" s="24">
        <v>1</v>
      </c>
      <c r="I223" s="24"/>
      <c r="J223" s="25">
        <v>4.1666666666666664E-2</v>
      </c>
      <c r="K223" s="25">
        <v>4.1666666666666664E-2</v>
      </c>
      <c r="L223" s="25">
        <v>4.1666666666666664E-2</v>
      </c>
      <c r="M223" s="25">
        <v>4.1666666666666664E-2</v>
      </c>
      <c r="N223" s="25">
        <v>4.1666666666666664E-2</v>
      </c>
      <c r="O223" s="25">
        <v>4.1666666666666664E-2</v>
      </c>
      <c r="P223" s="25">
        <v>4.1666666666666664E-2</v>
      </c>
      <c r="Q223" s="25">
        <v>4.1666666666666664E-2</v>
      </c>
      <c r="R223" s="111"/>
      <c r="U223" s="141"/>
      <c r="V223" s="29"/>
    </row>
    <row r="224" spans="1:22" ht="22.5" customHeight="1" x14ac:dyDescent="0.25">
      <c r="A224" s="109"/>
      <c r="B224" s="31"/>
      <c r="C224" s="31"/>
      <c r="D224" s="31"/>
      <c r="E224" s="22" t="s">
        <v>339</v>
      </c>
      <c r="F224" s="71"/>
      <c r="G224" s="23" t="s">
        <v>38</v>
      </c>
      <c r="H224" s="24">
        <v>1</v>
      </c>
      <c r="I224" s="24"/>
      <c r="J224" s="25">
        <v>4.1666666666666664E-2</v>
      </c>
      <c r="K224" s="25">
        <v>4.1666666666666664E-2</v>
      </c>
      <c r="L224" s="25">
        <v>4.1666666666666664E-2</v>
      </c>
      <c r="M224" s="25">
        <v>4.1666666666666664E-2</v>
      </c>
      <c r="N224" s="25">
        <v>4.1666666666666664E-2</v>
      </c>
      <c r="O224" s="25">
        <v>4.1666666666666664E-2</v>
      </c>
      <c r="P224" s="25">
        <v>4.1666666666666664E-2</v>
      </c>
      <c r="Q224" s="25">
        <v>4.1666666666666664E-2</v>
      </c>
      <c r="R224" s="111"/>
      <c r="U224" s="141"/>
      <c r="V224" s="29"/>
    </row>
    <row r="225" spans="1:22" ht="29.25" customHeight="1" x14ac:dyDescent="0.25">
      <c r="A225" s="109"/>
      <c r="B225" s="31"/>
      <c r="C225" s="31"/>
      <c r="D225" s="31"/>
      <c r="E225" s="22" t="s">
        <v>340</v>
      </c>
      <c r="F225" s="71"/>
      <c r="G225" s="23" t="s">
        <v>38</v>
      </c>
      <c r="H225" s="24">
        <v>2</v>
      </c>
      <c r="I225" s="24"/>
      <c r="J225" s="25">
        <v>4.1666666666666664E-2</v>
      </c>
      <c r="K225" s="25">
        <v>4.1666666666666664E-2</v>
      </c>
      <c r="L225" s="25">
        <v>4.1666666666666664E-2</v>
      </c>
      <c r="M225" s="25">
        <v>4.1666666666666664E-2</v>
      </c>
      <c r="N225" s="25">
        <v>4.1666666666666664E-2</v>
      </c>
      <c r="O225" s="25">
        <v>4.1666666666666664E-2</v>
      </c>
      <c r="P225" s="25">
        <v>4.1666666666666664E-2</v>
      </c>
      <c r="Q225" s="25">
        <v>4.1666666666666664E-2</v>
      </c>
      <c r="R225" s="111"/>
      <c r="U225" s="141"/>
      <c r="V225" s="29"/>
    </row>
    <row r="226" spans="1:22" ht="21.75" customHeight="1" x14ac:dyDescent="0.25">
      <c r="A226" s="109"/>
      <c r="B226" s="31"/>
      <c r="C226" s="31"/>
      <c r="D226" s="31"/>
      <c r="E226" s="22" t="s">
        <v>341</v>
      </c>
      <c r="F226" s="71"/>
      <c r="G226" s="23" t="s">
        <v>38</v>
      </c>
      <c r="H226" s="24">
        <v>1</v>
      </c>
      <c r="I226" s="24"/>
      <c r="J226" s="25">
        <v>8.3333333333333329E-2</v>
      </c>
      <c r="K226" s="25">
        <v>8.3333333333333329E-2</v>
      </c>
      <c r="L226" s="25">
        <v>8.3333333333333329E-2</v>
      </c>
      <c r="M226" s="25">
        <v>8.3333333333333329E-2</v>
      </c>
      <c r="N226" s="25">
        <v>8.3333333333333329E-2</v>
      </c>
      <c r="O226" s="25">
        <v>8.3333333333333329E-2</v>
      </c>
      <c r="P226" s="25">
        <v>8.3333333333333329E-2</v>
      </c>
      <c r="Q226" s="25">
        <v>8.3333333333333329E-2</v>
      </c>
      <c r="R226" s="111"/>
      <c r="U226" s="141"/>
      <c r="V226" s="29"/>
    </row>
    <row r="227" spans="1:22" ht="15.75" x14ac:dyDescent="0.25">
      <c r="A227" s="109"/>
      <c r="B227" s="31"/>
      <c r="C227" s="31"/>
      <c r="D227" s="31"/>
      <c r="E227" s="22" t="s">
        <v>342</v>
      </c>
      <c r="F227" s="71"/>
      <c r="G227" s="23" t="s">
        <v>38</v>
      </c>
      <c r="H227" s="24">
        <v>2</v>
      </c>
      <c r="I227" s="24"/>
      <c r="J227" s="25">
        <v>4.1666666666666664E-2</v>
      </c>
      <c r="K227" s="25">
        <v>4.1666666666666664E-2</v>
      </c>
      <c r="L227" s="25">
        <v>4.1666666666666664E-2</v>
      </c>
      <c r="M227" s="25">
        <v>4.1666666666666664E-2</v>
      </c>
      <c r="N227" s="25">
        <v>4.1666666666666664E-2</v>
      </c>
      <c r="O227" s="25">
        <v>4.1666666666666664E-2</v>
      </c>
      <c r="P227" s="25">
        <v>4.1666666666666664E-2</v>
      </c>
      <c r="Q227" s="25">
        <v>4.1666666666666664E-2</v>
      </c>
      <c r="R227" s="111"/>
      <c r="U227" s="141"/>
      <c r="V227" s="29"/>
    </row>
    <row r="228" spans="1:22" ht="15.75" x14ac:dyDescent="0.25">
      <c r="A228" s="109"/>
      <c r="B228" s="31"/>
      <c r="C228" s="31"/>
      <c r="D228" s="31"/>
      <c r="E228" s="70" t="s">
        <v>343</v>
      </c>
      <c r="F228" s="71"/>
      <c r="G228" s="23" t="s">
        <v>38</v>
      </c>
      <c r="H228" s="24">
        <v>1</v>
      </c>
      <c r="I228" s="24"/>
      <c r="J228" s="65"/>
      <c r="K228" s="65"/>
      <c r="L228" s="65"/>
      <c r="M228" s="65"/>
      <c r="N228" s="65"/>
      <c r="O228" s="65"/>
      <c r="P228" s="65"/>
      <c r="Q228" s="65"/>
      <c r="R228" s="59" t="s">
        <v>311</v>
      </c>
      <c r="S228" s="60"/>
      <c r="T228" s="60"/>
      <c r="U228" s="61"/>
      <c r="V228" s="29"/>
    </row>
    <row r="229" spans="1:22" ht="31.5" customHeight="1" x14ac:dyDescent="0.25">
      <c r="A229" s="109"/>
      <c r="B229" s="31"/>
      <c r="C229" s="31"/>
      <c r="D229" s="31"/>
      <c r="E229" s="22" t="s">
        <v>344</v>
      </c>
      <c r="F229" s="71"/>
      <c r="G229" s="23" t="s">
        <v>38</v>
      </c>
      <c r="H229" s="24">
        <v>1</v>
      </c>
      <c r="I229" s="24"/>
      <c r="J229" s="25">
        <v>8.3333333333333329E-2</v>
      </c>
      <c r="K229" s="25">
        <v>8.3333333333333329E-2</v>
      </c>
      <c r="L229" s="25">
        <v>8.3333333333333329E-2</v>
      </c>
      <c r="M229" s="25">
        <v>8.3333333333333329E-2</v>
      </c>
      <c r="N229" s="25">
        <v>8.3333333333333329E-2</v>
      </c>
      <c r="O229" s="25">
        <v>8.3333333333333329E-2</v>
      </c>
      <c r="P229" s="25">
        <v>8.3333333333333329E-2</v>
      </c>
      <c r="Q229" s="25">
        <v>8.3333333333333329E-2</v>
      </c>
      <c r="R229" s="111"/>
      <c r="U229" s="141"/>
      <c r="V229" s="29"/>
    </row>
    <row r="230" spans="1:22" ht="27.75" customHeight="1" x14ac:dyDescent="0.25">
      <c r="A230" s="109"/>
      <c r="B230" s="31"/>
      <c r="C230" s="31"/>
      <c r="D230" s="31"/>
      <c r="E230" s="22" t="s">
        <v>345</v>
      </c>
      <c r="F230" s="71"/>
      <c r="G230" s="23" t="s">
        <v>38</v>
      </c>
      <c r="H230" s="24">
        <v>1</v>
      </c>
      <c r="I230" s="24"/>
      <c r="J230" s="25">
        <v>4.1666666666666664E-2</v>
      </c>
      <c r="K230" s="25">
        <v>4.1666666666666664E-2</v>
      </c>
      <c r="L230" s="25">
        <v>4.1666666666666664E-2</v>
      </c>
      <c r="M230" s="25">
        <v>4.1666666666666664E-2</v>
      </c>
      <c r="N230" s="25">
        <v>4.1666666666666664E-2</v>
      </c>
      <c r="O230" s="25">
        <v>4.1666666666666664E-2</v>
      </c>
      <c r="P230" s="25">
        <v>4.1666666666666664E-2</v>
      </c>
      <c r="Q230" s="25">
        <v>4.1666666666666664E-2</v>
      </c>
      <c r="R230" s="111"/>
      <c r="U230" s="141"/>
      <c r="V230" s="29"/>
    </row>
    <row r="231" spans="1:22" ht="15.75" x14ac:dyDescent="0.25">
      <c r="A231" s="109"/>
      <c r="B231" s="31"/>
      <c r="C231" s="31"/>
      <c r="D231" s="31"/>
      <c r="E231" s="22" t="s">
        <v>346</v>
      </c>
      <c r="F231" s="71"/>
      <c r="G231" s="23" t="s">
        <v>38</v>
      </c>
      <c r="H231" s="24">
        <v>1</v>
      </c>
      <c r="I231" s="24"/>
      <c r="J231" s="25">
        <v>8.3333333333333329E-2</v>
      </c>
      <c r="K231" s="25">
        <v>8.3333333333333329E-2</v>
      </c>
      <c r="L231" s="25">
        <v>8.3333333333333329E-2</v>
      </c>
      <c r="M231" s="25">
        <v>8.3333333333333329E-2</v>
      </c>
      <c r="N231" s="25">
        <v>8.3333333333333329E-2</v>
      </c>
      <c r="O231" s="25">
        <v>8.3333333333333329E-2</v>
      </c>
      <c r="P231" s="25">
        <v>8.3333333333333329E-2</v>
      </c>
      <c r="Q231" s="25">
        <v>8.3333333333333329E-2</v>
      </c>
      <c r="R231" s="111"/>
      <c r="U231" s="141"/>
      <c r="V231" s="29"/>
    </row>
    <row r="232" spans="1:22" ht="31.5" x14ac:dyDescent="0.25">
      <c r="A232" s="109"/>
      <c r="B232" s="31"/>
      <c r="C232" s="31"/>
      <c r="D232" s="31"/>
      <c r="E232" s="22" t="s">
        <v>347</v>
      </c>
      <c r="F232" s="71"/>
      <c r="G232" s="23" t="s">
        <v>38</v>
      </c>
      <c r="H232" s="24">
        <v>1</v>
      </c>
      <c r="I232" s="24"/>
      <c r="J232" s="25">
        <v>8.3333333333333329E-2</v>
      </c>
      <c r="K232" s="25">
        <v>8.3333333333333329E-2</v>
      </c>
      <c r="L232" s="25">
        <v>8.3333333333333329E-2</v>
      </c>
      <c r="M232" s="25">
        <v>8.3333333333333329E-2</v>
      </c>
      <c r="N232" s="25">
        <v>8.3333333333333329E-2</v>
      </c>
      <c r="O232" s="25">
        <v>8.3333333333333329E-2</v>
      </c>
      <c r="P232" s="25">
        <v>8.3333333333333329E-2</v>
      </c>
      <c r="Q232" s="25">
        <v>8.3333333333333329E-2</v>
      </c>
      <c r="R232" s="111"/>
      <c r="U232" s="141"/>
      <c r="V232" s="29"/>
    </row>
    <row r="233" spans="1:22" ht="31.5" x14ac:dyDescent="0.25">
      <c r="A233" s="109"/>
      <c r="B233" s="31"/>
      <c r="C233" s="31"/>
      <c r="D233" s="31"/>
      <c r="E233" s="22" t="s">
        <v>348</v>
      </c>
      <c r="F233" s="71"/>
      <c r="G233" s="23" t="s">
        <v>38</v>
      </c>
      <c r="H233" s="24">
        <v>1</v>
      </c>
      <c r="I233" s="24"/>
      <c r="J233" s="25">
        <v>4.1666666666666664E-2</v>
      </c>
      <c r="K233" s="25">
        <v>4.1666666666666664E-2</v>
      </c>
      <c r="L233" s="25">
        <v>4.1666666666666664E-2</v>
      </c>
      <c r="M233" s="25">
        <v>4.1666666666666664E-2</v>
      </c>
      <c r="N233" s="25">
        <v>4.1666666666666664E-2</v>
      </c>
      <c r="O233" s="25">
        <v>4.1666666666666664E-2</v>
      </c>
      <c r="P233" s="25">
        <v>4.1666666666666664E-2</v>
      </c>
      <c r="Q233" s="25">
        <v>4.1666666666666664E-2</v>
      </c>
      <c r="R233" s="111"/>
      <c r="U233" s="141"/>
      <c r="V233" s="29"/>
    </row>
    <row r="234" spans="1:22" ht="18.75" x14ac:dyDescent="0.25">
      <c r="A234" s="39" t="s">
        <v>143</v>
      </c>
      <c r="B234" s="39"/>
      <c r="C234" s="39"/>
      <c r="D234" s="39"/>
      <c r="E234" s="39"/>
      <c r="F234" s="39"/>
      <c r="G234" s="39"/>
      <c r="H234" s="39"/>
      <c r="I234" s="39"/>
      <c r="J234" s="146">
        <f t="shared" ref="J234:Q234" si="31">SUM(J221:J233)*24</f>
        <v>16</v>
      </c>
      <c r="K234" s="146">
        <f t="shared" si="31"/>
        <v>16</v>
      </c>
      <c r="L234" s="146">
        <f t="shared" si="31"/>
        <v>16</v>
      </c>
      <c r="M234" s="146">
        <f t="shared" si="31"/>
        <v>16</v>
      </c>
      <c r="N234" s="146">
        <f t="shared" si="31"/>
        <v>16</v>
      </c>
      <c r="O234" s="146">
        <f t="shared" si="31"/>
        <v>16</v>
      </c>
      <c r="P234" s="146">
        <f t="shared" si="31"/>
        <v>16</v>
      </c>
      <c r="Q234" s="146">
        <f t="shared" si="31"/>
        <v>16</v>
      </c>
      <c r="R234" s="162"/>
      <c r="S234" s="149"/>
      <c r="T234" s="149"/>
      <c r="U234" s="158"/>
      <c r="V234" s="44"/>
    </row>
    <row r="235" spans="1:22" ht="21" customHeight="1" x14ac:dyDescent="0.25">
      <c r="A235" s="45" t="s">
        <v>349</v>
      </c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7"/>
      <c r="R235" s="119"/>
      <c r="S235" s="120"/>
      <c r="T235" s="120"/>
      <c r="U235" s="140"/>
      <c r="V235" s="20" t="s">
        <v>19</v>
      </c>
    </row>
    <row r="236" spans="1:22" ht="47.25" x14ac:dyDescent="0.25">
      <c r="A236" s="77">
        <v>26</v>
      </c>
      <c r="B236" s="78" t="s">
        <v>350</v>
      </c>
      <c r="C236" s="78" t="s">
        <v>351</v>
      </c>
      <c r="D236" s="77" t="s">
        <v>349</v>
      </c>
      <c r="E236" s="22" t="s">
        <v>352</v>
      </c>
      <c r="F236" s="129" t="s">
        <v>353</v>
      </c>
      <c r="G236" s="23" t="s">
        <v>38</v>
      </c>
      <c r="H236" s="24">
        <v>1</v>
      </c>
      <c r="I236" s="56"/>
      <c r="J236" s="25">
        <v>0.25</v>
      </c>
      <c r="K236" s="25">
        <v>0.25</v>
      </c>
      <c r="L236" s="25">
        <v>0.25</v>
      </c>
      <c r="M236" s="25">
        <v>0.25</v>
      </c>
      <c r="N236" s="25">
        <v>0.25</v>
      </c>
      <c r="O236" s="25">
        <v>0.25</v>
      </c>
      <c r="P236" s="25">
        <v>0.25</v>
      </c>
      <c r="Q236" s="25">
        <v>0.25</v>
      </c>
      <c r="R236" s="136" t="s">
        <v>303</v>
      </c>
      <c r="U236" s="141"/>
      <c r="V236" s="29"/>
    </row>
    <row r="237" spans="1:22" ht="18.75" x14ac:dyDescent="0.25">
      <c r="A237" s="39" t="s">
        <v>354</v>
      </c>
      <c r="B237" s="39"/>
      <c r="C237" s="39"/>
      <c r="D237" s="39"/>
      <c r="E237" s="39"/>
      <c r="F237" s="39"/>
      <c r="G237" s="39"/>
      <c r="H237" s="39"/>
      <c r="I237" s="39"/>
      <c r="J237" s="146">
        <f>SUM(J236:J236)*24</f>
        <v>6</v>
      </c>
      <c r="K237" s="146">
        <f t="shared" ref="K237:Q237" si="32">SUM(K236:K236)*24</f>
        <v>6</v>
      </c>
      <c r="L237" s="146">
        <f t="shared" si="32"/>
        <v>6</v>
      </c>
      <c r="M237" s="146">
        <f t="shared" si="32"/>
        <v>6</v>
      </c>
      <c r="N237" s="146">
        <f t="shared" si="32"/>
        <v>6</v>
      </c>
      <c r="O237" s="146">
        <f t="shared" si="32"/>
        <v>6</v>
      </c>
      <c r="P237" s="146">
        <f t="shared" si="32"/>
        <v>6</v>
      </c>
      <c r="Q237" s="146">
        <f t="shared" si="32"/>
        <v>6</v>
      </c>
      <c r="R237" s="162"/>
      <c r="S237" s="149"/>
      <c r="T237" s="149"/>
      <c r="U237" s="158"/>
      <c r="V237" s="44"/>
    </row>
    <row r="238" spans="1:22" ht="21" customHeight="1" x14ac:dyDescent="0.25">
      <c r="A238" s="45" t="s">
        <v>355</v>
      </c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7"/>
      <c r="R238" s="119"/>
      <c r="S238" s="120"/>
      <c r="T238" s="120"/>
      <c r="U238" s="140"/>
      <c r="V238" s="20" t="s">
        <v>19</v>
      </c>
    </row>
    <row r="239" spans="1:22" ht="31.5" x14ac:dyDescent="0.25">
      <c r="A239" s="21">
        <v>27</v>
      </c>
      <c r="B239" s="21" t="s">
        <v>356</v>
      </c>
      <c r="C239" s="21" t="s">
        <v>357</v>
      </c>
      <c r="D239" s="21" t="s">
        <v>358</v>
      </c>
      <c r="E239" s="22" t="s">
        <v>359</v>
      </c>
      <c r="F239" s="24" t="s">
        <v>24</v>
      </c>
      <c r="G239" s="23" t="s">
        <v>38</v>
      </c>
      <c r="H239" s="24">
        <v>1</v>
      </c>
      <c r="I239" s="24"/>
      <c r="J239" s="25">
        <v>1.3888888888888888E-2</v>
      </c>
      <c r="K239" s="25">
        <v>1.3888888888888888E-2</v>
      </c>
      <c r="L239" s="25">
        <v>2.0833333333333332E-2</v>
      </c>
      <c r="M239" s="25">
        <v>2.7777777777777776E-2</v>
      </c>
      <c r="N239" s="25">
        <v>2.7777777777777776E-2</v>
      </c>
      <c r="O239" s="25">
        <v>3.4722222222222224E-2</v>
      </c>
      <c r="P239" s="25">
        <v>4.8611111111111112E-2</v>
      </c>
      <c r="Q239" s="25">
        <v>5.5555555555555601E-2</v>
      </c>
      <c r="R239" s="111"/>
      <c r="U239" s="141"/>
      <c r="V239" s="29"/>
    </row>
    <row r="240" spans="1:22" ht="24" customHeight="1" x14ac:dyDescent="0.25">
      <c r="A240" s="31"/>
      <c r="B240" s="31"/>
      <c r="C240" s="31"/>
      <c r="D240" s="31"/>
      <c r="E240" s="22" t="s">
        <v>360</v>
      </c>
      <c r="F240" s="24" t="s">
        <v>24</v>
      </c>
      <c r="G240" s="23" t="s">
        <v>38</v>
      </c>
      <c r="H240" s="24">
        <v>1</v>
      </c>
      <c r="I240" s="24"/>
      <c r="J240" s="25">
        <v>6.9444444444444441E-3</v>
      </c>
      <c r="K240" s="25">
        <v>1.3888888888888888E-2</v>
      </c>
      <c r="L240" s="25">
        <v>3.4722222222222224E-2</v>
      </c>
      <c r="M240" s="25">
        <v>3.4722222222222224E-2</v>
      </c>
      <c r="N240" s="25">
        <v>3.4722222222222224E-2</v>
      </c>
      <c r="O240" s="25">
        <v>4.1666666666666664E-2</v>
      </c>
      <c r="P240" s="25">
        <v>4.8611111111111098E-2</v>
      </c>
      <c r="Q240" s="25">
        <v>5.5555555555555601E-2</v>
      </c>
      <c r="R240" s="111"/>
      <c r="U240" s="141"/>
      <c r="V240" s="29"/>
    </row>
    <row r="241" spans="1:22" ht="15.75" x14ac:dyDescent="0.25">
      <c r="A241" s="31"/>
      <c r="B241" s="31"/>
      <c r="C241" s="31"/>
      <c r="D241" s="31"/>
      <c r="E241" s="159" t="s">
        <v>361</v>
      </c>
      <c r="F241" s="24" t="s">
        <v>24</v>
      </c>
      <c r="G241" s="23" t="s">
        <v>38</v>
      </c>
      <c r="H241" s="24">
        <v>1</v>
      </c>
      <c r="I241" s="24"/>
      <c r="J241" s="198"/>
      <c r="K241" s="198"/>
      <c r="L241" s="198"/>
      <c r="M241" s="198"/>
      <c r="N241" s="198"/>
      <c r="O241" s="198"/>
      <c r="P241" s="198"/>
      <c r="Q241" s="198"/>
      <c r="R241" s="136" t="s">
        <v>280</v>
      </c>
      <c r="U241" s="141"/>
      <c r="V241" s="29"/>
    </row>
    <row r="242" spans="1:22" ht="15.75" x14ac:dyDescent="0.25">
      <c r="A242" s="31"/>
      <c r="B242" s="31"/>
      <c r="C242" s="31"/>
      <c r="D242" s="31"/>
      <c r="E242" s="22" t="s">
        <v>358</v>
      </c>
      <c r="F242" s="24" t="s">
        <v>24</v>
      </c>
      <c r="G242" s="23" t="s">
        <v>38</v>
      </c>
      <c r="H242" s="24">
        <v>2</v>
      </c>
      <c r="I242" s="24"/>
      <c r="J242" s="173">
        <v>2.7777777777777776E-2</v>
      </c>
      <c r="K242" s="173">
        <v>3.4722222222222224E-2</v>
      </c>
      <c r="L242" s="173">
        <v>0.14583333333333334</v>
      </c>
      <c r="M242" s="173">
        <v>0.14583333333333334</v>
      </c>
      <c r="N242" s="173">
        <v>0.14583333333333334</v>
      </c>
      <c r="O242" s="173">
        <v>0.15277777777777776</v>
      </c>
      <c r="P242" s="173">
        <v>0.17361111111111113</v>
      </c>
      <c r="Q242" s="173">
        <v>0.1875</v>
      </c>
      <c r="R242" s="174" t="s">
        <v>287</v>
      </c>
      <c r="U242" s="141"/>
      <c r="V242" s="29"/>
    </row>
    <row r="243" spans="1:22" ht="31.5" x14ac:dyDescent="0.25">
      <c r="A243" s="31"/>
      <c r="B243" s="31"/>
      <c r="C243" s="31"/>
      <c r="D243" s="31"/>
      <c r="E243" s="22" t="s">
        <v>362</v>
      </c>
      <c r="F243" s="24" t="s">
        <v>24</v>
      </c>
      <c r="G243" s="23" t="s">
        <v>38</v>
      </c>
      <c r="H243" s="24">
        <v>1</v>
      </c>
      <c r="I243" s="24"/>
      <c r="J243" s="25">
        <v>1.3888888888888888E-2</v>
      </c>
      <c r="K243" s="25">
        <v>2.7777777777777776E-2</v>
      </c>
      <c r="L243" s="25">
        <v>3.4722222222222224E-2</v>
      </c>
      <c r="M243" s="25">
        <v>4.1666666666666664E-2</v>
      </c>
      <c r="N243" s="25">
        <v>4.8611111111111098E-2</v>
      </c>
      <c r="O243" s="25">
        <v>6.25E-2</v>
      </c>
      <c r="P243" s="25">
        <v>8.3333333333333329E-2</v>
      </c>
      <c r="Q243" s="25">
        <v>0.104166666666667</v>
      </c>
      <c r="R243" s="111"/>
      <c r="U243" s="141"/>
      <c r="V243" s="29"/>
    </row>
    <row r="244" spans="1:22" ht="31.5" x14ac:dyDescent="0.25">
      <c r="A244" s="31"/>
      <c r="B244" s="31"/>
      <c r="C244" s="31"/>
      <c r="D244" s="31"/>
      <c r="E244" s="70" t="s">
        <v>363</v>
      </c>
      <c r="F244" s="129" t="s">
        <v>364</v>
      </c>
      <c r="G244" s="23" t="s">
        <v>38</v>
      </c>
      <c r="H244" s="24">
        <v>1</v>
      </c>
      <c r="I244" s="24"/>
      <c r="J244" s="65"/>
      <c r="K244" s="65"/>
      <c r="L244" s="65"/>
      <c r="M244" s="65"/>
      <c r="N244" s="65"/>
      <c r="O244" s="65"/>
      <c r="P244" s="65"/>
      <c r="Q244" s="65"/>
      <c r="R244" s="136" t="s">
        <v>280</v>
      </c>
      <c r="U244" s="141"/>
      <c r="V244" s="29"/>
    </row>
    <row r="245" spans="1:22" ht="15.75" x14ac:dyDescent="0.25">
      <c r="A245" s="31"/>
      <c r="B245" s="31"/>
      <c r="C245" s="31"/>
      <c r="D245" s="31"/>
      <c r="E245" s="22" t="s">
        <v>365</v>
      </c>
      <c r="F245" s="129" t="s">
        <v>24</v>
      </c>
      <c r="G245" s="23" t="s">
        <v>38</v>
      </c>
      <c r="H245" s="56">
        <v>1</v>
      </c>
      <c r="I245" s="56"/>
      <c r="J245" s="173">
        <v>4.5138888888888888E-2</v>
      </c>
      <c r="K245" s="173">
        <v>4.5138888888888888E-2</v>
      </c>
      <c r="L245" s="173">
        <v>7.2916666666666671E-2</v>
      </c>
      <c r="M245" s="173">
        <v>7.6388888888888895E-2</v>
      </c>
      <c r="N245" s="173">
        <v>7.6388888888888895E-2</v>
      </c>
      <c r="O245" s="173">
        <v>9.0277777777777776E-2</v>
      </c>
      <c r="P245" s="173">
        <v>0.1111111111111111</v>
      </c>
      <c r="Q245" s="173">
        <v>0.11805555555555557</v>
      </c>
      <c r="R245" s="174" t="s">
        <v>78</v>
      </c>
      <c r="U245" s="141"/>
      <c r="V245" s="29"/>
    </row>
    <row r="246" spans="1:22" ht="15.75" x14ac:dyDescent="0.25">
      <c r="A246" s="31"/>
      <c r="B246" s="31"/>
      <c r="C246" s="31"/>
      <c r="D246" s="31"/>
      <c r="E246" s="22" t="s">
        <v>366</v>
      </c>
      <c r="F246" s="199" t="s">
        <v>65</v>
      </c>
      <c r="G246" s="23" t="s">
        <v>38</v>
      </c>
      <c r="H246" s="56">
        <v>2</v>
      </c>
      <c r="I246" s="56"/>
      <c r="J246" s="173">
        <v>4.1666666666666664E-2</v>
      </c>
      <c r="K246" s="173">
        <v>4.1666666666666664E-2</v>
      </c>
      <c r="L246" s="173">
        <v>4.1666666666666699E-2</v>
      </c>
      <c r="M246" s="173">
        <v>4.1666666666666699E-2</v>
      </c>
      <c r="N246" s="173">
        <v>4.1666666666666699E-2</v>
      </c>
      <c r="O246" s="173">
        <v>4.1666666666666699E-2</v>
      </c>
      <c r="P246" s="173">
        <v>4.1666666666666699E-2</v>
      </c>
      <c r="Q246" s="173">
        <v>4.1666666666666699E-2</v>
      </c>
      <c r="R246" s="174" t="s">
        <v>287</v>
      </c>
      <c r="U246" s="141"/>
      <c r="V246" s="29"/>
    </row>
    <row r="247" spans="1:22" ht="15.75" x14ac:dyDescent="0.25">
      <c r="A247" s="31"/>
      <c r="B247" s="31"/>
      <c r="C247" s="31"/>
      <c r="D247" s="31"/>
      <c r="E247" s="22" t="s">
        <v>367</v>
      </c>
      <c r="F247" s="200"/>
      <c r="G247" s="23" t="s">
        <v>38</v>
      </c>
      <c r="H247" s="56">
        <v>2</v>
      </c>
      <c r="I247" s="56"/>
      <c r="J247" s="173">
        <v>8.3333333333333329E-2</v>
      </c>
      <c r="K247" s="173">
        <v>8.3333333333333329E-2</v>
      </c>
      <c r="L247" s="173">
        <v>8.3333333333333329E-2</v>
      </c>
      <c r="M247" s="173">
        <v>8.3333333333333329E-2</v>
      </c>
      <c r="N247" s="173">
        <v>8.3333333333333329E-2</v>
      </c>
      <c r="O247" s="173">
        <v>8.3333333333333329E-2</v>
      </c>
      <c r="P247" s="173">
        <v>8.3333333333333329E-2</v>
      </c>
      <c r="Q247" s="173">
        <v>8.3333333333333329E-2</v>
      </c>
      <c r="R247" s="174" t="s">
        <v>78</v>
      </c>
      <c r="U247" s="141"/>
      <c r="V247" s="29"/>
    </row>
    <row r="248" spans="1:22" ht="31.5" x14ac:dyDescent="0.25">
      <c r="A248" s="31"/>
      <c r="B248" s="31"/>
      <c r="C248" s="35"/>
      <c r="D248" s="31"/>
      <c r="E248" s="22" t="s">
        <v>368</v>
      </c>
      <c r="F248" s="201"/>
      <c r="G248" s="23" t="s">
        <v>38</v>
      </c>
      <c r="H248" s="56">
        <v>1</v>
      </c>
      <c r="I248" s="56"/>
      <c r="J248" s="25">
        <v>2.0833333333333332E-2</v>
      </c>
      <c r="K248" s="25">
        <v>2.0833333333333332E-2</v>
      </c>
      <c r="L248" s="25">
        <v>2.0833333333333332E-2</v>
      </c>
      <c r="M248" s="25">
        <v>2.0833333333333332E-2</v>
      </c>
      <c r="N248" s="25">
        <v>2.0833333333333332E-2</v>
      </c>
      <c r="O248" s="25">
        <v>2.0833333333333332E-2</v>
      </c>
      <c r="P248" s="25">
        <v>2.0833333333333332E-2</v>
      </c>
      <c r="Q248" s="25">
        <v>2.0833333333333332E-2</v>
      </c>
      <c r="R248" s="202"/>
      <c r="U248" s="141"/>
      <c r="V248" s="29"/>
    </row>
    <row r="249" spans="1:22" ht="18.75" customHeight="1" x14ac:dyDescent="0.25">
      <c r="A249" s="74" t="s">
        <v>30</v>
      </c>
      <c r="B249" s="75"/>
      <c r="C249" s="75"/>
      <c r="D249" s="75"/>
      <c r="E249" s="75"/>
      <c r="F249" s="75"/>
      <c r="G249" s="75"/>
      <c r="H249" s="75"/>
      <c r="I249" s="76"/>
      <c r="J249" s="40">
        <f t="shared" ref="J249:Q249" si="33">SUM(J239:J243,J245:J245)*24</f>
        <v>2.583333333333333</v>
      </c>
      <c r="K249" s="40">
        <f t="shared" si="33"/>
        <v>3.25</v>
      </c>
      <c r="L249" s="40">
        <f t="shared" si="33"/>
        <v>7.416666666666667</v>
      </c>
      <c r="M249" s="40">
        <f t="shared" si="33"/>
        <v>7.8333333333333339</v>
      </c>
      <c r="N249" s="40">
        <f t="shared" si="33"/>
        <v>8</v>
      </c>
      <c r="O249" s="40">
        <f t="shared" si="33"/>
        <v>9.1666666666666661</v>
      </c>
      <c r="P249" s="40">
        <f t="shared" si="33"/>
        <v>11.166666666666668</v>
      </c>
      <c r="Q249" s="40">
        <f t="shared" si="33"/>
        <v>12.500000000000011</v>
      </c>
      <c r="R249" s="111"/>
      <c r="U249" s="141"/>
      <c r="V249" s="29"/>
    </row>
    <row r="250" spans="1:22" ht="18.75" customHeight="1" x14ac:dyDescent="0.25">
      <c r="A250" s="74" t="s">
        <v>369</v>
      </c>
      <c r="B250" s="75"/>
      <c r="C250" s="75"/>
      <c r="D250" s="75"/>
      <c r="E250" s="75"/>
      <c r="F250" s="75"/>
      <c r="G250" s="75"/>
      <c r="H250" s="75"/>
      <c r="I250" s="76"/>
      <c r="J250" s="40">
        <f t="shared" ref="J250:Q250" si="34">J244*24</f>
        <v>0</v>
      </c>
      <c r="K250" s="40">
        <f t="shared" si="34"/>
        <v>0</v>
      </c>
      <c r="L250" s="40">
        <f t="shared" si="34"/>
        <v>0</v>
      </c>
      <c r="M250" s="40">
        <f t="shared" si="34"/>
        <v>0</v>
      </c>
      <c r="N250" s="40">
        <f t="shared" si="34"/>
        <v>0</v>
      </c>
      <c r="O250" s="40">
        <f t="shared" si="34"/>
        <v>0</v>
      </c>
      <c r="P250" s="40">
        <f t="shared" si="34"/>
        <v>0</v>
      </c>
      <c r="Q250" s="40">
        <f t="shared" si="34"/>
        <v>0</v>
      </c>
      <c r="R250" s="111"/>
      <c r="U250" s="141"/>
      <c r="V250" s="29"/>
    </row>
    <row r="251" spans="1:22" ht="18.75" customHeight="1" x14ac:dyDescent="0.25">
      <c r="A251" s="74" t="s">
        <v>370</v>
      </c>
      <c r="B251" s="75"/>
      <c r="C251" s="75"/>
      <c r="D251" s="75"/>
      <c r="E251" s="75"/>
      <c r="F251" s="75"/>
      <c r="G251" s="75"/>
      <c r="H251" s="75"/>
      <c r="I251" s="76"/>
      <c r="J251" s="40">
        <f>SUM(J246:J248)*24</f>
        <v>3.5</v>
      </c>
      <c r="K251" s="40">
        <f t="shared" ref="K251:Q251" si="35">SUM(K246:K248)*24</f>
        <v>3.5</v>
      </c>
      <c r="L251" s="40">
        <f t="shared" si="35"/>
        <v>3.5000000000000009</v>
      </c>
      <c r="M251" s="40">
        <f t="shared" si="35"/>
        <v>3.5000000000000009</v>
      </c>
      <c r="N251" s="40">
        <f t="shared" si="35"/>
        <v>3.5000000000000009</v>
      </c>
      <c r="O251" s="40">
        <f t="shared" si="35"/>
        <v>3.5000000000000009</v>
      </c>
      <c r="P251" s="40">
        <f t="shared" si="35"/>
        <v>3.5000000000000009</v>
      </c>
      <c r="Q251" s="40">
        <f t="shared" si="35"/>
        <v>3.5000000000000009</v>
      </c>
      <c r="R251" s="162"/>
      <c r="S251" s="149"/>
      <c r="T251" s="149"/>
      <c r="U251" s="158"/>
      <c r="V251" s="44"/>
    </row>
    <row r="252" spans="1:22" ht="21" customHeight="1" x14ac:dyDescent="0.25">
      <c r="A252" s="45" t="s">
        <v>371</v>
      </c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7"/>
      <c r="R252" s="203" t="s">
        <v>311</v>
      </c>
      <c r="S252" s="204"/>
      <c r="T252" s="204"/>
      <c r="U252" s="205"/>
      <c r="V252" s="20" t="s">
        <v>19</v>
      </c>
    </row>
    <row r="253" spans="1:22" ht="15.75" x14ac:dyDescent="0.25">
      <c r="A253" s="51">
        <v>28</v>
      </c>
      <c r="B253" s="206" t="s">
        <v>372</v>
      </c>
      <c r="C253" s="21" t="s">
        <v>34</v>
      </c>
      <c r="D253" s="207" t="s">
        <v>373</v>
      </c>
      <c r="E253" s="208" t="s">
        <v>374</v>
      </c>
      <c r="F253" s="69" t="s">
        <v>156</v>
      </c>
      <c r="G253" s="23" t="s">
        <v>38</v>
      </c>
      <c r="H253" s="77">
        <v>2</v>
      </c>
      <c r="I253" s="77"/>
      <c r="J253" s="209"/>
      <c r="K253" s="209"/>
      <c r="L253" s="209"/>
      <c r="M253" s="209"/>
      <c r="N253" s="209"/>
      <c r="O253" s="209"/>
      <c r="P253" s="209"/>
      <c r="Q253" s="209"/>
      <c r="R253" s="210"/>
      <c r="S253" s="211"/>
      <c r="T253" s="211"/>
      <c r="U253" s="212"/>
      <c r="V253" s="29"/>
    </row>
    <row r="254" spans="1:22" ht="15.75" x14ac:dyDescent="0.25">
      <c r="A254" s="109"/>
      <c r="B254" s="213"/>
      <c r="C254" s="31"/>
      <c r="D254" s="196"/>
      <c r="E254" s="208" t="s">
        <v>375</v>
      </c>
      <c r="F254" s="71"/>
      <c r="G254" s="23" t="s">
        <v>38</v>
      </c>
      <c r="H254" s="77">
        <v>2</v>
      </c>
      <c r="I254" s="77"/>
      <c r="J254" s="209"/>
      <c r="K254" s="209"/>
      <c r="L254" s="209"/>
      <c r="M254" s="209"/>
      <c r="N254" s="209"/>
      <c r="O254" s="209"/>
      <c r="P254" s="209"/>
      <c r="Q254" s="209"/>
      <c r="R254" s="210"/>
      <c r="S254" s="211"/>
      <c r="T254" s="211"/>
      <c r="U254" s="212"/>
      <c r="V254" s="29"/>
    </row>
    <row r="255" spans="1:22" ht="15.75" x14ac:dyDescent="0.25">
      <c r="A255" s="109"/>
      <c r="B255" s="213"/>
      <c r="C255" s="31"/>
      <c r="D255" s="196"/>
      <c r="E255" s="208" t="s">
        <v>376</v>
      </c>
      <c r="F255" s="71"/>
      <c r="G255" s="23" t="s">
        <v>38</v>
      </c>
      <c r="H255" s="56">
        <v>2</v>
      </c>
      <c r="I255" s="56"/>
      <c r="J255" s="65"/>
      <c r="K255" s="65"/>
      <c r="L255" s="65"/>
      <c r="M255" s="65"/>
      <c r="N255" s="65"/>
      <c r="O255" s="65"/>
      <c r="P255" s="65"/>
      <c r="Q255" s="65"/>
      <c r="R255" s="210"/>
      <c r="S255" s="211"/>
      <c r="T255" s="211"/>
      <c r="U255" s="212"/>
      <c r="V255" s="29"/>
    </row>
    <row r="256" spans="1:22" ht="15.75" x14ac:dyDescent="0.25">
      <c r="A256" s="109"/>
      <c r="B256" s="213"/>
      <c r="C256" s="31"/>
      <c r="D256" s="196"/>
      <c r="E256" s="208" t="s">
        <v>377</v>
      </c>
      <c r="F256" s="71"/>
      <c r="G256" s="23" t="s">
        <v>38</v>
      </c>
      <c r="H256" s="56">
        <v>2</v>
      </c>
      <c r="I256" s="56"/>
      <c r="J256" s="65"/>
      <c r="K256" s="65"/>
      <c r="L256" s="65"/>
      <c r="M256" s="65"/>
      <c r="N256" s="65"/>
      <c r="O256" s="65"/>
      <c r="P256" s="65"/>
      <c r="Q256" s="65"/>
      <c r="R256" s="210"/>
      <c r="S256" s="211"/>
      <c r="T256" s="211"/>
      <c r="U256" s="212"/>
      <c r="V256" s="29"/>
    </row>
    <row r="257" spans="1:22" ht="15.75" x14ac:dyDescent="0.25">
      <c r="A257" s="109"/>
      <c r="B257" s="213"/>
      <c r="C257" s="31"/>
      <c r="D257" s="196"/>
      <c r="E257" s="208" t="s">
        <v>378</v>
      </c>
      <c r="F257" s="71"/>
      <c r="G257" s="23" t="s">
        <v>38</v>
      </c>
      <c r="H257" s="56">
        <v>2</v>
      </c>
      <c r="I257" s="56"/>
      <c r="J257" s="65"/>
      <c r="K257" s="65"/>
      <c r="L257" s="65"/>
      <c r="M257" s="65"/>
      <c r="N257" s="65"/>
      <c r="O257" s="65"/>
      <c r="P257" s="65"/>
      <c r="Q257" s="65"/>
      <c r="R257" s="210"/>
      <c r="S257" s="211"/>
      <c r="T257" s="211"/>
      <c r="U257" s="212"/>
      <c r="V257" s="29"/>
    </row>
    <row r="258" spans="1:22" ht="15.75" x14ac:dyDescent="0.25">
      <c r="A258" s="62"/>
      <c r="B258" s="214"/>
      <c r="C258" s="35"/>
      <c r="D258" s="215"/>
      <c r="E258" s="208" t="s">
        <v>379</v>
      </c>
      <c r="F258" s="73"/>
      <c r="G258" s="23" t="s">
        <v>38</v>
      </c>
      <c r="H258" s="56">
        <v>2</v>
      </c>
      <c r="I258" s="56"/>
      <c r="J258" s="65"/>
      <c r="K258" s="65"/>
      <c r="L258" s="65"/>
      <c r="M258" s="65"/>
      <c r="N258" s="65"/>
      <c r="O258" s="65"/>
      <c r="P258" s="65"/>
      <c r="Q258" s="65"/>
      <c r="R258" s="210"/>
      <c r="S258" s="211"/>
      <c r="T258" s="211"/>
      <c r="U258" s="212"/>
      <c r="V258" s="29"/>
    </row>
    <row r="259" spans="1:22" ht="18.75" customHeight="1" x14ac:dyDescent="0.25">
      <c r="A259" s="74" t="s">
        <v>40</v>
      </c>
      <c r="B259" s="75"/>
      <c r="C259" s="75"/>
      <c r="D259" s="75"/>
      <c r="E259" s="75"/>
      <c r="F259" s="75"/>
      <c r="G259" s="75"/>
      <c r="H259" s="75"/>
      <c r="I259" s="76"/>
      <c r="J259" s="40">
        <f>SUM(J253:J258)*24</f>
        <v>0</v>
      </c>
      <c r="K259" s="40">
        <f t="shared" ref="K259:P259" si="36">SUM(K253:K258)*24</f>
        <v>0</v>
      </c>
      <c r="L259" s="40">
        <f t="shared" si="36"/>
        <v>0</v>
      </c>
      <c r="M259" s="40">
        <f t="shared" si="36"/>
        <v>0</v>
      </c>
      <c r="N259" s="40">
        <f t="shared" si="36"/>
        <v>0</v>
      </c>
      <c r="O259" s="40">
        <f t="shared" si="36"/>
        <v>0</v>
      </c>
      <c r="P259" s="40">
        <f t="shared" si="36"/>
        <v>0</v>
      </c>
      <c r="Q259" s="40">
        <f>SUM(Q253:Q258)*24</f>
        <v>0</v>
      </c>
      <c r="R259" s="216"/>
      <c r="S259" s="217"/>
      <c r="T259" s="217"/>
      <c r="U259" s="218"/>
      <c r="V259" s="44"/>
    </row>
    <row r="260" spans="1:22" ht="21" hidden="1" customHeight="1" x14ac:dyDescent="0.25">
      <c r="A260" s="45" t="s">
        <v>380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7"/>
    </row>
    <row r="261" spans="1:22" ht="15" hidden="1" customHeight="1" x14ac:dyDescent="0.25">
      <c r="A261" s="177">
        <v>29</v>
      </c>
      <c r="B261" s="219" t="s">
        <v>381</v>
      </c>
      <c r="C261" s="177" t="s">
        <v>382</v>
      </c>
      <c r="D261" s="177" t="s">
        <v>380</v>
      </c>
      <c r="E261" s="220" t="s">
        <v>383</v>
      </c>
      <c r="F261" s="221" t="s">
        <v>24</v>
      </c>
      <c r="G261" s="221"/>
      <c r="H261" s="222">
        <v>0</v>
      </c>
      <c r="I261" s="222"/>
      <c r="J261" s="223">
        <v>2.0833333333333332E-2</v>
      </c>
      <c r="K261" s="223">
        <v>2.0833333333333332E-2</v>
      </c>
      <c r="L261" s="223">
        <v>2.0833333333333332E-2</v>
      </c>
      <c r="M261" s="223">
        <v>2.0833333333333332E-2</v>
      </c>
      <c r="N261" s="223">
        <v>2.0833333333333332E-2</v>
      </c>
      <c r="O261" s="223">
        <v>2.0833333333333332E-2</v>
      </c>
      <c r="P261" s="223">
        <v>2.0833333333333332E-2</v>
      </c>
      <c r="Q261" s="223">
        <v>2.0833333333333332E-2</v>
      </c>
    </row>
    <row r="262" spans="1:22" ht="15" hidden="1" customHeight="1" x14ac:dyDescent="0.25">
      <c r="A262" s="178"/>
      <c r="B262" s="224"/>
      <c r="C262" s="178"/>
      <c r="D262" s="178"/>
      <c r="E262" s="225" t="s">
        <v>384</v>
      </c>
      <c r="F262" s="221" t="s">
        <v>24</v>
      </c>
      <c r="G262" s="221"/>
      <c r="H262" s="226">
        <v>1</v>
      </c>
      <c r="I262" s="226"/>
      <c r="J262" s="227">
        <v>8.3333333333333329E-2</v>
      </c>
      <c r="K262" s="227">
        <v>8.3333333333333329E-2</v>
      </c>
      <c r="L262" s="227">
        <v>8.3333333333333329E-2</v>
      </c>
      <c r="M262" s="227">
        <v>8.3333333333333329E-2</v>
      </c>
      <c r="N262" s="227">
        <v>8.3333333333333329E-2</v>
      </c>
      <c r="O262" s="227">
        <v>8.3333333333333329E-2</v>
      </c>
      <c r="P262" s="227">
        <v>8.3333333333333329E-2</v>
      </c>
      <c r="Q262" s="227">
        <v>8.3333333333333329E-2</v>
      </c>
    </row>
    <row r="263" spans="1:22" ht="15" hidden="1" customHeight="1" x14ac:dyDescent="0.25">
      <c r="A263" s="178"/>
      <c r="B263" s="224"/>
      <c r="C263" s="178"/>
      <c r="D263" s="178"/>
      <c r="E263" s="225" t="s">
        <v>385</v>
      </c>
      <c r="F263" s="221" t="s">
        <v>24</v>
      </c>
      <c r="G263" s="221"/>
      <c r="H263" s="226">
        <v>2</v>
      </c>
      <c r="I263" s="226"/>
      <c r="J263" s="227">
        <v>8.3333333333333329E-2</v>
      </c>
      <c r="K263" s="227">
        <v>8.3333333333333329E-2</v>
      </c>
      <c r="L263" s="227">
        <v>8.3333333333333329E-2</v>
      </c>
      <c r="M263" s="227">
        <v>8.3333333333333329E-2</v>
      </c>
      <c r="N263" s="227">
        <v>8.3333333333333329E-2</v>
      </c>
      <c r="O263" s="227">
        <v>8.3333333333333329E-2</v>
      </c>
      <c r="P263" s="227">
        <v>8.3333333333333329E-2</v>
      </c>
      <c r="Q263" s="227">
        <v>8.3333333333333329E-2</v>
      </c>
    </row>
    <row r="264" spans="1:22" ht="15" hidden="1" customHeight="1" x14ac:dyDescent="0.25">
      <c r="A264" s="178"/>
      <c r="B264" s="224"/>
      <c r="C264" s="178"/>
      <c r="D264" s="178"/>
      <c r="E264" s="225" t="s">
        <v>386</v>
      </c>
      <c r="F264" s="221" t="s">
        <v>24</v>
      </c>
      <c r="G264" s="221"/>
      <c r="H264" s="226">
        <v>1</v>
      </c>
      <c r="I264" s="226"/>
      <c r="J264" s="227">
        <v>0.25</v>
      </c>
      <c r="K264" s="227">
        <v>0.25</v>
      </c>
      <c r="L264" s="227">
        <v>0.25</v>
      </c>
      <c r="M264" s="227">
        <v>0.25</v>
      </c>
      <c r="N264" s="227">
        <v>0.25</v>
      </c>
      <c r="O264" s="227">
        <v>0.25</v>
      </c>
      <c r="P264" s="227">
        <v>0.25</v>
      </c>
      <c r="Q264" s="227">
        <v>0.25</v>
      </c>
    </row>
    <row r="265" spans="1:22" ht="15" hidden="1" customHeight="1" x14ac:dyDescent="0.25">
      <c r="A265" s="178"/>
      <c r="B265" s="224"/>
      <c r="C265" s="178"/>
      <c r="D265" s="178"/>
      <c r="E265" s="225" t="s">
        <v>387</v>
      </c>
      <c r="F265" s="221" t="s">
        <v>24</v>
      </c>
      <c r="G265" s="221"/>
      <c r="H265" s="226">
        <v>1</v>
      </c>
      <c r="I265" s="228"/>
      <c r="J265" s="227">
        <v>2.0833333333333332E-2</v>
      </c>
      <c r="K265" s="227">
        <v>2.0833333333333332E-2</v>
      </c>
      <c r="L265" s="227">
        <v>2.0833333333333332E-2</v>
      </c>
      <c r="M265" s="227">
        <v>2.0833333333333332E-2</v>
      </c>
      <c r="N265" s="227">
        <v>2.0833333333333332E-2</v>
      </c>
      <c r="O265" s="227">
        <v>2.0833333333333332E-2</v>
      </c>
      <c r="P265" s="227">
        <v>2.0833333333333332E-2</v>
      </c>
      <c r="Q265" s="227">
        <v>2.0833333333333332E-2</v>
      </c>
    </row>
    <row r="266" spans="1:22" ht="15" hidden="1" customHeight="1" x14ac:dyDescent="0.25">
      <c r="A266" s="178"/>
      <c r="B266" s="224"/>
      <c r="C266" s="178"/>
      <c r="D266" s="178"/>
      <c r="E266" s="229" t="s">
        <v>388</v>
      </c>
      <c r="F266" s="230" t="s">
        <v>156</v>
      </c>
      <c r="G266" s="230"/>
      <c r="H266" s="226">
        <v>1</v>
      </c>
      <c r="I266" s="227"/>
      <c r="J266" s="227">
        <v>6.25E-2</v>
      </c>
      <c r="K266" s="227">
        <v>6.25E-2</v>
      </c>
      <c r="L266" s="227">
        <v>6.25E-2</v>
      </c>
      <c r="M266" s="227">
        <v>6.25E-2</v>
      </c>
      <c r="N266" s="227">
        <v>6.25E-2</v>
      </c>
      <c r="O266" s="227">
        <v>6.25E-2</v>
      </c>
      <c r="P266" s="227">
        <v>6.25E-2</v>
      </c>
      <c r="Q266" s="227">
        <v>6.25E-2</v>
      </c>
    </row>
    <row r="267" spans="1:22" ht="15" hidden="1" customHeight="1" x14ac:dyDescent="0.25">
      <c r="A267" s="178"/>
      <c r="B267" s="224"/>
      <c r="C267" s="178"/>
      <c r="D267" s="178"/>
      <c r="E267" s="231" t="s">
        <v>389</v>
      </c>
      <c r="F267" s="232" t="s">
        <v>24</v>
      </c>
      <c r="G267" s="232"/>
      <c r="H267" s="226">
        <v>1</v>
      </c>
      <c r="I267" s="228">
        <v>0.10416666666666667</v>
      </c>
      <c r="J267" s="227">
        <v>0.125</v>
      </c>
      <c r="K267" s="227">
        <v>0.125</v>
      </c>
      <c r="L267" s="227">
        <v>0.125</v>
      </c>
      <c r="M267" s="227">
        <v>0.125</v>
      </c>
      <c r="N267" s="227">
        <v>0.125</v>
      </c>
      <c r="O267" s="227">
        <v>0.125</v>
      </c>
      <c r="P267" s="227">
        <v>0.125</v>
      </c>
      <c r="Q267" s="227">
        <v>0.125</v>
      </c>
    </row>
    <row r="268" spans="1:22" ht="15" hidden="1" customHeight="1" x14ac:dyDescent="0.25">
      <c r="A268" s="178"/>
      <c r="B268" s="224"/>
      <c r="C268" s="178"/>
      <c r="D268" s="178"/>
      <c r="E268" s="231" t="s">
        <v>390</v>
      </c>
      <c r="F268" s="232" t="s">
        <v>24</v>
      </c>
      <c r="G268" s="232"/>
      <c r="H268" s="226">
        <v>1</v>
      </c>
      <c r="I268" s="228"/>
      <c r="J268" s="227">
        <v>4.1666666666666664E-2</v>
      </c>
      <c r="K268" s="227">
        <v>4.1666666666666664E-2</v>
      </c>
      <c r="L268" s="227">
        <v>4.1666666666666664E-2</v>
      </c>
      <c r="M268" s="227">
        <v>4.1666666666666664E-2</v>
      </c>
      <c r="N268" s="227">
        <v>4.1666666666666664E-2</v>
      </c>
      <c r="O268" s="227">
        <v>4.1666666666666664E-2</v>
      </c>
      <c r="P268" s="227">
        <v>4.1666666666666664E-2</v>
      </c>
      <c r="Q268" s="227">
        <v>4.1666666666666664E-2</v>
      </c>
    </row>
    <row r="269" spans="1:22" ht="15" hidden="1" customHeight="1" x14ac:dyDescent="0.25">
      <c r="A269" s="178"/>
      <c r="B269" s="224"/>
      <c r="C269" s="178"/>
      <c r="D269" s="178"/>
      <c r="E269" s="231" t="s">
        <v>391</v>
      </c>
      <c r="F269" s="232" t="s">
        <v>24</v>
      </c>
      <c r="G269" s="232"/>
      <c r="H269" s="226">
        <v>1</v>
      </c>
      <c r="I269" s="228"/>
      <c r="J269" s="227">
        <v>4.1666666666666664E-2</v>
      </c>
      <c r="K269" s="227">
        <v>4.1666666666666664E-2</v>
      </c>
      <c r="L269" s="227">
        <v>4.1666666666666664E-2</v>
      </c>
      <c r="M269" s="227">
        <v>4.1666666666666664E-2</v>
      </c>
      <c r="N269" s="227">
        <v>4.1666666666666664E-2</v>
      </c>
      <c r="O269" s="227">
        <v>4.1666666666666664E-2</v>
      </c>
      <c r="P269" s="227">
        <v>4.1666666666666664E-2</v>
      </c>
      <c r="Q269" s="227">
        <v>4.1666666666666664E-2</v>
      </c>
    </row>
    <row r="270" spans="1:22" ht="15" hidden="1" customHeight="1" x14ac:dyDescent="0.25">
      <c r="A270" s="186"/>
      <c r="B270" s="233"/>
      <c r="C270" s="186"/>
      <c r="D270" s="186"/>
      <c r="E270" s="229" t="s">
        <v>392</v>
      </c>
      <c r="F270" s="232" t="s">
        <v>24</v>
      </c>
      <c r="G270" s="232"/>
      <c r="H270" s="226">
        <v>1</v>
      </c>
      <c r="I270" s="228"/>
      <c r="J270" s="227">
        <v>2.0833333333333332E-2</v>
      </c>
      <c r="K270" s="227">
        <v>2.0833333333333332E-2</v>
      </c>
      <c r="L270" s="227">
        <v>2.0833333333333301E-2</v>
      </c>
      <c r="M270" s="227">
        <v>2.0833333333333301E-2</v>
      </c>
      <c r="N270" s="227">
        <v>2.0833333333333301E-2</v>
      </c>
      <c r="O270" s="227">
        <v>2.0833333333333301E-2</v>
      </c>
      <c r="P270" s="227">
        <v>2.0833333333333301E-2</v>
      </c>
      <c r="Q270" s="227">
        <v>2.0833333333333301E-2</v>
      </c>
    </row>
    <row r="271" spans="1:22" ht="18.75" hidden="1" x14ac:dyDescent="0.25">
      <c r="A271" s="39" t="s">
        <v>393</v>
      </c>
      <c r="B271" s="39"/>
      <c r="C271" s="39"/>
      <c r="D271" s="39"/>
      <c r="E271" s="39"/>
      <c r="F271" s="39"/>
      <c r="G271" s="39"/>
      <c r="H271" s="39"/>
      <c r="I271" s="39"/>
      <c r="J271" s="146">
        <f>SUM(J261:J265,J267:J270)*24</f>
        <v>16.499999999999996</v>
      </c>
      <c r="K271" s="146">
        <f t="shared" ref="K271:Q271" si="37">SUM(K261:K265,K267:K270)*24</f>
        <v>16.499999999999996</v>
      </c>
      <c r="L271" s="146">
        <f t="shared" si="37"/>
        <v>16.499999999999993</v>
      </c>
      <c r="M271" s="146">
        <f t="shared" si="37"/>
        <v>16.499999999999993</v>
      </c>
      <c r="N271" s="146">
        <f t="shared" si="37"/>
        <v>16.499999999999993</v>
      </c>
      <c r="O271" s="146">
        <f t="shared" si="37"/>
        <v>16.499999999999993</v>
      </c>
      <c r="P271" s="146">
        <f t="shared" si="37"/>
        <v>16.499999999999993</v>
      </c>
      <c r="Q271" s="146">
        <f t="shared" si="37"/>
        <v>16.499999999999993</v>
      </c>
    </row>
    <row r="272" spans="1:22" ht="18.75" hidden="1" x14ac:dyDescent="0.25">
      <c r="A272" s="39" t="s">
        <v>40</v>
      </c>
      <c r="B272" s="39"/>
      <c r="C272" s="39"/>
      <c r="D272" s="39"/>
      <c r="E272" s="39"/>
      <c r="F272" s="39"/>
      <c r="G272" s="39"/>
      <c r="H272" s="39"/>
      <c r="I272" s="39"/>
      <c r="J272" s="146">
        <f>SUM(J266)*24</f>
        <v>1.5</v>
      </c>
      <c r="K272" s="146">
        <f t="shared" ref="K272:Q272" si="38">SUM(K266)*24</f>
        <v>1.5</v>
      </c>
      <c r="L272" s="146">
        <f t="shared" si="38"/>
        <v>1.5</v>
      </c>
      <c r="M272" s="146">
        <f t="shared" si="38"/>
        <v>1.5</v>
      </c>
      <c r="N272" s="146">
        <f t="shared" si="38"/>
        <v>1.5</v>
      </c>
      <c r="O272" s="146">
        <f t="shared" si="38"/>
        <v>1.5</v>
      </c>
      <c r="P272" s="146">
        <f t="shared" si="38"/>
        <v>1.5</v>
      </c>
      <c r="Q272" s="146">
        <f t="shared" si="38"/>
        <v>1.5</v>
      </c>
    </row>
    <row r="273" spans="3:18" ht="22.5" customHeight="1" x14ac:dyDescent="0.25">
      <c r="I273" s="234"/>
      <c r="K273" s="235"/>
    </row>
    <row r="274" spans="3:18" x14ac:dyDescent="0.25">
      <c r="P274" s="236"/>
      <c r="Q274" s="132"/>
      <c r="R274" s="237"/>
    </row>
    <row r="281" spans="3:18" ht="69.75" customHeight="1" x14ac:dyDescent="0.5">
      <c r="C281" s="238"/>
    </row>
  </sheetData>
  <mergeCells count="241">
    <mergeCell ref="A271:I271"/>
    <mergeCell ref="A272:I272"/>
    <mergeCell ref="F253:F258"/>
    <mergeCell ref="A259:I259"/>
    <mergeCell ref="A260:Q260"/>
    <mergeCell ref="A261:A270"/>
    <mergeCell ref="B261:B270"/>
    <mergeCell ref="C261:C270"/>
    <mergeCell ref="D261:D270"/>
    <mergeCell ref="A249:I249"/>
    <mergeCell ref="A250:I250"/>
    <mergeCell ref="A251:I251"/>
    <mergeCell ref="A252:Q252"/>
    <mergeCell ref="R252:U259"/>
    <mergeCell ref="V252:V259"/>
    <mergeCell ref="A253:A258"/>
    <mergeCell ref="B253:B258"/>
    <mergeCell ref="C253:C258"/>
    <mergeCell ref="D253:D258"/>
    <mergeCell ref="A235:Q235"/>
    <mergeCell ref="V235:V237"/>
    <mergeCell ref="A237:I237"/>
    <mergeCell ref="A238:Q238"/>
    <mergeCell ref="V238:V251"/>
    <mergeCell ref="A239:A248"/>
    <mergeCell ref="B239:B248"/>
    <mergeCell ref="C239:C248"/>
    <mergeCell ref="D239:D248"/>
    <mergeCell ref="F246:F248"/>
    <mergeCell ref="A220:Q220"/>
    <mergeCell ref="V220:V234"/>
    <mergeCell ref="A221:A233"/>
    <mergeCell ref="B221:B233"/>
    <mergeCell ref="C221:C233"/>
    <mergeCell ref="D221:D233"/>
    <mergeCell ref="F221:F233"/>
    <mergeCell ref="R228:U228"/>
    <mergeCell ref="A234:I234"/>
    <mergeCell ref="A202:I202"/>
    <mergeCell ref="A203:Q203"/>
    <mergeCell ref="V203:V219"/>
    <mergeCell ref="A204:A217"/>
    <mergeCell ref="B204:B217"/>
    <mergeCell ref="C204:C217"/>
    <mergeCell ref="D204:D217"/>
    <mergeCell ref="A218:I218"/>
    <mergeCell ref="A219:I219"/>
    <mergeCell ref="A199:Q199"/>
    <mergeCell ref="V199:V201"/>
    <mergeCell ref="A200:A201"/>
    <mergeCell ref="B200:B201"/>
    <mergeCell ref="C200:C201"/>
    <mergeCell ref="D200:D201"/>
    <mergeCell ref="R200:U200"/>
    <mergeCell ref="A192:I192"/>
    <mergeCell ref="A193:I193"/>
    <mergeCell ref="A194:I194"/>
    <mergeCell ref="A195:I195"/>
    <mergeCell ref="A196:Q196"/>
    <mergeCell ref="V196:V198"/>
    <mergeCell ref="A198:I198"/>
    <mergeCell ref="A180:Q180"/>
    <mergeCell ref="V180:V195"/>
    <mergeCell ref="A181:A190"/>
    <mergeCell ref="B181:B190"/>
    <mergeCell ref="C181:C190"/>
    <mergeCell ref="D181:D190"/>
    <mergeCell ref="F184:F186"/>
    <mergeCell ref="H184:H186"/>
    <mergeCell ref="F189:F190"/>
    <mergeCell ref="A191:I191"/>
    <mergeCell ref="A159:Q159"/>
    <mergeCell ref="V159:V179"/>
    <mergeCell ref="A160:A177"/>
    <mergeCell ref="B160:B177"/>
    <mergeCell ref="C160:C177"/>
    <mergeCell ref="D160:D177"/>
    <mergeCell ref="F161:F167"/>
    <mergeCell ref="F176:F177"/>
    <mergeCell ref="A178:I178"/>
    <mergeCell ref="A179:I179"/>
    <mergeCell ref="A152:I152"/>
    <mergeCell ref="A153:Q153"/>
    <mergeCell ref="V153:V155"/>
    <mergeCell ref="A155:I155"/>
    <mergeCell ref="A156:Q156"/>
    <mergeCell ref="V156:V158"/>
    <mergeCell ref="A158:I158"/>
    <mergeCell ref="R139:U139"/>
    <mergeCell ref="A142:I142"/>
    <mergeCell ref="A143:Q143"/>
    <mergeCell ref="V143:V152"/>
    <mergeCell ref="A144:A151"/>
    <mergeCell ref="B144:B151"/>
    <mergeCell ref="C144:C151"/>
    <mergeCell ref="D144:D151"/>
    <mergeCell ref="F144:F151"/>
    <mergeCell ref="R148:U148"/>
    <mergeCell ref="A130:Q130"/>
    <mergeCell ref="V130:V132"/>
    <mergeCell ref="A132:I132"/>
    <mergeCell ref="A133:Q133"/>
    <mergeCell ref="V133:V142"/>
    <mergeCell ref="A134:A141"/>
    <mergeCell ref="B134:B141"/>
    <mergeCell ref="C134:C141"/>
    <mergeCell ref="D134:D141"/>
    <mergeCell ref="F134:F141"/>
    <mergeCell ref="A119:Q119"/>
    <mergeCell ref="V119:V129"/>
    <mergeCell ref="A120:A127"/>
    <mergeCell ref="B120:B127"/>
    <mergeCell ref="C120:C127"/>
    <mergeCell ref="D120:D127"/>
    <mergeCell ref="F120:F125"/>
    <mergeCell ref="R123:U123"/>
    <mergeCell ref="A128:I128"/>
    <mergeCell ref="A129:I129"/>
    <mergeCell ref="R111:U111"/>
    <mergeCell ref="R113:U113"/>
    <mergeCell ref="A115:I115"/>
    <mergeCell ref="A116:Q116"/>
    <mergeCell ref="V116:V118"/>
    <mergeCell ref="R117:U117"/>
    <mergeCell ref="A118:I118"/>
    <mergeCell ref="A102:I102"/>
    <mergeCell ref="A103:I103"/>
    <mergeCell ref="A104:I104"/>
    <mergeCell ref="A105:Q105"/>
    <mergeCell ref="V105:V115"/>
    <mergeCell ref="A106:A114"/>
    <mergeCell ref="B106:B114"/>
    <mergeCell ref="C106:C114"/>
    <mergeCell ref="D106:D114"/>
    <mergeCell ref="F106:F114"/>
    <mergeCell ref="A81:Q81"/>
    <mergeCell ref="V81:V104"/>
    <mergeCell ref="A82:A101"/>
    <mergeCell ref="B82:B101"/>
    <mergeCell ref="C82:C101"/>
    <mergeCell ref="D82:D101"/>
    <mergeCell ref="R85:U85"/>
    <mergeCell ref="R89:U89"/>
    <mergeCell ref="R90:U90"/>
    <mergeCell ref="R95:U95"/>
    <mergeCell ref="A75:I75"/>
    <mergeCell ref="A76:Q76"/>
    <mergeCell ref="R76:U80"/>
    <mergeCell ref="V76:V80"/>
    <mergeCell ref="A77:A78"/>
    <mergeCell ref="B77:B78"/>
    <mergeCell ref="C77:C78"/>
    <mergeCell ref="D77:D78"/>
    <mergeCell ref="A79:I79"/>
    <mergeCell ref="A80:I80"/>
    <mergeCell ref="R62:U62"/>
    <mergeCell ref="R63:U63"/>
    <mergeCell ref="R65:U65"/>
    <mergeCell ref="R66:U66"/>
    <mergeCell ref="R70:U70"/>
    <mergeCell ref="R72:U72"/>
    <mergeCell ref="A54:Q54"/>
    <mergeCell ref="S54:U54"/>
    <mergeCell ref="V54:V75"/>
    <mergeCell ref="A55:A74"/>
    <mergeCell ref="B55:B74"/>
    <mergeCell ref="C55:C74"/>
    <mergeCell ref="D55:D74"/>
    <mergeCell ref="F55:F74"/>
    <mergeCell ref="R59:U59"/>
    <mergeCell ref="R61:U61"/>
    <mergeCell ref="A48:Q48"/>
    <mergeCell ref="R48:U50"/>
    <mergeCell ref="V48:V50"/>
    <mergeCell ref="A50:I50"/>
    <mergeCell ref="A51:Q51"/>
    <mergeCell ref="R51:U53"/>
    <mergeCell ref="V51:V53"/>
    <mergeCell ref="A53:I53"/>
    <mergeCell ref="R44:U44"/>
    <mergeCell ref="R45:U45"/>
    <mergeCell ref="A46:I46"/>
    <mergeCell ref="R46:U46"/>
    <mergeCell ref="A47:I47"/>
    <mergeCell ref="R47:U47"/>
    <mergeCell ref="R38:U38"/>
    <mergeCell ref="R39:U39"/>
    <mergeCell ref="R40:U40"/>
    <mergeCell ref="R41:U41"/>
    <mergeCell ref="R42:U42"/>
    <mergeCell ref="R43:U43"/>
    <mergeCell ref="R32:U32"/>
    <mergeCell ref="R33:U33"/>
    <mergeCell ref="R34:U34"/>
    <mergeCell ref="R35:U35"/>
    <mergeCell ref="R36:U36"/>
    <mergeCell ref="R37:U37"/>
    <mergeCell ref="A27:Q27"/>
    <mergeCell ref="V27:V47"/>
    <mergeCell ref="A28:A45"/>
    <mergeCell ref="B28:B45"/>
    <mergeCell ref="C28:C45"/>
    <mergeCell ref="D28:D45"/>
    <mergeCell ref="R28:U28"/>
    <mergeCell ref="R29:U29"/>
    <mergeCell ref="R30:U30"/>
    <mergeCell ref="R31:U31"/>
    <mergeCell ref="F17:F22"/>
    <mergeCell ref="A23:I23"/>
    <mergeCell ref="A24:Q24"/>
    <mergeCell ref="R24:U26"/>
    <mergeCell ref="V24:V26"/>
    <mergeCell ref="A26:I26"/>
    <mergeCell ref="D13:D14"/>
    <mergeCell ref="F13:F14"/>
    <mergeCell ref="A15:I15"/>
    <mergeCell ref="A16:Q16"/>
    <mergeCell ref="R16:U23"/>
    <mergeCell ref="V16:V23"/>
    <mergeCell ref="A17:A22"/>
    <mergeCell ref="B17:B22"/>
    <mergeCell ref="C17:C22"/>
    <mergeCell ref="D17:D22"/>
    <mergeCell ref="X8:Z8"/>
    <mergeCell ref="X9:Z9"/>
    <mergeCell ref="R10:U10"/>
    <mergeCell ref="A11:I11"/>
    <mergeCell ref="A12:Q12"/>
    <mergeCell ref="R12:U15"/>
    <mergeCell ref="V12:V15"/>
    <mergeCell ref="A13:A14"/>
    <mergeCell ref="B13:B14"/>
    <mergeCell ref="C13:C14"/>
    <mergeCell ref="A1:Q3"/>
    <mergeCell ref="A7:Q7"/>
    <mergeCell ref="V7:V11"/>
    <mergeCell ref="A8:A10"/>
    <mergeCell ref="B8:B10"/>
    <mergeCell ref="C8:C10"/>
    <mergeCell ref="D8:D10"/>
    <mergeCell ref="F8:F10"/>
  </mergeCells>
  <printOptions horizontalCentered="1"/>
  <pageMargins left="0.23622047244094491" right="0.23622047244094491" top="0.23622047244094491" bottom="0.23622047244094491" header="0.15748031496062992" footer="0.15748031496062992"/>
  <pageSetup paperSize="8" scale="43" fitToHeight="0" orientation="portrait" r:id="rId1"/>
  <rowBreaks count="1" manualBreakCount="1">
    <brk id="142" max="1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PRUPAC</vt:lpstr>
      <vt:lpstr>PRUPAC!Area_de_impressao</vt:lpstr>
      <vt:lpstr>PRUPAC!Titulos_de_impressao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Gasparini Rodrigues</dc:creator>
  <cp:lastModifiedBy>Bruno Gasparini Rodrigues</cp:lastModifiedBy>
  <dcterms:created xsi:type="dcterms:W3CDTF">2021-01-28T13:22:58Z</dcterms:created>
  <dcterms:modified xsi:type="dcterms:W3CDTF">2021-01-28T13:23:43Z</dcterms:modified>
</cp:coreProperties>
</file>