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0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milia Costa\Documents\wll\DPE_RJ\ALOCAÇÃO_SERVIDORES_OUTUBRO_2020\"/>
    </mc:Choice>
  </mc:AlternateContent>
  <xr:revisionPtr revIDLastSave="0" documentId="11_C617AC6BFD56E916D812283162F28F06BF55F75D" xr6:coauthVersionLast="45" xr6:coauthVersionMax="45" xr10:uidLastSave="{00000000-0000-0000-0000-000000000000}"/>
  <bookViews>
    <workbookView xWindow="0" yWindow="0" windowWidth="20490" windowHeight="7455" firstSheet="6" activeTab="6" xr2:uid="{00000000-000D-0000-FFFF-FFFF00000000}"/>
  </bookViews>
  <sheets>
    <sheet name="Plan1" sheetId="4" r:id="rId1"/>
    <sheet name="Plan3" sheetId="5" r:id="rId2"/>
    <sheet name="Plan4" sheetId="6" r:id="rId3"/>
    <sheet name="Gráf1" sheetId="7" r:id="rId4"/>
    <sheet name="Gráf2" sheetId="8" r:id="rId5"/>
    <sheet name="Plan5" sheetId="10" r:id="rId6"/>
    <sheet name="Gráf3" sheetId="11" r:id="rId7"/>
    <sheet name="Gráf4" sheetId="12" r:id="rId8"/>
  </sheets>
  <definedNames>
    <definedName name="_xlnm._FilterDatabase" localSheetId="0" hidden="1">Plan1!$A$1:$K$83</definedName>
    <definedName name="_xlnm._FilterDatabase" localSheetId="5" hidden="1">Plan5!$A$1:$D$83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4" i="10" l="1"/>
  <c r="E74" i="10"/>
  <c r="F43" i="10"/>
  <c r="E43" i="10"/>
  <c r="F62" i="10"/>
  <c r="E62" i="10"/>
  <c r="F65" i="10"/>
  <c r="E65" i="10"/>
  <c r="F6" i="10"/>
  <c r="E6" i="10"/>
  <c r="F70" i="10"/>
  <c r="E70" i="10"/>
  <c r="F17" i="10"/>
  <c r="E17" i="10"/>
  <c r="F3" i="10"/>
  <c r="E3" i="10"/>
  <c r="F59" i="10"/>
  <c r="E59" i="10"/>
  <c r="F20" i="10"/>
  <c r="E20" i="10"/>
  <c r="F35" i="10"/>
  <c r="E35" i="10"/>
  <c r="F5" i="10"/>
  <c r="E5" i="10"/>
  <c r="F55" i="10"/>
  <c r="E55" i="10"/>
  <c r="F34" i="10"/>
  <c r="E34" i="10"/>
  <c r="F77" i="10"/>
  <c r="E77" i="10"/>
  <c r="F29" i="10"/>
  <c r="E29" i="10"/>
  <c r="F82" i="10"/>
  <c r="E82" i="10"/>
  <c r="F11" i="10"/>
  <c r="E11" i="10"/>
  <c r="F44" i="10"/>
  <c r="E44" i="10"/>
  <c r="F47" i="10"/>
  <c r="E47" i="10"/>
  <c r="F4" i="10"/>
  <c r="E4" i="10"/>
  <c r="F50" i="10"/>
  <c r="E50" i="10"/>
  <c r="F2" i="10"/>
  <c r="E2" i="10"/>
  <c r="F27" i="10"/>
  <c r="E27" i="10"/>
  <c r="F37" i="10"/>
  <c r="E37" i="10"/>
  <c r="F56" i="10"/>
  <c r="E56" i="10"/>
  <c r="F54" i="10"/>
  <c r="E54" i="10"/>
  <c r="F8" i="10"/>
  <c r="E8" i="10"/>
  <c r="F14" i="10"/>
  <c r="E14" i="10"/>
  <c r="F26" i="10"/>
  <c r="E26" i="10"/>
  <c r="F39" i="10"/>
  <c r="E39" i="10"/>
  <c r="F79" i="10"/>
  <c r="E79" i="10"/>
  <c r="F31" i="10"/>
  <c r="E31" i="10"/>
  <c r="F48" i="10"/>
  <c r="E48" i="10"/>
  <c r="F51" i="10"/>
  <c r="E51" i="10"/>
  <c r="F42" i="10"/>
  <c r="E42" i="10"/>
  <c r="F78" i="10"/>
  <c r="E78" i="10"/>
  <c r="F75" i="10"/>
  <c r="E75" i="10"/>
  <c r="F81" i="10"/>
  <c r="E81" i="10"/>
  <c r="F71" i="10"/>
  <c r="E71" i="10"/>
  <c r="F46" i="10"/>
  <c r="E46" i="10"/>
  <c r="F45" i="10"/>
  <c r="E45" i="10"/>
  <c r="F30" i="10"/>
  <c r="E30" i="10"/>
  <c r="F53" i="10"/>
  <c r="E53" i="10"/>
  <c r="F41" i="10"/>
  <c r="E41" i="10"/>
  <c r="F60" i="10"/>
  <c r="E60" i="10"/>
  <c r="F15" i="10"/>
  <c r="E15" i="10"/>
  <c r="F69" i="10"/>
  <c r="E69" i="10"/>
  <c r="F67" i="10"/>
  <c r="E67" i="10"/>
  <c r="F13" i="10"/>
  <c r="E13" i="10"/>
  <c r="F25" i="10"/>
  <c r="E25" i="10"/>
  <c r="F7" i="10"/>
  <c r="E7" i="10"/>
  <c r="F58" i="10"/>
  <c r="E58" i="10"/>
  <c r="F52" i="10"/>
  <c r="E52" i="10"/>
  <c r="F10" i="10"/>
  <c r="E10" i="10"/>
  <c r="F72" i="10"/>
  <c r="E72" i="10"/>
  <c r="F68" i="10"/>
  <c r="E68" i="10"/>
  <c r="F36" i="10"/>
  <c r="E36" i="10"/>
  <c r="F32" i="10"/>
  <c r="E32" i="10"/>
  <c r="F40" i="10"/>
  <c r="E40" i="10"/>
  <c r="F80" i="10"/>
  <c r="E80" i="10"/>
  <c r="F24" i="10"/>
  <c r="E24" i="10"/>
  <c r="F23" i="10"/>
  <c r="E23" i="10"/>
  <c r="F28" i="10"/>
  <c r="E28" i="10"/>
  <c r="F9" i="10"/>
  <c r="E9" i="10"/>
  <c r="F16" i="10"/>
  <c r="E16" i="10"/>
  <c r="F49" i="10"/>
  <c r="E49" i="10"/>
  <c r="F83" i="10"/>
  <c r="E83" i="10"/>
  <c r="F22" i="10"/>
  <c r="E22" i="10"/>
  <c r="F76" i="10"/>
  <c r="E76" i="10"/>
  <c r="F12" i="10"/>
  <c r="E12" i="10"/>
  <c r="F38" i="10"/>
  <c r="E38" i="10"/>
  <c r="F73" i="10"/>
  <c r="E73" i="10"/>
  <c r="F19" i="10"/>
  <c r="E19" i="10"/>
  <c r="F33" i="10"/>
  <c r="E33" i="10"/>
  <c r="F21" i="10"/>
  <c r="E21" i="10"/>
  <c r="F66" i="10"/>
  <c r="E66" i="10"/>
  <c r="F61" i="10"/>
  <c r="E61" i="10"/>
  <c r="F57" i="10"/>
  <c r="E57" i="10"/>
  <c r="F18" i="10"/>
  <c r="E18" i="10"/>
  <c r="F63" i="10"/>
  <c r="E63" i="10"/>
  <c r="F64" i="10"/>
  <c r="E64" i="10"/>
  <c r="B5" i="5" l="1"/>
  <c r="F4" i="5"/>
  <c r="E4" i="5"/>
  <c r="D4" i="5"/>
  <c r="C4" i="5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2" i="4"/>
  <c r="G42" i="4" l="1"/>
  <c r="G7" i="4"/>
  <c r="G47" i="4"/>
  <c r="G74" i="4"/>
  <c r="G40" i="4"/>
  <c r="G61" i="4"/>
  <c r="G66" i="4"/>
  <c r="G19" i="4"/>
  <c r="G23" i="4"/>
  <c r="G57" i="4"/>
  <c r="G56" i="4"/>
  <c r="G62" i="4"/>
  <c r="G67" i="4"/>
  <c r="G32" i="4"/>
  <c r="G37" i="4"/>
  <c r="G14" i="4"/>
  <c r="G69" i="4"/>
  <c r="G6" i="4"/>
  <c r="G25" i="4"/>
  <c r="G29" i="4"/>
  <c r="G27" i="4"/>
  <c r="G58" i="4"/>
  <c r="G36" i="4"/>
  <c r="G76" i="4"/>
  <c r="G59" i="4"/>
  <c r="G38" i="4"/>
  <c r="G2" i="4"/>
  <c r="G35" i="4"/>
  <c r="G12" i="4"/>
  <c r="G83" i="4"/>
  <c r="G31" i="4"/>
  <c r="G71" i="4"/>
  <c r="G5" i="4"/>
  <c r="G48" i="4"/>
  <c r="G64" i="4"/>
  <c r="G9" i="4"/>
  <c r="G68" i="4"/>
  <c r="G11" i="4"/>
  <c r="G4" i="4"/>
  <c r="G65" i="4"/>
  <c r="G78" i="4"/>
  <c r="G55" i="4"/>
  <c r="G10" i="4"/>
  <c r="G44" i="4"/>
  <c r="G3" i="4"/>
  <c r="G54" i="4"/>
  <c r="G75" i="4"/>
  <c r="G21" i="4"/>
  <c r="G8" i="4"/>
  <c r="G51" i="4"/>
  <c r="G46" i="4"/>
  <c r="G45" i="4"/>
  <c r="G52" i="4"/>
  <c r="G41" i="4"/>
  <c r="G13" i="4"/>
  <c r="G82" i="4"/>
  <c r="G50" i="4"/>
  <c r="G18" i="4"/>
  <c r="G49" i="4"/>
  <c r="G80" i="4"/>
  <c r="G20" i="4"/>
  <c r="G15" i="4"/>
  <c r="G81" i="4"/>
  <c r="G79" i="4"/>
  <c r="G63" i="4"/>
  <c r="G77" i="4"/>
  <c r="G28" i="4"/>
  <c r="G17" i="4"/>
  <c r="G60" i="4"/>
  <c r="G72" i="4"/>
  <c r="G70" i="4"/>
  <c r="G26" i="4"/>
  <c r="G43" i="4"/>
  <c r="G16" i="4"/>
  <c r="G53" i="4"/>
  <c r="G73" i="4"/>
  <c r="G39" i="4"/>
  <c r="G34" i="4"/>
  <c r="G30" i="4"/>
  <c r="G22" i="4"/>
  <c r="G24" i="4"/>
  <c r="G33" i="4"/>
  <c r="F16" i="4"/>
  <c r="F83" i="4"/>
  <c r="F2" i="4"/>
  <c r="F3" i="4"/>
  <c r="F4" i="4"/>
  <c r="F6" i="4"/>
  <c r="F5" i="4"/>
  <c r="F7" i="4"/>
  <c r="F8" i="4"/>
  <c r="F9" i="4"/>
  <c r="F10" i="4"/>
  <c r="F11" i="4"/>
  <c r="F12" i="4"/>
  <c r="F13" i="4"/>
  <c r="F14" i="4"/>
  <c r="F15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50" i="4"/>
  <c r="F49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73" i="4"/>
  <c r="F74" i="4"/>
  <c r="F75" i="4"/>
  <c r="F76" i="4"/>
  <c r="F77" i="4"/>
  <c r="F65" i="4"/>
  <c r="F66" i="4"/>
  <c r="F67" i="4"/>
  <c r="F70" i="4"/>
  <c r="F68" i="4"/>
  <c r="F69" i="4"/>
  <c r="F71" i="4"/>
  <c r="F72" i="4"/>
  <c r="F78" i="4"/>
  <c r="F79" i="4"/>
  <c r="F80" i="4"/>
  <c r="F81" i="4"/>
  <c r="F82" i="4"/>
  <c r="F5" i="5" l="1"/>
  <c r="E5" i="5"/>
  <c r="D5" i="5"/>
  <c r="C5" i="5"/>
</calcChain>
</file>

<file path=xl/sharedStrings.xml><?xml version="1.0" encoding="utf-8"?>
<sst xmlns="http://schemas.openxmlformats.org/spreadsheetml/2006/main" count="494" uniqueCount="109">
  <si>
    <t>comarca</t>
  </si>
  <si>
    <t>Número de residentes</t>
  </si>
  <si>
    <t>Residentes com 10 anos ou mais com renda familiar até 5 SM ou idosos com renda familiar até 10 SM</t>
  </si>
  <si>
    <t>Número de residentes com 10 anos ou mais com renda familiar até meio salário mínimo ou renda familiar até três salários mínimos</t>
  </si>
  <si>
    <t>Número de servidores efetivos</t>
  </si>
  <si>
    <t>Escassez de servidores (Residentes com 10 anos ou mais com renda familiar até 5 SM ou idosos com renda familiar até 10 SM / Número de servidores efetivos)</t>
  </si>
  <si>
    <t>Escassez de servidores (Número de residentes com 10 anos ou mais com renda familiar até meio salário mínimo ou renda familiar até três salários mínimos / Número de servidores efetivos)</t>
  </si>
  <si>
    <t>DP Única</t>
  </si>
  <si>
    <t>IDH</t>
  </si>
  <si>
    <t>Demanda Potencial 1/100 mil</t>
  </si>
  <si>
    <t>Demanda Potencial 2/100 mil</t>
  </si>
  <si>
    <t>Angra dos Reis</t>
  </si>
  <si>
    <t>NÃO</t>
  </si>
  <si>
    <t>Araruama</t>
  </si>
  <si>
    <t>Arraial do Cabo</t>
  </si>
  <si>
    <t>SIM</t>
  </si>
  <si>
    <t>Barra do Piraí</t>
  </si>
  <si>
    <t>Barra Mansa</t>
  </si>
  <si>
    <t>Belford Roxo</t>
  </si>
  <si>
    <t>Bom Jardim</t>
  </si>
  <si>
    <t>Bom Jesus de Itabapoana</t>
  </si>
  <si>
    <t>Búzios</t>
  </si>
  <si>
    <t>Cabo Frio</t>
  </si>
  <si>
    <t>Cachoeiras de Macacu</t>
  </si>
  <si>
    <t>Cambuci</t>
  </si>
  <si>
    <t>Campos dos Goytacazes</t>
  </si>
  <si>
    <t>Cantagalo</t>
  </si>
  <si>
    <t>Capital</t>
  </si>
  <si>
    <t>Carapebus / Quissamã</t>
  </si>
  <si>
    <t>Carmo</t>
  </si>
  <si>
    <t>Casimiro de Abreu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</si>
  <si>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</si>
  <si>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</si>
  <si>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</si>
  <si>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</si>
  <si>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</si>
  <si>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</si>
  <si>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</si>
  <si>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</si>
  <si>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</si>
  <si>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</si>
  <si>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</si>
  <si>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</si>
  <si>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</si>
  <si>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</si>
  <si>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</si>
  <si>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</si>
  <si>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Magé</t>
  </si>
  <si>
    <t>Mangaratiba</t>
  </si>
  <si>
    <t>Maricá</t>
  </si>
  <si>
    <t>Mendes</t>
  </si>
  <si>
    <t>Mesquita</t>
  </si>
  <si>
    <t>Miguel Pereira</t>
  </si>
  <si>
    <t>Miracema</t>
  </si>
  <si>
    <t>Natividade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</si>
  <si>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</si>
  <si>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</si>
  <si>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</si>
  <si>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</si>
  <si>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</si>
  <si>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</si>
  <si>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</si>
  <si>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</si>
  <si>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</si>
  <si>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</si>
  <si>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</si>
  <si>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</si>
  <si>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 - Quatis</t>
  </si>
  <si>
    <t>Queimados</t>
  </si>
  <si>
    <t>Resende</t>
  </si>
  <si>
    <t>Rio Bonito</t>
  </si>
  <si>
    <t>Rio Claro</t>
  </si>
  <si>
    <t>Rio das Flores</t>
  </si>
  <si>
    <t>Rio das Ostras</t>
  </si>
  <si>
    <t>Santa Maria Madalena</t>
  </si>
  <si>
    <t>Santo Antônio de Pádua</t>
  </si>
  <si>
    <t>São Fidelis</t>
  </si>
  <si>
    <t>São Francisco do Itabapoana</t>
  </si>
  <si>
    <t>São Gonçalo</t>
  </si>
  <si>
    <t>São João da Barra</t>
  </si>
  <si>
    <t>São João de Meriti</t>
  </si>
  <si>
    <t>São José do Vale do Rio Preto</t>
  </si>
  <si>
    <t>São Pedro da Aldeia</t>
  </si>
  <si>
    <t>São Sebastião do Alto</t>
  </si>
  <si>
    <t>Sapucaia</t>
  </si>
  <si>
    <t>Saquarema</t>
  </si>
  <si>
    <t>Seropédica</t>
  </si>
  <si>
    <t>Silva Jardim</t>
  </si>
  <si>
    <t>Sumidouro</t>
  </si>
  <si>
    <t>Teresópolis</t>
  </si>
  <si>
    <t>Trajano de Moraes</t>
  </si>
  <si>
    <t>Três Rios</t>
  </si>
  <si>
    <t>Valença</t>
  </si>
  <si>
    <t>Vassouras</t>
  </si>
  <si>
    <t>Volta Redonda</t>
  </si>
  <si>
    <t>Demanda 2: Número de residentes com 10 anos ou mais com renda familiar até meio salário mínimo ou renda familiar até três salários mínimos</t>
  </si>
  <si>
    <t xml:space="preserve">Total estadual </t>
  </si>
  <si>
    <t>Média</t>
  </si>
  <si>
    <t>Mediana</t>
  </si>
  <si>
    <t>Máximo</t>
  </si>
  <si>
    <t>Mínimo</t>
  </si>
  <si>
    <t>Tamanho da Demanda Potencial</t>
  </si>
  <si>
    <t>Índice de Escassez</t>
  </si>
  <si>
    <t>As 10 comarcas com os menores valores de escassez de servidor</t>
  </si>
  <si>
    <t>As 10 comarcas com os maiores valores de escassez de servidor</t>
  </si>
  <si>
    <t xml:space="preserve">Comarca </t>
  </si>
  <si>
    <t xml:space="preserve">DP Única </t>
  </si>
  <si>
    <t>Demanda Potencial</t>
  </si>
  <si>
    <t>Escassez de servidores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</si>
</sst>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0"/>
      <color rgb="FF112277"/>
      <name val="Arial"/>
      <family val="2"/>
    </font>
    <font>
      <sz val="12"/>
      <color theme="1"/>
      <name val="Times New Roman"/>
      <family val="1"/>
    </font>
    <font>
      <sz val="11"/>
      <color indexed="8"/>
      <name val="Calibri"/>
      <family val="2"/>
      <charset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rgb="FFB0B7BB"/>
      </left>
      <right style="medium">
        <color rgb="FFB0B7BB"/>
      </right>
      <top style="medium">
        <color rgb="FFC1C1C1"/>
      </top>
      <bottom style="medium">
        <color rgb="FFB0B7BB"/>
      </bottom>
      <diagonal/>
    </border>
    <border>
      <left style="medium">
        <color rgb="FFB0B7BB"/>
      </left>
      <right style="medium">
        <color rgb="FFC1C1C1"/>
      </right>
      <top style="medium">
        <color rgb="FFC1C1C1"/>
      </top>
      <bottom style="medium">
        <color rgb="FFB0B7BB"/>
      </bottom>
      <diagonal/>
    </border>
    <border>
      <left/>
      <right style="medium">
        <color rgb="FFC1C1C1"/>
      </right>
      <top/>
      <bottom/>
      <diagonal/>
    </border>
    <border>
      <left/>
      <right/>
      <top/>
      <bottom style="medium">
        <color rgb="FFC1C1C1"/>
      </bottom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B0B7BB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C1C1C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B0B7BB"/>
      </right>
      <top style="medium">
        <color indexed="64"/>
      </top>
      <bottom style="medium">
        <color rgb="FFB0B7BB"/>
      </bottom>
      <diagonal/>
    </border>
    <border>
      <left style="medium">
        <color rgb="FFB0B7BB"/>
      </left>
      <right style="medium">
        <color rgb="FFB0B7BB"/>
      </right>
      <top style="medium">
        <color indexed="64"/>
      </top>
      <bottom style="medium">
        <color rgb="FFB0B7BB"/>
      </bottom>
      <diagonal/>
    </border>
    <border>
      <left style="medium">
        <color rgb="FFB0B7BB"/>
      </left>
      <right style="medium">
        <color rgb="FFC1C1C1"/>
      </right>
      <top style="medium">
        <color indexed="64"/>
      </top>
      <bottom style="medium">
        <color rgb="FFB0B7BB"/>
      </bottom>
      <diagonal/>
    </border>
    <border>
      <left style="medium">
        <color rgb="FFB0B7BB"/>
      </left>
      <right/>
      <top style="medium">
        <color indexed="64"/>
      </top>
      <bottom/>
      <diagonal/>
    </border>
    <border>
      <left style="medium">
        <color rgb="FFB0B7BB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C1C1C1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02">
    <xf numFmtId="0" fontId="0" fillId="0" borderId="0" xfId="0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4" fillId="0" borderId="0" xfId="0" applyFont="1"/>
    <xf numFmtId="0" fontId="2" fillId="0" borderId="0" xfId="0" applyFont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1" fontId="0" fillId="0" borderId="14" xfId="0" applyNumberFormat="1" applyBorder="1"/>
    <xf numFmtId="1" fontId="0" fillId="0" borderId="15" xfId="0" applyNumberFormat="1" applyBorder="1"/>
    <xf numFmtId="1" fontId="0" fillId="0" borderId="0" xfId="0" applyNumberFormat="1" applyBorder="1"/>
    <xf numFmtId="0" fontId="0" fillId="0" borderId="6" xfId="0" applyBorder="1" applyAlignment="1"/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2" fillId="0" borderId="0" xfId="0" applyFont="1" applyFill="1"/>
    <xf numFmtId="0" fontId="1" fillId="2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19" xfId="0" applyFont="1" applyFill="1" applyBorder="1" applyAlignment="1">
      <alignment horizontal="right" vertical="center"/>
    </xf>
    <xf numFmtId="1" fontId="2" fillId="0" borderId="0" xfId="0" applyNumberFormat="1" applyFont="1" applyBorder="1" applyAlignment="1">
      <alignment horizontal="right" vertical="center"/>
    </xf>
    <xf numFmtId="1" fontId="0" fillId="0" borderId="12" xfId="0" applyNumberFormat="1" applyBorder="1"/>
    <xf numFmtId="1" fontId="0" fillId="0" borderId="13" xfId="0" applyNumberFormat="1" applyBorder="1"/>
    <xf numFmtId="1" fontId="0" fillId="0" borderId="11" xfId="0" applyNumberFormat="1" applyFont="1" applyBorder="1" applyAlignment="1">
      <alignment horizontal="right" vertical="center"/>
    </xf>
    <xf numFmtId="0" fontId="1" fillId="3" borderId="29" xfId="0" applyFont="1" applyFill="1" applyBorder="1" applyAlignment="1">
      <alignment vertical="center"/>
    </xf>
    <xf numFmtId="0" fontId="1" fillId="3" borderId="30" xfId="0" applyFont="1" applyFill="1" applyBorder="1" applyAlignment="1">
      <alignment horizontal="right" vertical="center"/>
    </xf>
    <xf numFmtId="0" fontId="1" fillId="3" borderId="31" xfId="0" applyFont="1" applyFill="1" applyBorder="1" applyAlignment="1">
      <alignment horizontal="right" vertical="center"/>
    </xf>
    <xf numFmtId="0" fontId="2" fillId="3" borderId="23" xfId="0" applyFont="1" applyFill="1" applyBorder="1" applyAlignment="1">
      <alignment vertical="center"/>
    </xf>
    <xf numFmtId="0" fontId="0" fillId="3" borderId="0" xfId="0" applyFill="1" applyBorder="1"/>
    <xf numFmtId="0" fontId="2" fillId="3" borderId="0" xfId="0" applyFont="1" applyFill="1" applyBorder="1" applyAlignment="1">
      <alignment horizontal="right" vertical="center"/>
    </xf>
    <xf numFmtId="0" fontId="2" fillId="3" borderId="0" xfId="0" applyFont="1" applyFill="1" applyBorder="1"/>
    <xf numFmtId="0" fontId="2" fillId="3" borderId="24" xfId="0" applyFont="1" applyFill="1" applyBorder="1"/>
    <xf numFmtId="0" fontId="2" fillId="4" borderId="29" xfId="0" applyFont="1" applyFill="1" applyBorder="1" applyAlignment="1">
      <alignment vertical="center"/>
    </xf>
    <xf numFmtId="0" fontId="0" fillId="4" borderId="30" xfId="0" applyFill="1" applyBorder="1"/>
    <xf numFmtId="0" fontId="2" fillId="4" borderId="30" xfId="0" applyFont="1" applyFill="1" applyBorder="1" applyAlignment="1">
      <alignment horizontal="right" vertical="center"/>
    </xf>
    <xf numFmtId="0" fontId="2" fillId="4" borderId="30" xfId="0" applyFont="1" applyFill="1" applyBorder="1"/>
    <xf numFmtId="0" fontId="2" fillId="4" borderId="31" xfId="0" applyFont="1" applyFill="1" applyBorder="1"/>
    <xf numFmtId="0" fontId="2" fillId="4" borderId="23" xfId="0" applyFont="1" applyFill="1" applyBorder="1" applyAlignment="1">
      <alignment vertical="center"/>
    </xf>
    <xf numFmtId="0" fontId="0" fillId="4" borderId="0" xfId="0" applyFill="1" applyBorder="1"/>
    <xf numFmtId="0" fontId="2" fillId="4" borderId="0" xfId="0" applyFont="1" applyFill="1" applyBorder="1" applyAlignment="1">
      <alignment horizontal="right" vertical="center"/>
    </xf>
    <xf numFmtId="0" fontId="2" fillId="4" borderId="0" xfId="0" applyFont="1" applyFill="1" applyBorder="1"/>
    <xf numFmtId="0" fontId="2" fillId="4" borderId="24" xfId="0" applyFont="1" applyFill="1" applyBorder="1"/>
    <xf numFmtId="0" fontId="2" fillId="4" borderId="25" xfId="0" applyFont="1" applyFill="1" applyBorder="1" applyAlignment="1">
      <alignment vertical="center"/>
    </xf>
    <xf numFmtId="0" fontId="0" fillId="4" borderId="26" xfId="0" applyFill="1" applyBorder="1"/>
    <xf numFmtId="0" fontId="2" fillId="4" borderId="26" xfId="0" applyFont="1" applyFill="1" applyBorder="1" applyAlignment="1">
      <alignment horizontal="right" vertical="center"/>
    </xf>
    <xf numFmtId="0" fontId="2" fillId="4" borderId="26" xfId="0" applyFont="1" applyFill="1" applyBorder="1"/>
    <xf numFmtId="0" fontId="2" fillId="4" borderId="28" xfId="0" applyFont="1" applyFill="1" applyBorder="1"/>
    <xf numFmtId="0" fontId="1" fillId="5" borderId="32" xfId="0" applyFont="1" applyFill="1" applyBorder="1" applyAlignment="1">
      <alignment vertical="center"/>
    </xf>
    <xf numFmtId="0" fontId="1" fillId="5" borderId="33" xfId="0" applyFont="1" applyFill="1" applyBorder="1" applyAlignment="1">
      <alignment horizontal="right" vertical="center"/>
    </xf>
    <xf numFmtId="0" fontId="1" fillId="5" borderId="34" xfId="0" applyFont="1" applyFill="1" applyBorder="1" applyAlignment="1">
      <alignment horizontal="right" vertical="center"/>
    </xf>
    <xf numFmtId="0" fontId="1" fillId="5" borderId="35" xfId="0" applyFont="1" applyFill="1" applyBorder="1" applyAlignment="1">
      <alignment horizontal="right" vertical="center"/>
    </xf>
    <xf numFmtId="0" fontId="1" fillId="5" borderId="36" xfId="0" applyFont="1" applyFill="1" applyBorder="1" applyAlignment="1">
      <alignment horizontal="right" vertical="center"/>
    </xf>
    <xf numFmtId="0" fontId="2" fillId="5" borderId="23" xfId="0" applyFont="1" applyFill="1" applyBorder="1" applyAlignment="1">
      <alignment vertical="center"/>
    </xf>
    <xf numFmtId="0" fontId="2" fillId="5" borderId="0" xfId="0" applyFont="1" applyFill="1" applyBorder="1" applyAlignment="1">
      <alignment horizontal="right" vertical="center"/>
    </xf>
    <xf numFmtId="0" fontId="2" fillId="5" borderId="3" xfId="0" applyFont="1" applyFill="1" applyBorder="1" applyAlignment="1">
      <alignment horizontal="right" vertical="center"/>
    </xf>
    <xf numFmtId="0" fontId="2" fillId="5" borderId="0" xfId="0" applyFont="1" applyFill="1" applyBorder="1"/>
    <xf numFmtId="0" fontId="2" fillId="5" borderId="24" xfId="0" applyFont="1" applyFill="1" applyBorder="1"/>
    <xf numFmtId="0" fontId="2" fillId="5" borderId="25" xfId="0" applyFont="1" applyFill="1" applyBorder="1" applyAlignment="1">
      <alignment vertical="center"/>
    </xf>
    <xf numFmtId="0" fontId="2" fillId="5" borderId="26" xfId="0" applyFont="1" applyFill="1" applyBorder="1" applyAlignment="1">
      <alignment horizontal="right" vertical="center"/>
    </xf>
    <xf numFmtId="0" fontId="2" fillId="5" borderId="27" xfId="0" applyFont="1" applyFill="1" applyBorder="1" applyAlignment="1">
      <alignment horizontal="right" vertical="center"/>
    </xf>
    <xf numFmtId="0" fontId="2" fillId="5" borderId="26" xfId="0" applyFont="1" applyFill="1" applyBorder="1"/>
    <xf numFmtId="0" fontId="2" fillId="5" borderId="28" xfId="0" applyFont="1" applyFill="1" applyBorder="1"/>
    <xf numFmtId="0" fontId="2" fillId="6" borderId="29" xfId="0" applyFont="1" applyFill="1" applyBorder="1" applyAlignment="1">
      <alignment vertical="center"/>
    </xf>
    <xf numFmtId="0" fontId="2" fillId="6" borderId="30" xfId="0" applyFont="1" applyFill="1" applyBorder="1" applyAlignment="1">
      <alignment horizontal="right" vertical="center"/>
    </xf>
    <xf numFmtId="0" fontId="2" fillId="6" borderId="37" xfId="0" applyFont="1" applyFill="1" applyBorder="1" applyAlignment="1">
      <alignment horizontal="right" vertical="center"/>
    </xf>
    <xf numFmtId="0" fontId="2" fillId="6" borderId="30" xfId="0" applyFont="1" applyFill="1" applyBorder="1"/>
    <xf numFmtId="0" fontId="2" fillId="6" borderId="31" xfId="0" applyFont="1" applyFill="1" applyBorder="1"/>
    <xf numFmtId="0" fontId="2" fillId="6" borderId="23" xfId="0" applyFont="1" applyFill="1" applyBorder="1" applyAlignment="1">
      <alignment vertical="center"/>
    </xf>
    <xf numFmtId="0" fontId="2" fillId="6" borderId="0" xfId="0" applyFont="1" applyFill="1" applyBorder="1" applyAlignment="1">
      <alignment horizontal="right" vertical="center"/>
    </xf>
    <xf numFmtId="0" fontId="2" fillId="6" borderId="3" xfId="0" applyFont="1" applyFill="1" applyBorder="1" applyAlignment="1">
      <alignment horizontal="right" vertical="center"/>
    </xf>
    <xf numFmtId="0" fontId="2" fillId="6" borderId="0" xfId="0" applyFont="1" applyFill="1" applyBorder="1"/>
    <xf numFmtId="0" fontId="2" fillId="6" borderId="24" xfId="0" applyFont="1" applyFill="1" applyBorder="1"/>
    <xf numFmtId="0" fontId="2" fillId="6" borderId="25" xfId="0" applyFont="1" applyFill="1" applyBorder="1" applyAlignment="1">
      <alignment vertical="center"/>
    </xf>
    <xf numFmtId="0" fontId="2" fillId="6" borderId="26" xfId="0" applyFont="1" applyFill="1" applyBorder="1" applyAlignment="1">
      <alignment horizontal="right" vertical="center"/>
    </xf>
    <xf numFmtId="0" fontId="2" fillId="6" borderId="27" xfId="0" applyFont="1" applyFill="1" applyBorder="1" applyAlignment="1">
      <alignment horizontal="right" vertical="center"/>
    </xf>
    <xf numFmtId="0" fontId="2" fillId="6" borderId="26" xfId="0" applyFont="1" applyFill="1" applyBorder="1"/>
    <xf numFmtId="0" fontId="2" fillId="6" borderId="28" xfId="0" applyFont="1" applyFill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</cellXfs>
  <cellStyles count="3">
    <cellStyle name="Excel Built-in Normal" xfId="1" xr:uid="{00000000-0005-0000-0000-000000000000}"/>
    <cellStyle name="Excel Built-in Normal 1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Número de servidores efetivos X Demanda Potencial 2/100 mil habitantes (excluindo comarcas com mais de 10 servidores efetivos)</a:t>
            </a:r>
          </a:p>
        </c:rich>
      </c:tx>
      <c:layout>
        <c:manualLayout>
          <c:xMode val="edge"/>
          <c:yMode val="edge"/>
          <c:x val="0.1105415573053368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099821162431736E-2"/>
          <c:y val="9.5832978664748159E-2"/>
          <c:w val="0.91539632090158374"/>
          <c:h val="0.79917751313995056"/>
        </c:manualLayout>
      </c:layout>
      <c:scatterChart>
        <c:scatterStyle val="lineMarker"/>
        <c:varyColors val="0"/>
        <c:ser>
          <c:idx val="0"/>
          <c:order val="0"/>
          <c:tx>
            <c:strRef>
              <c:f>Plan4!$F$1</c:f>
              <c:strCache>
                <c:ptCount val="1"/>
                <c:pt idx="0">
                  <c:v>Demanda Potencial 2/100 mil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A3-4BED-BD5C-2483E3A9AF0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A3-4BED-BD5C-2483E3A9AF0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A3-4BED-BD5C-2483E3A9AF0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A3-4BED-BD5C-2483E3A9AF0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BA3-4BED-BD5C-2483E3A9AF0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BA3-4BED-BD5C-2483E3A9AF0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BA3-4BED-BD5C-2483E3A9AF0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BA3-4BED-BD5C-2483E3A9AF0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BA3-4BED-BD5C-2483E3A9AF0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BA3-4BED-BD5C-2483E3A9AF0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BA3-4BED-BD5C-2483E3A9AF0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BA3-4BED-BD5C-2483E3A9AF04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BA3-4BED-BD5C-2483E3A9AF04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BA3-4BED-BD5C-2483E3A9AF04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BA3-4BED-BD5C-2483E3A9AF04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BA3-4BED-BD5C-2483E3A9AF04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BA3-4BED-BD5C-2483E3A9AF04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BA3-4BED-BD5C-2483E3A9AF0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2071AAF-CFE1-462A-932E-26E5010AB092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0BA3-4BED-BD5C-2483E3A9AF04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BA3-4BED-BD5C-2483E3A9AF04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BA3-4BED-BD5C-2483E3A9AF04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BA3-4BED-BD5C-2483E3A9AF04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BA3-4BED-BD5C-2483E3A9AF0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0C3B4554-3BA5-4DD4-B5D5-AC78E5642B90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BA3-4BED-BD5C-2483E3A9AF04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BA3-4BED-BD5C-2483E3A9AF04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BA3-4BED-BD5C-2483E3A9AF04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BA3-4BED-BD5C-2483E3A9AF04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BA3-4BED-BD5C-2483E3A9AF04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BA3-4BED-BD5C-2483E3A9AF04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BA3-4BED-BD5C-2483E3A9AF04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BA3-4BED-BD5C-2483E3A9AF04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BA3-4BED-BD5C-2483E3A9AF04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0BA3-4BED-BD5C-2483E3A9AF04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BA3-4BED-BD5C-2483E3A9AF04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BA3-4BED-BD5C-2483E3A9AF04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BA3-4BED-BD5C-2483E3A9AF04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BA3-4BED-BD5C-2483E3A9AF04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BA3-4BED-BD5C-2483E3A9AF04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BA3-4BED-BD5C-2483E3A9AF04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0BA3-4BED-BD5C-2483E3A9AF04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0BA3-4BED-BD5C-2483E3A9AF04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0BA3-4BED-BD5C-2483E3A9AF04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0BA3-4BED-BD5C-2483E3A9AF04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0BA3-4BED-BD5C-2483E3A9AF04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0BA3-4BED-BD5C-2483E3A9AF04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0BA3-4BED-BD5C-2483E3A9AF04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0BA3-4BED-BD5C-2483E3A9AF04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0BA3-4BED-BD5C-2483E3A9AF0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DBD4EC2B-964B-4811-8B5F-36DE7FA0BC2B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0BA3-4BED-BD5C-2483E3A9AF04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0BA3-4BED-BD5C-2483E3A9AF04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0BA3-4BED-BD5C-2483E3A9AF04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1FF3CABC-A923-4E5C-AC44-63C46E5F60E8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0BA3-4BED-BD5C-2483E3A9AF0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F701A8D8-CD79-44A4-A431-9FFC34902070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0BA3-4BED-BD5C-2483E3A9AF0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FF71DFC6-6F83-4EE2-A7E3-4104812EA9C0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0BA3-4BED-BD5C-2483E3A9AF04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66423BF8-CF0E-4E18-A130-DFCF96BE0858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0BA3-4BED-BD5C-2483E3A9AF0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00B40B45-E545-410F-9B5A-A0499F336BA2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0BA3-4BED-BD5C-2483E3A9AF04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170CDB71-1B4A-4BD4-8A0E-99C041BDC23F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0BA3-4BED-BD5C-2483E3A9AF0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6750E56E-B7BA-475E-9A7C-D27A2D45C763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0BA3-4BED-BD5C-2483E3A9AF0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FDBFA764-A18A-473E-A0F0-4C7490F22696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0BA3-4BED-BD5C-2483E3A9AF04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6B1386D0-DE72-4B04-9435-6F6E61ABF4B2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0BA3-4BED-BD5C-2483E3A9AF04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ACF84E14-C608-46D6-BA32-D257E58F4032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0BA3-4BED-BD5C-2483E3A9AF0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1B79FD79-883E-4BC2-AC3E-EFCFA83D6FA3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0BA3-4BED-BD5C-2483E3A9AF0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B074792F-146B-4939-A307-60F4D7B343D1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0BA3-4BED-BD5C-2483E3A9AF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Plan4!$C$2:$C$64</c:f>
              <c:numCache>
                <c:formatCode>General</c:formatCode>
                <c:ptCount val="63"/>
                <c:pt idx="0">
                  <c:v>0.28999999999999998</c:v>
                </c:pt>
                <c:pt idx="1">
                  <c:v>1.2</c:v>
                </c:pt>
                <c:pt idx="2">
                  <c:v>1.22</c:v>
                </c:pt>
                <c:pt idx="3">
                  <c:v>1.22</c:v>
                </c:pt>
                <c:pt idx="4">
                  <c:v>1.22</c:v>
                </c:pt>
                <c:pt idx="5">
                  <c:v>1.25</c:v>
                </c:pt>
                <c:pt idx="6">
                  <c:v>1.25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1.44</c:v>
                </c:pt>
                <c:pt idx="11">
                  <c:v>1.44</c:v>
                </c:pt>
                <c:pt idx="12">
                  <c:v>1.44</c:v>
                </c:pt>
                <c:pt idx="13">
                  <c:v>1.6</c:v>
                </c:pt>
                <c:pt idx="14">
                  <c:v>1.8</c:v>
                </c:pt>
                <c:pt idx="15">
                  <c:v>1.8</c:v>
                </c:pt>
                <c:pt idx="16">
                  <c:v>2.2000000000000002</c:v>
                </c:pt>
                <c:pt idx="17">
                  <c:v>2.2000000000000002</c:v>
                </c:pt>
                <c:pt idx="18">
                  <c:v>2.2000000000000002</c:v>
                </c:pt>
                <c:pt idx="19">
                  <c:v>2.2200000000000002</c:v>
                </c:pt>
                <c:pt idx="20">
                  <c:v>2.2200000000000002</c:v>
                </c:pt>
                <c:pt idx="21">
                  <c:v>2.2200000000000002</c:v>
                </c:pt>
                <c:pt idx="22">
                  <c:v>2.2200000000000002</c:v>
                </c:pt>
                <c:pt idx="23">
                  <c:v>2.25</c:v>
                </c:pt>
                <c:pt idx="24">
                  <c:v>2.25</c:v>
                </c:pt>
                <c:pt idx="25">
                  <c:v>2.25</c:v>
                </c:pt>
                <c:pt idx="26">
                  <c:v>2.2999999999999998</c:v>
                </c:pt>
                <c:pt idx="27">
                  <c:v>2.2999999999999998</c:v>
                </c:pt>
                <c:pt idx="28">
                  <c:v>2.33</c:v>
                </c:pt>
                <c:pt idx="29">
                  <c:v>2.33</c:v>
                </c:pt>
                <c:pt idx="30">
                  <c:v>2.375</c:v>
                </c:pt>
                <c:pt idx="31">
                  <c:v>2.44</c:v>
                </c:pt>
                <c:pt idx="32">
                  <c:v>2.8</c:v>
                </c:pt>
                <c:pt idx="33">
                  <c:v>2.8</c:v>
                </c:pt>
                <c:pt idx="34">
                  <c:v>3.2</c:v>
                </c:pt>
                <c:pt idx="35">
                  <c:v>3.2</c:v>
                </c:pt>
                <c:pt idx="36">
                  <c:v>3.22</c:v>
                </c:pt>
                <c:pt idx="37">
                  <c:v>3.25</c:v>
                </c:pt>
                <c:pt idx="38">
                  <c:v>3.29</c:v>
                </c:pt>
                <c:pt idx="39">
                  <c:v>3.29</c:v>
                </c:pt>
                <c:pt idx="40">
                  <c:v>3.29</c:v>
                </c:pt>
                <c:pt idx="41">
                  <c:v>3.29</c:v>
                </c:pt>
                <c:pt idx="42">
                  <c:v>3.3</c:v>
                </c:pt>
                <c:pt idx="43">
                  <c:v>3.44</c:v>
                </c:pt>
                <c:pt idx="44">
                  <c:v>3.44</c:v>
                </c:pt>
                <c:pt idx="45">
                  <c:v>3.44</c:v>
                </c:pt>
                <c:pt idx="46">
                  <c:v>3.6</c:v>
                </c:pt>
                <c:pt idx="47">
                  <c:v>4.3</c:v>
                </c:pt>
                <c:pt idx="48">
                  <c:v>4.3</c:v>
                </c:pt>
                <c:pt idx="49">
                  <c:v>4.33</c:v>
                </c:pt>
                <c:pt idx="50">
                  <c:v>4.4400000000000004</c:v>
                </c:pt>
                <c:pt idx="51">
                  <c:v>5.25</c:v>
                </c:pt>
                <c:pt idx="52">
                  <c:v>5.25</c:v>
                </c:pt>
                <c:pt idx="53">
                  <c:v>5.4</c:v>
                </c:pt>
                <c:pt idx="54">
                  <c:v>6.25</c:v>
                </c:pt>
                <c:pt idx="55">
                  <c:v>6.29</c:v>
                </c:pt>
                <c:pt idx="56">
                  <c:v>6.44</c:v>
                </c:pt>
                <c:pt idx="57">
                  <c:v>6.6</c:v>
                </c:pt>
                <c:pt idx="58">
                  <c:v>7.2</c:v>
                </c:pt>
                <c:pt idx="59">
                  <c:v>8.25</c:v>
                </c:pt>
                <c:pt idx="60">
                  <c:v>8.2899999999999991</c:v>
                </c:pt>
                <c:pt idx="61">
                  <c:v>9.1999999999999993</c:v>
                </c:pt>
                <c:pt idx="62">
                  <c:v>9.6</c:v>
                </c:pt>
              </c:numCache>
            </c:numRef>
          </c:xVal>
          <c:yVal>
            <c:numRef>
              <c:f>Plan4!$F$2:$F$64</c:f>
              <c:numCache>
                <c:formatCode>General</c:formatCode>
                <c:ptCount val="63"/>
                <c:pt idx="0">
                  <c:v>7.1133699999999994E-2</c:v>
                </c:pt>
                <c:pt idx="1">
                  <c:v>0.17240520000000001</c:v>
                </c:pt>
                <c:pt idx="2">
                  <c:v>8.5075100000000001E-2</c:v>
                </c:pt>
                <c:pt idx="3">
                  <c:v>7.4652299999999991E-2</c:v>
                </c:pt>
                <c:pt idx="4">
                  <c:v>8.4364999999999996E-2</c:v>
                </c:pt>
                <c:pt idx="5">
                  <c:v>0.22355230000000001</c:v>
                </c:pt>
                <c:pt idx="6">
                  <c:v>0.23780919999999997</c:v>
                </c:pt>
                <c:pt idx="7">
                  <c:v>0.26929770000000003</c:v>
                </c:pt>
                <c:pt idx="8">
                  <c:v>0.22105400000000003</c:v>
                </c:pt>
                <c:pt idx="9">
                  <c:v>0.3089905</c:v>
                </c:pt>
                <c:pt idx="10">
                  <c:v>0.12480819999999999</c:v>
                </c:pt>
                <c:pt idx="11">
                  <c:v>6.2114499999999996E-2</c:v>
                </c:pt>
                <c:pt idx="12">
                  <c:v>0.1395768</c:v>
                </c:pt>
                <c:pt idx="13">
                  <c:v>0.2759547</c:v>
                </c:pt>
                <c:pt idx="14">
                  <c:v>0.14290059999999999</c:v>
                </c:pt>
                <c:pt idx="15">
                  <c:v>0.12359389999999999</c:v>
                </c:pt>
                <c:pt idx="16">
                  <c:v>0.21532369999999998</c:v>
                </c:pt>
                <c:pt idx="17">
                  <c:v>0.20947459999999998</c:v>
                </c:pt>
                <c:pt idx="18">
                  <c:v>0.58754760000000006</c:v>
                </c:pt>
                <c:pt idx="19">
                  <c:v>0.20485700000000001</c:v>
                </c:pt>
                <c:pt idx="20">
                  <c:v>0.15769370000000002</c:v>
                </c:pt>
                <c:pt idx="21">
                  <c:v>0.20287529999999998</c:v>
                </c:pt>
                <c:pt idx="22">
                  <c:v>8.8924000000000003E-2</c:v>
                </c:pt>
                <c:pt idx="23">
                  <c:v>0.78916759999999997</c:v>
                </c:pt>
                <c:pt idx="24">
                  <c:v>0.21193869999999998</c:v>
                </c:pt>
                <c:pt idx="25">
                  <c:v>0.14043890000000001</c:v>
                </c:pt>
                <c:pt idx="26">
                  <c:v>0.16632540000000001</c:v>
                </c:pt>
                <c:pt idx="27">
                  <c:v>0.271208</c:v>
                </c:pt>
                <c:pt idx="28">
                  <c:v>0.1928154</c:v>
                </c:pt>
                <c:pt idx="29">
                  <c:v>0.21554319999999999</c:v>
                </c:pt>
                <c:pt idx="30">
                  <c:v>0.4147692</c:v>
                </c:pt>
                <c:pt idx="31">
                  <c:v>0.27952250000000001</c:v>
                </c:pt>
                <c:pt idx="32">
                  <c:v>0.16597630000000002</c:v>
                </c:pt>
                <c:pt idx="33">
                  <c:v>0.14440799999999998</c:v>
                </c:pt>
                <c:pt idx="34">
                  <c:v>0.17655380000000001</c:v>
                </c:pt>
                <c:pt idx="35">
                  <c:v>0.4497237</c:v>
                </c:pt>
                <c:pt idx="36">
                  <c:v>0.43674029999999997</c:v>
                </c:pt>
                <c:pt idx="37">
                  <c:v>0.180924</c:v>
                </c:pt>
                <c:pt idx="38">
                  <c:v>0.1108928</c:v>
                </c:pt>
                <c:pt idx="39">
                  <c:v>0.1471056</c:v>
                </c:pt>
                <c:pt idx="40">
                  <c:v>0.39845320000000001</c:v>
                </c:pt>
                <c:pt idx="41">
                  <c:v>0.27063150000000002</c:v>
                </c:pt>
                <c:pt idx="42">
                  <c:v>0.3445182</c:v>
                </c:pt>
                <c:pt idx="43">
                  <c:v>0.2155098</c:v>
                </c:pt>
                <c:pt idx="44">
                  <c:v>0.1970295</c:v>
                </c:pt>
                <c:pt idx="45">
                  <c:v>0.41515920000000001</c:v>
                </c:pt>
                <c:pt idx="46">
                  <c:v>0.28359499999999999</c:v>
                </c:pt>
                <c:pt idx="47">
                  <c:v>0.26814589999999999</c:v>
                </c:pt>
                <c:pt idx="48">
                  <c:v>0.72251850000000006</c:v>
                </c:pt>
                <c:pt idx="49">
                  <c:v>0.32965680000000003</c:v>
                </c:pt>
                <c:pt idx="50">
                  <c:v>0.1882837</c:v>
                </c:pt>
                <c:pt idx="51">
                  <c:v>1.3473487</c:v>
                </c:pt>
                <c:pt idx="52">
                  <c:v>1.1293078000000001</c:v>
                </c:pt>
                <c:pt idx="53">
                  <c:v>0.67619300000000004</c:v>
                </c:pt>
                <c:pt idx="54">
                  <c:v>0.88784229999999997</c:v>
                </c:pt>
                <c:pt idx="55">
                  <c:v>0.75608910000000007</c:v>
                </c:pt>
                <c:pt idx="56">
                  <c:v>0.83101259999999999</c:v>
                </c:pt>
                <c:pt idx="57">
                  <c:v>0.62913239999999993</c:v>
                </c:pt>
                <c:pt idx="58">
                  <c:v>0.94858750000000003</c:v>
                </c:pt>
                <c:pt idx="59">
                  <c:v>1.4224073000000002</c:v>
                </c:pt>
                <c:pt idx="60">
                  <c:v>0.57273739999999995</c:v>
                </c:pt>
                <c:pt idx="61">
                  <c:v>0.87514009999999998</c:v>
                </c:pt>
                <c:pt idx="62">
                  <c:v>1.2876637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Plan4!$A$2:$A$64</c15:f>
                <c15:dlblRangeCache>
                  <c:ptCount val="63"/>
                  <c:pt idx="0">
                    <c:v>Rio das Flores</c:v>
                  </c:pt>
                  <c:pt idx="1">
                    <c:v>Silva Jardim</c:v>
                  </c:pt>
                  <c:pt idx="2">
                    <c:v>Santa Maria Madalena</c:v>
                  </c:pt>
                  <c:pt idx="3">
                    <c:v>São Sebastião do Alto</c:v>
                  </c:pt>
                  <c:pt idx="4">
                    <c:v>Trajano de Moraes</c:v>
                  </c:pt>
                  <c:pt idx="5">
                    <c:v>Itatiaia</c:v>
                  </c:pt>
                  <c:pt idx="6">
                    <c:v>Porto Real - Quatis</c:v>
                  </c:pt>
                  <c:pt idx="7">
                    <c:v>Casimiro de Abreu</c:v>
                  </c:pt>
                  <c:pt idx="8">
                    <c:v>Italva</c:v>
                  </c:pt>
                  <c:pt idx="9">
                    <c:v>São Francisco do Itabapoana</c:v>
                  </c:pt>
                  <c:pt idx="10">
                    <c:v>Cambuci</c:v>
                  </c:pt>
                  <c:pt idx="11">
                    <c:v>Laje do Muriaé</c:v>
                  </c:pt>
                  <c:pt idx="12">
                    <c:v>Porciúncula</c:v>
                  </c:pt>
                  <c:pt idx="13">
                    <c:v>Mangaratiba</c:v>
                  </c:pt>
                  <c:pt idx="14">
                    <c:v>Carmo</c:v>
                  </c:pt>
                  <c:pt idx="15">
                    <c:v>Sumidouro</c:v>
                  </c:pt>
                  <c:pt idx="16">
                    <c:v>Arraial do Cabo</c:v>
                  </c:pt>
                  <c:pt idx="17">
                    <c:v>Búzios</c:v>
                  </c:pt>
                  <c:pt idx="18">
                    <c:v>Saquarema</c:v>
                  </c:pt>
                  <c:pt idx="19">
                    <c:v>Bom Jardim</c:v>
                  </c:pt>
                  <c:pt idx="20">
                    <c:v>Cantagalo</c:v>
                  </c:pt>
                  <c:pt idx="21">
                    <c:v>Cordeiro</c:v>
                  </c:pt>
                  <c:pt idx="22">
                    <c:v>Duas Barras</c:v>
                  </c:pt>
                  <c:pt idx="23">
                    <c:v>Japeri</c:v>
                  </c:pt>
                  <c:pt idx="24">
                    <c:v>Piraí</c:v>
                  </c:pt>
                  <c:pt idx="25">
                    <c:v>Rio Claro</c:v>
                  </c:pt>
                  <c:pt idx="26">
                    <c:v>Conceição de Macabu</c:v>
                  </c:pt>
                  <c:pt idx="27">
                    <c:v>São João da Barra</c:v>
                  </c:pt>
                  <c:pt idx="28">
                    <c:v>Miguel Pereira</c:v>
                  </c:pt>
                  <c:pt idx="29">
                    <c:v>Paty do Alferes</c:v>
                  </c:pt>
                  <c:pt idx="30">
                    <c:v>Guapimirim</c:v>
                  </c:pt>
                  <c:pt idx="31">
                    <c:v>Bom Jesus de Itabapoana</c:v>
                  </c:pt>
                  <c:pt idx="32">
                    <c:v>São José do Vale do Rio Preto</c:v>
                  </c:pt>
                  <c:pt idx="33">
                    <c:v>Sapucaia</c:v>
                  </c:pt>
                  <c:pt idx="34">
                    <c:v>Iguaba Grande</c:v>
                  </c:pt>
                  <c:pt idx="35">
                    <c:v>Rio Bonito</c:v>
                  </c:pt>
                  <c:pt idx="36">
                    <c:v>Cachoeiras de Macacu</c:v>
                  </c:pt>
                  <c:pt idx="37">
                    <c:v>Pinheiral</c:v>
                  </c:pt>
                  <c:pt idx="38">
                    <c:v>Engenheiro Paulo de Frontin</c:v>
                  </c:pt>
                  <c:pt idx="39">
                    <c:v>Mendes</c:v>
                  </c:pt>
                  <c:pt idx="40">
                    <c:v>Paracambi</c:v>
                  </c:pt>
                  <c:pt idx="41">
                    <c:v>Vassouras</c:v>
                  </c:pt>
                  <c:pt idx="42">
                    <c:v>São Fidelis</c:v>
                  </c:pt>
                  <c:pt idx="43">
                    <c:v>Miracema</c:v>
                  </c:pt>
                  <c:pt idx="44">
                    <c:v>Natividade</c:v>
                  </c:pt>
                  <c:pt idx="45">
                    <c:v>Santo Antônio de Pádua</c:v>
                  </c:pt>
                  <c:pt idx="46">
                    <c:v>Paraty</c:v>
                  </c:pt>
                  <c:pt idx="47">
                    <c:v>Carapebus / Quissamã</c:v>
                  </c:pt>
                  <c:pt idx="48">
                    <c:v>Rio das Ostras</c:v>
                  </c:pt>
                  <c:pt idx="49">
                    <c:v>Paraíba do Sul</c:v>
                  </c:pt>
                  <c:pt idx="50">
                    <c:v>Itaocara</c:v>
                  </c:pt>
                  <c:pt idx="51">
                    <c:v>Mesquita</c:v>
                  </c:pt>
                  <c:pt idx="52">
                    <c:v>Queimados</c:v>
                  </c:pt>
                  <c:pt idx="53">
                    <c:v>São Pedro da Aldeia</c:v>
                  </c:pt>
                  <c:pt idx="54">
                    <c:v>Resende</c:v>
                  </c:pt>
                  <c:pt idx="55">
                    <c:v>Barra do Piraí</c:v>
                  </c:pt>
                  <c:pt idx="56">
                    <c:v>Itaperuna</c:v>
                  </c:pt>
                  <c:pt idx="57">
                    <c:v>Seropédica</c:v>
                  </c:pt>
                  <c:pt idx="58">
                    <c:v>Maricá</c:v>
                  </c:pt>
                  <c:pt idx="59">
                    <c:v>Barra Mansa</c:v>
                  </c:pt>
                  <c:pt idx="60">
                    <c:v>Valença</c:v>
                  </c:pt>
                  <c:pt idx="61">
                    <c:v>Araruama</c:v>
                  </c:pt>
                  <c:pt idx="62">
                    <c:v>Angra dos Reis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F-0BA3-4BED-BD5C-2483E3A9A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04512"/>
        <c:axId val="151699616"/>
      </c:scatterChart>
      <c:valAx>
        <c:axId val="15170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Número de servidores efetivos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99616"/>
        <c:crosses val="autoZero"/>
        <c:crossBetween val="midCat"/>
        <c:majorUnit val="1"/>
      </c:valAx>
      <c:valAx>
        <c:axId val="151699616"/>
        <c:scaling>
          <c:orientation val="minMax"/>
          <c:max val="1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/>
                  <a:t>D</a:t>
                </a:r>
                <a:r>
                  <a:rPr lang="en-US" sz="1100" b="0" i="0" u="none" strike="noStrike" baseline="0">
                    <a:effectLst/>
                  </a:rPr>
                  <a:t>emanda Potencial 2/100 mil habitantes</a:t>
                </a:r>
                <a:endParaRPr lang="pt-BR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0451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Número de servidores efetivos X Demanda Potencial 2/100 mil habitantes (excluindo a comarca da Capital e as comarcas com 10 ou menos servidores efetivos)</a:t>
            </a:r>
            <a:endParaRPr lang="pt-B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>
              <a:glow>
                <a:schemeClr val="accent1">
                  <a:alpha val="40000"/>
                </a:schemeClr>
              </a:glow>
            </a:effectLst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9025706377810104E-2"/>
                  <c:y val="2.5391303478558593E-2"/>
                </c:manualLayout>
              </c:layout>
              <c:tx>
                <c:rich>
                  <a:bodyPr/>
                  <a:lstStyle/>
                  <a:p>
                    <a:fld id="{84871BE0-0FFE-4229-A392-2B178125CC41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55D-43BB-8A1D-BD64DBE204E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00F2F86-AEA9-49EE-9020-9F30613DFED2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55D-43BB-8A1D-BD64DBE204E5}"/>
                </c:ext>
              </c:extLst>
            </c:dLbl>
            <c:dLbl>
              <c:idx val="2"/>
              <c:layout>
                <c:manualLayout>
                  <c:x val="-7.2440230846325948E-2"/>
                  <c:y val="-1.0579626477931309E-2"/>
                </c:manualLayout>
              </c:layout>
              <c:tx>
                <c:rich>
                  <a:bodyPr/>
                  <a:lstStyle/>
                  <a:p>
                    <a:fld id="{6B5DEDDD-D074-4D21-B5DF-D152285EA3B9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55178610541407E-2"/>
                      <c:h val="2.95915315671049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55D-43BB-8A1D-BD64DBE204E5}"/>
                </c:ext>
              </c:extLst>
            </c:dLbl>
            <c:dLbl>
              <c:idx val="3"/>
              <c:layout>
                <c:manualLayout>
                  <c:x val="-5.2683804251873384E-2"/>
                  <c:y val="-3.1739129348198322E-2"/>
                </c:manualLayout>
              </c:layout>
              <c:tx>
                <c:rich>
                  <a:bodyPr/>
                  <a:lstStyle/>
                  <a:p>
                    <a:fld id="{F15EFD3E-C32D-440C-8DC7-FD2B53A1DA13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55D-43BB-8A1D-BD64DBE204E5}"/>
                </c:ext>
              </c:extLst>
            </c:dLbl>
            <c:dLbl>
              <c:idx val="4"/>
              <c:layout>
                <c:manualLayout>
                  <c:x val="-9.351375254707528E-2"/>
                  <c:y val="-6.3478258696396481E-3"/>
                </c:manualLayout>
              </c:layout>
              <c:tx>
                <c:rich>
                  <a:bodyPr/>
                  <a:lstStyle/>
                  <a:p>
                    <a:fld id="{1F15E17A-654E-4D2B-859B-9D8E1E37DF40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55D-43BB-8A1D-BD64DBE204E5}"/>
                </c:ext>
              </c:extLst>
            </c:dLbl>
            <c:dLbl>
              <c:idx val="5"/>
              <c:layout>
                <c:manualLayout>
                  <c:x val="-8.1659896590403749E-2"/>
                  <c:y val="1.0579709782732748E-2"/>
                </c:manualLayout>
              </c:layout>
              <c:tx>
                <c:rich>
                  <a:bodyPr/>
                  <a:lstStyle/>
                  <a:p>
                    <a:fld id="{EA186227-30F5-489B-A082-80519B3B9729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55D-43BB-8A1D-BD64DBE204E5}"/>
                </c:ext>
              </c:extLst>
            </c:dLbl>
            <c:dLbl>
              <c:idx val="6"/>
              <c:layout>
                <c:manualLayout>
                  <c:x val="2.765899723223348E-2"/>
                  <c:y val="1.692753565237224E-2"/>
                </c:manualLayout>
              </c:layout>
              <c:tx>
                <c:rich>
                  <a:bodyPr/>
                  <a:lstStyle/>
                  <a:p>
                    <a:fld id="{7327CB92-D926-433F-BF9D-E1B213569292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55D-43BB-8A1D-BD64DBE204E5}"/>
                </c:ext>
              </c:extLst>
            </c:dLbl>
            <c:dLbl>
              <c:idx val="7"/>
              <c:layout>
                <c:manualLayout>
                  <c:x val="-9.2196657440778915E-3"/>
                  <c:y val="2.7507245435105143E-2"/>
                </c:manualLayout>
              </c:layout>
              <c:tx>
                <c:rich>
                  <a:bodyPr/>
                  <a:lstStyle/>
                  <a:p>
                    <a:fld id="{ABA5ED09-AD6E-4CB7-9D2B-2CBA70F32D00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55D-43BB-8A1D-BD64DBE204E5}"/>
                </c:ext>
              </c:extLst>
            </c:dLbl>
            <c:dLbl>
              <c:idx val="8"/>
              <c:layout>
                <c:manualLayout>
                  <c:x val="-2.3707711913343022E-2"/>
                  <c:y val="-2.9623187391651692E-2"/>
                </c:manualLayout>
              </c:layout>
              <c:tx>
                <c:rich>
                  <a:bodyPr/>
                  <a:lstStyle/>
                  <a:p>
                    <a:fld id="{3B73E1C4-1768-46F6-B0BB-2C2F32589B37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55D-43BB-8A1D-BD64DBE204E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B60ACB3-D1A3-46F7-B6AD-641FFB587E4B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55D-43BB-8A1D-BD64DBE204E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6C3E450-9191-4922-9E62-427125D42747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255D-43BB-8A1D-BD64DBE204E5}"/>
                </c:ext>
              </c:extLst>
            </c:dLbl>
            <c:dLbl>
              <c:idx val="11"/>
              <c:layout>
                <c:manualLayout>
                  <c:x val="0"/>
                  <c:y val="3.1739129348198239E-2"/>
                </c:manualLayout>
              </c:layout>
              <c:tx>
                <c:rich>
                  <a:bodyPr/>
                  <a:lstStyle/>
                  <a:p>
                    <a:fld id="{28FB7074-404A-476F-BEF7-95F966C28104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55D-43BB-8A1D-BD64DBE204E5}"/>
                </c:ext>
              </c:extLst>
            </c:dLbl>
            <c:dLbl>
              <c:idx val="12"/>
              <c:layout>
                <c:manualLayout>
                  <c:x val="-2.6341902125936692E-2"/>
                  <c:y val="-3.8086955217837892E-2"/>
                </c:manualLayout>
              </c:layout>
              <c:tx>
                <c:rich>
                  <a:bodyPr/>
                  <a:lstStyle/>
                  <a:p>
                    <a:fld id="{449DC56B-6B75-4678-B511-E5E94DE19028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55D-43BB-8A1D-BD64DBE204E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C01022A-4C79-4EB5-A5DF-67024297B9EA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55D-43BB-8A1D-BD64DBE204E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3D7C909-A616-416C-A967-C93E5F6698D7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255D-43BB-8A1D-BD64DBE204E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ED75795-2DBE-4CD6-A203-073DB989D611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255D-43BB-8A1D-BD64DBE204E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49F4F80-80D2-45F6-B9CB-F8C7C10D3ED9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255D-43BB-8A1D-BD64DBE204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Plan4!$C$66:$C$82</c:f>
              <c:numCache>
                <c:formatCode>General</c:formatCode>
                <c:ptCount val="17"/>
                <c:pt idx="0">
                  <c:v>11.25</c:v>
                </c:pt>
                <c:pt idx="1">
                  <c:v>11.3</c:v>
                </c:pt>
                <c:pt idx="2">
                  <c:v>12.375</c:v>
                </c:pt>
                <c:pt idx="3">
                  <c:v>12.75</c:v>
                </c:pt>
                <c:pt idx="4">
                  <c:v>12.8</c:v>
                </c:pt>
                <c:pt idx="5">
                  <c:v>13.25</c:v>
                </c:pt>
                <c:pt idx="6">
                  <c:v>13.6</c:v>
                </c:pt>
                <c:pt idx="7">
                  <c:v>14.2</c:v>
                </c:pt>
                <c:pt idx="8">
                  <c:v>15.25</c:v>
                </c:pt>
                <c:pt idx="9">
                  <c:v>16.22</c:v>
                </c:pt>
                <c:pt idx="10">
                  <c:v>20.3</c:v>
                </c:pt>
                <c:pt idx="11">
                  <c:v>21.25</c:v>
                </c:pt>
                <c:pt idx="12">
                  <c:v>22.25</c:v>
                </c:pt>
                <c:pt idx="13">
                  <c:v>26.67</c:v>
                </c:pt>
                <c:pt idx="14">
                  <c:v>32.25</c:v>
                </c:pt>
                <c:pt idx="15">
                  <c:v>37.75</c:v>
                </c:pt>
                <c:pt idx="16">
                  <c:v>44.75</c:v>
                </c:pt>
              </c:numCache>
            </c:numRef>
          </c:xVal>
          <c:yVal>
            <c:numRef>
              <c:f>Plan4!$F$65:$F$82</c:f>
              <c:numCache>
                <c:formatCode>General</c:formatCode>
                <c:ptCount val="18"/>
                <c:pt idx="0">
                  <c:v>0.75930789999999992</c:v>
                </c:pt>
                <c:pt idx="1">
                  <c:v>3.8568074999999999</c:v>
                </c:pt>
                <c:pt idx="2">
                  <c:v>1.4462356000000001</c:v>
                </c:pt>
                <c:pt idx="3">
                  <c:v>2.0305010999999999</c:v>
                </c:pt>
                <c:pt idx="4">
                  <c:v>1.8377695000000001</c:v>
                </c:pt>
                <c:pt idx="5">
                  <c:v>1.2511418999999999</c:v>
                </c:pt>
                <c:pt idx="6">
                  <c:v>1.238356</c:v>
                </c:pt>
                <c:pt idx="7">
                  <c:v>0.8683073</c:v>
                </c:pt>
                <c:pt idx="8">
                  <c:v>1.4035903000000001</c:v>
                </c:pt>
                <c:pt idx="9">
                  <c:v>1.9586707999999999</c:v>
                </c:pt>
                <c:pt idx="10">
                  <c:v>1.4120854</c:v>
                </c:pt>
                <c:pt idx="11">
                  <c:v>3.5923553000000004</c:v>
                </c:pt>
                <c:pt idx="12">
                  <c:v>3.7387403000000003</c:v>
                </c:pt>
                <c:pt idx="13">
                  <c:v>6.4282203000000004</c:v>
                </c:pt>
                <c:pt idx="14">
                  <c:v>2.2542057</c:v>
                </c:pt>
                <c:pt idx="15">
                  <c:v>6.8788762999999999</c:v>
                </c:pt>
                <c:pt idx="16">
                  <c:v>2.7229999</c:v>
                </c:pt>
                <c:pt idx="17">
                  <c:v>8.1116953000000009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Plan4!$A$66:$A$82</c15:f>
                <c15:dlblRangeCache>
                  <c:ptCount val="17"/>
                  <c:pt idx="0">
                    <c:v>Belford Roxo</c:v>
                  </c:pt>
                  <c:pt idx="1">
                    <c:v>Macaé</c:v>
                  </c:pt>
                  <c:pt idx="2">
                    <c:v>Itaboraí</c:v>
                  </c:pt>
                  <c:pt idx="3">
                    <c:v>Magé</c:v>
                  </c:pt>
                  <c:pt idx="4">
                    <c:v>Teresópolis</c:v>
                  </c:pt>
                  <c:pt idx="5">
                    <c:v>Nilópolis</c:v>
                  </c:pt>
                  <c:pt idx="6">
                    <c:v>Itaguaí</c:v>
                  </c:pt>
                  <c:pt idx="7">
                    <c:v>Cabo Frio</c:v>
                  </c:pt>
                  <c:pt idx="8">
                    <c:v>Volta Redonda</c:v>
                  </c:pt>
                  <c:pt idx="9">
                    <c:v>Nova Friburgo</c:v>
                  </c:pt>
                  <c:pt idx="10">
                    <c:v>Campos dos Goytacazes</c:v>
                  </c:pt>
                  <c:pt idx="11">
                    <c:v>São João de Meriti</c:v>
                  </c:pt>
                  <c:pt idx="12">
                    <c:v>Nova Iguaçu</c:v>
                  </c:pt>
                  <c:pt idx="13">
                    <c:v>Petrópolis</c:v>
                  </c:pt>
                  <c:pt idx="14">
                    <c:v>Duque de Caxias</c:v>
                  </c:pt>
                  <c:pt idx="15">
                    <c:v>Niterói</c:v>
                  </c:pt>
                  <c:pt idx="16">
                    <c:v>São Gonçalo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255D-43BB-8A1D-BD64DBE204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1705600"/>
        <c:axId val="151703424"/>
      </c:scatterChart>
      <c:valAx>
        <c:axId val="151705600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Número de servidores efetivos</a:t>
                </a:r>
                <a:endParaRPr lang="pt-BR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03424"/>
        <c:crosses val="autoZero"/>
        <c:crossBetween val="midCat"/>
        <c:majorUnit val="10"/>
      </c:valAx>
      <c:valAx>
        <c:axId val="151703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50" b="0" i="0" baseline="0">
                    <a:effectLst/>
                  </a:rPr>
                  <a:t>D</a:t>
                </a:r>
                <a:r>
                  <a:rPr lang="en-US" sz="1050" b="0" i="0" baseline="0">
                    <a:effectLst/>
                  </a:rPr>
                  <a:t>emanda Potencial 2/100 mil habitantes</a:t>
                </a:r>
                <a:endParaRPr lang="pt-BR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0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 b="0" i="0" u="none" strike="noStrike" baseline="0"/>
              <a:t>Demanda Potencial 1/100 mil habitantes x Demanda Potencial 2</a:t>
            </a:r>
          </a:p>
          <a:p>
            <a:pPr>
              <a:defRPr sz="1200"/>
            </a:pPr>
            <a:r>
              <a:rPr lang="pt-BR" sz="1200" b="0" i="0" u="none" strike="noStrike" baseline="0"/>
              <a:t>/100 mil habitantes </a:t>
            </a:r>
            <a:r>
              <a:rPr lang="en-US" sz="1200" b="0" i="0" u="none" strike="noStrike" baseline="0">
                <a:effectLst/>
              </a:rPr>
              <a:t>(excluindo comarcas com mais de 10 servidores efetivos)</a:t>
            </a:r>
            <a:endParaRPr lang="pt-B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Plan5!$F$1</c:f>
              <c:strCache>
                <c:ptCount val="1"/>
                <c:pt idx="0">
                  <c:v>Demanda Potencial 2/100 mil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DC-46AB-8D45-86C77F4A65F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DC-46AB-8D45-86C77F4A65F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5DC-46AB-8D45-86C77F4A65F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DC-46AB-8D45-86C77F4A65F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5DC-46AB-8D45-86C77F4A65F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5DC-46AB-8D45-86C77F4A65F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5DC-46AB-8D45-86C77F4A65F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5DC-46AB-8D45-86C77F4A65F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5DC-46AB-8D45-86C77F4A65F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5DC-46AB-8D45-86C77F4A65F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5DC-46AB-8D45-86C77F4A65F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5DC-46AB-8D45-86C77F4A65F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5DC-46AB-8D45-86C77F4A65F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5DC-46AB-8D45-86C77F4A65F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5DC-46AB-8D45-86C77F4A65F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5DC-46AB-8D45-86C77F4A65FA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5DC-46AB-8D45-86C77F4A65FA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5DC-46AB-8D45-86C77F4A65F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F2E97FA-8F05-4290-A259-08E5F0CB4E88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35DC-46AB-8D45-86C77F4A65FA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5DC-46AB-8D45-86C77F4A65FA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5DC-46AB-8D45-86C77F4A65FA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5DC-46AB-8D45-86C77F4A65FA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5DC-46AB-8D45-86C77F4A65FA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F864BBF-442B-42D8-BB2F-8FA48D4A9785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5DC-46AB-8D45-86C77F4A65FA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5DC-46AB-8D45-86C77F4A65FA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5DC-46AB-8D45-86C77F4A65FA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5DC-46AB-8D45-86C77F4A65FA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5DC-46AB-8D45-86C77F4A65FA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5DC-46AB-8D45-86C77F4A65FA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5DC-46AB-8D45-86C77F4A65FA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5DC-46AB-8D45-86C77F4A65FA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35DC-46AB-8D45-86C77F4A65FA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35DC-46AB-8D45-86C77F4A65FA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35DC-46AB-8D45-86C77F4A65FA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35DC-46AB-8D45-86C77F4A65FA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35DC-46AB-8D45-86C77F4A65FA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35DC-46AB-8D45-86C77F4A65FA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35DC-46AB-8D45-86C77F4A65FA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35DC-46AB-8D45-86C77F4A65FA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35DC-46AB-8D45-86C77F4A65FA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35DC-46AB-8D45-86C77F4A65FA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35DC-46AB-8D45-86C77F4A65FA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35DC-46AB-8D45-86C77F4A65FA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35DC-46AB-8D45-86C77F4A65FA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35DC-46AB-8D45-86C77F4A65FA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35DC-46AB-8D45-86C77F4A65FA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35DC-46AB-8D45-86C77F4A65FA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35DC-46AB-8D45-86C77F4A65FA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B2B8E38F-5241-4E79-AA7B-9946E3201B9D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35DC-46AB-8D45-86C77F4A65FA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35DC-46AB-8D45-86C77F4A65FA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35DC-46AB-8D45-86C77F4A65FA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88D99DB3-D44F-446E-975A-E909BB9ACD13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5DC-46AB-8D45-86C77F4A65FA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87E190AF-9958-42B2-8BF0-6F6E483A14F9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35DC-46AB-8D45-86C77F4A65FA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B6E58C39-D84F-48B1-BB37-B69EAA7A97AF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35DC-46AB-8D45-86C77F4A65FA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54336607-7CA4-44C3-B64D-2BFB9899688F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35DC-46AB-8D45-86C77F4A65FA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474D4269-804F-41AF-8C12-1899DF078DE8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35DC-46AB-8D45-86C77F4A65FA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C2C39A2E-5316-4668-B898-6766E8DCF529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35DC-46AB-8D45-86C77F4A65FA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B26458F0-04F9-48C2-A016-725D24C1002C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35DC-46AB-8D45-86C77F4A65FA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2368A3DB-3D7B-4BAA-9873-CC9675985680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35DC-46AB-8D45-86C77F4A65FA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46E78892-D16E-465C-8A45-94A3A49C6A02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35DC-46AB-8D45-86C77F4A65FA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6D5CE1A0-4367-438B-8369-051C6A4D965A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35DC-46AB-8D45-86C77F4A65FA}"/>
                </c:ext>
              </c:extLst>
            </c:dLbl>
            <c:dLbl>
              <c:idx val="61"/>
              <c:layout>
                <c:manualLayout>
                  <c:x val="-6.8488945527435396E-2"/>
                  <c:y val="-2.5391303478558593E-2"/>
                </c:manualLayout>
              </c:layout>
              <c:tx>
                <c:rich>
                  <a:bodyPr/>
                  <a:lstStyle/>
                  <a:p>
                    <a:fld id="{6877E0EE-80CC-408B-9F98-393CD5F65561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35DC-46AB-8D45-86C77F4A65FA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163D5DB9-E8CE-4AD6-BF7C-94E287ED93D3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35DC-46AB-8D45-86C77F4A65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Plan5!$E$2:$E$64</c:f>
              <c:numCache>
                <c:formatCode>General</c:formatCode>
                <c:ptCount val="63"/>
                <c:pt idx="0">
                  <c:v>7.2389700000000001E-2</c:v>
                </c:pt>
                <c:pt idx="1">
                  <c:v>0.17807209999999998</c:v>
                </c:pt>
                <c:pt idx="2">
                  <c:v>8.80967E-2</c:v>
                </c:pt>
                <c:pt idx="3">
                  <c:v>7.6496599999999998E-2</c:v>
                </c:pt>
                <c:pt idx="4">
                  <c:v>8.8239300000000007E-2</c:v>
                </c:pt>
                <c:pt idx="5">
                  <c:v>0.23857150000000002</c:v>
                </c:pt>
                <c:pt idx="6">
                  <c:v>0.24694400000000002</c:v>
                </c:pt>
                <c:pt idx="7">
                  <c:v>0.29131410000000002</c:v>
                </c:pt>
                <c:pt idx="8">
                  <c:v>0.2297679</c:v>
                </c:pt>
                <c:pt idx="9">
                  <c:v>0.322606</c:v>
                </c:pt>
                <c:pt idx="10">
                  <c:v>0.12876760000000001</c:v>
                </c:pt>
                <c:pt idx="11">
                  <c:v>6.4266400000000001E-2</c:v>
                </c:pt>
                <c:pt idx="12">
                  <c:v>0.1477367</c:v>
                </c:pt>
                <c:pt idx="13">
                  <c:v>0.30294949999999998</c:v>
                </c:pt>
                <c:pt idx="14">
                  <c:v>0.14799790000000002</c:v>
                </c:pt>
                <c:pt idx="15">
                  <c:v>0.12686799999999998</c:v>
                </c:pt>
                <c:pt idx="16">
                  <c:v>0.23411180000000001</c:v>
                </c:pt>
                <c:pt idx="17">
                  <c:v>0.22340770000000001</c:v>
                </c:pt>
                <c:pt idx="18">
                  <c:v>0.62502679999999999</c:v>
                </c:pt>
                <c:pt idx="19">
                  <c:v>0.21462099999999998</c:v>
                </c:pt>
                <c:pt idx="20">
                  <c:v>0.16870389999999999</c:v>
                </c:pt>
                <c:pt idx="21">
                  <c:v>0.21848529999999999</c:v>
                </c:pt>
                <c:pt idx="22">
                  <c:v>9.2460699999999993E-2</c:v>
                </c:pt>
                <c:pt idx="23">
                  <c:v>0.79955539999999992</c:v>
                </c:pt>
                <c:pt idx="24">
                  <c:v>0.2233192</c:v>
                </c:pt>
                <c:pt idx="25">
                  <c:v>0.14679530000000002</c:v>
                </c:pt>
                <c:pt idx="26">
                  <c:v>0.17741759999999998</c:v>
                </c:pt>
                <c:pt idx="27">
                  <c:v>0.27931090000000003</c:v>
                </c:pt>
                <c:pt idx="28">
                  <c:v>0.20991189999999998</c:v>
                </c:pt>
                <c:pt idx="29">
                  <c:v>0.2212084</c:v>
                </c:pt>
                <c:pt idx="30">
                  <c:v>0.42990120000000004</c:v>
                </c:pt>
                <c:pt idx="31">
                  <c:v>0.30022280000000001</c:v>
                </c:pt>
                <c:pt idx="32">
                  <c:v>0.17169319999999999</c:v>
                </c:pt>
                <c:pt idx="33">
                  <c:v>0.14964040000000001</c:v>
                </c:pt>
                <c:pt idx="34">
                  <c:v>0.19304950000000001</c:v>
                </c:pt>
                <c:pt idx="35">
                  <c:v>0.47228349999999997</c:v>
                </c:pt>
                <c:pt idx="36">
                  <c:v>0.45913839999999995</c:v>
                </c:pt>
                <c:pt idx="37">
                  <c:v>0.19026950000000001</c:v>
                </c:pt>
                <c:pt idx="38">
                  <c:v>0.11553799999999999</c:v>
                </c:pt>
                <c:pt idx="39">
                  <c:v>0.15501299999999998</c:v>
                </c:pt>
                <c:pt idx="40">
                  <c:v>0.4155758</c:v>
                </c:pt>
                <c:pt idx="41">
                  <c:v>0.28826940000000001</c:v>
                </c:pt>
                <c:pt idx="42">
                  <c:v>0.35037699999999999</c:v>
                </c:pt>
                <c:pt idx="43">
                  <c:v>0.2274736</c:v>
                </c:pt>
                <c:pt idx="44">
                  <c:v>0.20550650000000001</c:v>
                </c:pt>
                <c:pt idx="45">
                  <c:v>0.43292029999999998</c:v>
                </c:pt>
                <c:pt idx="46">
                  <c:v>0.3042782</c:v>
                </c:pt>
                <c:pt idx="47">
                  <c:v>0.28135130000000003</c:v>
                </c:pt>
                <c:pt idx="48">
                  <c:v>0.83216919999999994</c:v>
                </c:pt>
                <c:pt idx="49">
                  <c:v>0.34666710000000001</c:v>
                </c:pt>
                <c:pt idx="50">
                  <c:v>0.19730759999999997</c:v>
                </c:pt>
                <c:pt idx="51">
                  <c:v>1.4187769000000001</c:v>
                </c:pt>
                <c:pt idx="52">
                  <c:v>1.1597701</c:v>
                </c:pt>
                <c:pt idx="53">
                  <c:v>0.72694119999999995</c:v>
                </c:pt>
                <c:pt idx="54">
                  <c:v>0.97269059999999996</c:v>
                </c:pt>
                <c:pt idx="55">
                  <c:v>0.80297879999999999</c:v>
                </c:pt>
                <c:pt idx="56">
                  <c:v>0.8766427</c:v>
                </c:pt>
                <c:pt idx="57">
                  <c:v>0.65474310000000002</c:v>
                </c:pt>
                <c:pt idx="58">
                  <c:v>1.0579502000000001</c:v>
                </c:pt>
                <c:pt idx="59">
                  <c:v>1.5081617999999999</c:v>
                </c:pt>
                <c:pt idx="60">
                  <c:v>0.6098114</c:v>
                </c:pt>
                <c:pt idx="61">
                  <c:v>0.93134440000000007</c:v>
                </c:pt>
                <c:pt idx="62">
                  <c:v>1.3874230999999999</c:v>
                </c:pt>
              </c:numCache>
            </c:numRef>
          </c:xVal>
          <c:yVal>
            <c:numRef>
              <c:f>Plan5!$F$2:$F$64</c:f>
              <c:numCache>
                <c:formatCode>General</c:formatCode>
                <c:ptCount val="63"/>
                <c:pt idx="0">
                  <c:v>7.1133699999999994E-2</c:v>
                </c:pt>
                <c:pt idx="1">
                  <c:v>0.17240520000000001</c:v>
                </c:pt>
                <c:pt idx="2">
                  <c:v>8.5075100000000001E-2</c:v>
                </c:pt>
                <c:pt idx="3">
                  <c:v>7.4652299999999991E-2</c:v>
                </c:pt>
                <c:pt idx="4">
                  <c:v>8.4364999999999996E-2</c:v>
                </c:pt>
                <c:pt idx="5">
                  <c:v>0.22355230000000001</c:v>
                </c:pt>
                <c:pt idx="6">
                  <c:v>0.23780919999999997</c:v>
                </c:pt>
                <c:pt idx="7">
                  <c:v>0.26929770000000003</c:v>
                </c:pt>
                <c:pt idx="8">
                  <c:v>0.22105400000000003</c:v>
                </c:pt>
                <c:pt idx="9">
                  <c:v>0.3089905</c:v>
                </c:pt>
                <c:pt idx="10">
                  <c:v>0.12480819999999999</c:v>
                </c:pt>
                <c:pt idx="11">
                  <c:v>6.2114499999999996E-2</c:v>
                </c:pt>
                <c:pt idx="12">
                  <c:v>0.1395768</c:v>
                </c:pt>
                <c:pt idx="13">
                  <c:v>0.2759547</c:v>
                </c:pt>
                <c:pt idx="14">
                  <c:v>0.14290059999999999</c:v>
                </c:pt>
                <c:pt idx="15">
                  <c:v>0.12359389999999999</c:v>
                </c:pt>
                <c:pt idx="16">
                  <c:v>0.21532369999999998</c:v>
                </c:pt>
                <c:pt idx="17">
                  <c:v>0.20947459999999998</c:v>
                </c:pt>
                <c:pt idx="18">
                  <c:v>0.58754760000000006</c:v>
                </c:pt>
                <c:pt idx="19">
                  <c:v>0.20485700000000001</c:v>
                </c:pt>
                <c:pt idx="20">
                  <c:v>0.15769370000000002</c:v>
                </c:pt>
                <c:pt idx="21">
                  <c:v>0.20287529999999998</c:v>
                </c:pt>
                <c:pt idx="22">
                  <c:v>8.8924000000000003E-2</c:v>
                </c:pt>
                <c:pt idx="23">
                  <c:v>0.78916759999999997</c:v>
                </c:pt>
                <c:pt idx="24">
                  <c:v>0.21193869999999998</c:v>
                </c:pt>
                <c:pt idx="25">
                  <c:v>0.14043890000000001</c:v>
                </c:pt>
                <c:pt idx="26">
                  <c:v>0.16632540000000001</c:v>
                </c:pt>
                <c:pt idx="27">
                  <c:v>0.271208</c:v>
                </c:pt>
                <c:pt idx="28">
                  <c:v>0.1928154</c:v>
                </c:pt>
                <c:pt idx="29">
                  <c:v>0.21554319999999999</c:v>
                </c:pt>
                <c:pt idx="30">
                  <c:v>0.4147692</c:v>
                </c:pt>
                <c:pt idx="31">
                  <c:v>0.27952250000000001</c:v>
                </c:pt>
                <c:pt idx="32">
                  <c:v>0.16597630000000002</c:v>
                </c:pt>
                <c:pt idx="33">
                  <c:v>0.14440799999999998</c:v>
                </c:pt>
                <c:pt idx="34">
                  <c:v>0.17655380000000001</c:v>
                </c:pt>
                <c:pt idx="35">
                  <c:v>0.4497237</c:v>
                </c:pt>
                <c:pt idx="36">
                  <c:v>0.43674029999999997</c:v>
                </c:pt>
                <c:pt idx="37">
                  <c:v>0.180924</c:v>
                </c:pt>
                <c:pt idx="38">
                  <c:v>0.1108928</c:v>
                </c:pt>
                <c:pt idx="39">
                  <c:v>0.1471056</c:v>
                </c:pt>
                <c:pt idx="40">
                  <c:v>0.39845320000000001</c:v>
                </c:pt>
                <c:pt idx="41">
                  <c:v>0.27063150000000002</c:v>
                </c:pt>
                <c:pt idx="42">
                  <c:v>0.3445182</c:v>
                </c:pt>
                <c:pt idx="43">
                  <c:v>0.2155098</c:v>
                </c:pt>
                <c:pt idx="44">
                  <c:v>0.1970295</c:v>
                </c:pt>
                <c:pt idx="45">
                  <c:v>0.41515920000000001</c:v>
                </c:pt>
                <c:pt idx="46">
                  <c:v>0.28359499999999999</c:v>
                </c:pt>
                <c:pt idx="47">
                  <c:v>0.26814589999999999</c:v>
                </c:pt>
                <c:pt idx="48">
                  <c:v>0.72251850000000006</c:v>
                </c:pt>
                <c:pt idx="49">
                  <c:v>0.32965680000000003</c:v>
                </c:pt>
                <c:pt idx="50">
                  <c:v>0.1882837</c:v>
                </c:pt>
                <c:pt idx="51">
                  <c:v>1.3473487</c:v>
                </c:pt>
                <c:pt idx="52">
                  <c:v>1.1293078000000001</c:v>
                </c:pt>
                <c:pt idx="53">
                  <c:v>0.67619300000000004</c:v>
                </c:pt>
                <c:pt idx="54">
                  <c:v>0.88784229999999997</c:v>
                </c:pt>
                <c:pt idx="55">
                  <c:v>0.75608910000000007</c:v>
                </c:pt>
                <c:pt idx="56">
                  <c:v>0.83101259999999999</c:v>
                </c:pt>
                <c:pt idx="57">
                  <c:v>0.62913239999999993</c:v>
                </c:pt>
                <c:pt idx="58">
                  <c:v>0.94858750000000003</c:v>
                </c:pt>
                <c:pt idx="59">
                  <c:v>1.4224073000000002</c:v>
                </c:pt>
                <c:pt idx="60">
                  <c:v>0.57273739999999995</c:v>
                </c:pt>
                <c:pt idx="61">
                  <c:v>0.87514009999999998</c:v>
                </c:pt>
                <c:pt idx="62">
                  <c:v>1.2876637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Plan5!$A$2:$A$64</c15:f>
                <c15:dlblRangeCache>
                  <c:ptCount val="63"/>
                  <c:pt idx="0">
                    <c:v>Rio das Flores</c:v>
                  </c:pt>
                  <c:pt idx="1">
                    <c:v>Silva Jardim</c:v>
                  </c:pt>
                  <c:pt idx="2">
                    <c:v>Santa Maria Madalena</c:v>
                  </c:pt>
                  <c:pt idx="3">
                    <c:v>São Sebastião do Alto</c:v>
                  </c:pt>
                  <c:pt idx="4">
                    <c:v>Trajano de Moraes</c:v>
                  </c:pt>
                  <c:pt idx="5">
                    <c:v>Itatiaia</c:v>
                  </c:pt>
                  <c:pt idx="6">
                    <c:v>Porto Real - Quatis</c:v>
                  </c:pt>
                  <c:pt idx="7">
                    <c:v>Casimiro de Abreu</c:v>
                  </c:pt>
                  <c:pt idx="8">
                    <c:v>Italva</c:v>
                  </c:pt>
                  <c:pt idx="9">
                    <c:v>São Francisco do Itabapoana</c:v>
                  </c:pt>
                  <c:pt idx="10">
                    <c:v>Cambuci</c:v>
                  </c:pt>
                  <c:pt idx="11">
                    <c:v>Laje do Muriaé</c:v>
                  </c:pt>
                  <c:pt idx="12">
                    <c:v>Porciúncula</c:v>
                  </c:pt>
                  <c:pt idx="13">
                    <c:v>Mangaratiba</c:v>
                  </c:pt>
                  <c:pt idx="14">
                    <c:v>Carmo</c:v>
                  </c:pt>
                  <c:pt idx="15">
                    <c:v>Sumidouro</c:v>
                  </c:pt>
                  <c:pt idx="16">
                    <c:v>Arraial do Cabo</c:v>
                  </c:pt>
                  <c:pt idx="17">
                    <c:v>Búzios</c:v>
                  </c:pt>
                  <c:pt idx="18">
                    <c:v>Saquarema</c:v>
                  </c:pt>
                  <c:pt idx="19">
                    <c:v>Bom Jardim</c:v>
                  </c:pt>
                  <c:pt idx="20">
                    <c:v>Cantagalo</c:v>
                  </c:pt>
                  <c:pt idx="21">
                    <c:v>Cordeiro</c:v>
                  </c:pt>
                  <c:pt idx="22">
                    <c:v>Duas Barras</c:v>
                  </c:pt>
                  <c:pt idx="23">
                    <c:v>Japeri</c:v>
                  </c:pt>
                  <c:pt idx="24">
                    <c:v>Piraí</c:v>
                  </c:pt>
                  <c:pt idx="25">
                    <c:v>Rio Claro</c:v>
                  </c:pt>
                  <c:pt idx="26">
                    <c:v>Conceição de Macabu</c:v>
                  </c:pt>
                  <c:pt idx="27">
                    <c:v>São João da Barra</c:v>
                  </c:pt>
                  <c:pt idx="28">
                    <c:v>Miguel Pereira</c:v>
                  </c:pt>
                  <c:pt idx="29">
                    <c:v>Paty do Alferes</c:v>
                  </c:pt>
                  <c:pt idx="30">
                    <c:v>Guapimirim</c:v>
                  </c:pt>
                  <c:pt idx="31">
                    <c:v>Bom Jesus de Itabapoana</c:v>
                  </c:pt>
                  <c:pt idx="32">
                    <c:v>São José do Vale do Rio Preto</c:v>
                  </c:pt>
                  <c:pt idx="33">
                    <c:v>Sapucaia</c:v>
                  </c:pt>
                  <c:pt idx="34">
                    <c:v>Iguaba Grande</c:v>
                  </c:pt>
                  <c:pt idx="35">
                    <c:v>Rio Bonito</c:v>
                  </c:pt>
                  <c:pt idx="36">
                    <c:v>Cachoeiras de Macacu</c:v>
                  </c:pt>
                  <c:pt idx="37">
                    <c:v>Pinheiral</c:v>
                  </c:pt>
                  <c:pt idx="38">
                    <c:v>Engenheiro Paulo de Frontin</c:v>
                  </c:pt>
                  <c:pt idx="39">
                    <c:v>Mendes</c:v>
                  </c:pt>
                  <c:pt idx="40">
                    <c:v>Paracambi</c:v>
                  </c:pt>
                  <c:pt idx="41">
                    <c:v>Vassouras</c:v>
                  </c:pt>
                  <c:pt idx="42">
                    <c:v>São Fidelis</c:v>
                  </c:pt>
                  <c:pt idx="43">
                    <c:v>Miracema</c:v>
                  </c:pt>
                  <c:pt idx="44">
                    <c:v>Natividade</c:v>
                  </c:pt>
                  <c:pt idx="45">
                    <c:v>Santo Antônio de Pádua</c:v>
                  </c:pt>
                  <c:pt idx="46">
                    <c:v>Paraty</c:v>
                  </c:pt>
                  <c:pt idx="47">
                    <c:v>Carapebus / Quissamã</c:v>
                  </c:pt>
                  <c:pt idx="48">
                    <c:v>Rio das Ostras</c:v>
                  </c:pt>
                  <c:pt idx="49">
                    <c:v>Paraíba do Sul</c:v>
                  </c:pt>
                  <c:pt idx="50">
                    <c:v>Itaocara</c:v>
                  </c:pt>
                  <c:pt idx="51">
                    <c:v>Mesquita</c:v>
                  </c:pt>
                  <c:pt idx="52">
                    <c:v>Queimados</c:v>
                  </c:pt>
                  <c:pt idx="53">
                    <c:v>São Pedro da Aldeia</c:v>
                  </c:pt>
                  <c:pt idx="54">
                    <c:v>Resende</c:v>
                  </c:pt>
                  <c:pt idx="55">
                    <c:v>Barra do Piraí</c:v>
                  </c:pt>
                  <c:pt idx="56">
                    <c:v>Itaperuna</c:v>
                  </c:pt>
                  <c:pt idx="57">
                    <c:v>Seropédica</c:v>
                  </c:pt>
                  <c:pt idx="58">
                    <c:v>Maricá</c:v>
                  </c:pt>
                  <c:pt idx="59">
                    <c:v>Barra Mansa</c:v>
                  </c:pt>
                  <c:pt idx="60">
                    <c:v>Valença</c:v>
                  </c:pt>
                  <c:pt idx="61">
                    <c:v>Araruama</c:v>
                  </c:pt>
                  <c:pt idx="62">
                    <c:v>Angra dos Reis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F-35DC-46AB-8D45-86C77F4A6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01792"/>
        <c:axId val="151702336"/>
      </c:scatterChart>
      <c:valAx>
        <c:axId val="15170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0" i="0" baseline="0">
                    <a:effectLst/>
                  </a:rPr>
                  <a:t>Demanda Potencial 1/100 mil habitantes </a:t>
                </a:r>
                <a:endParaRPr lang="pt-BR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02336"/>
        <c:crosses val="autoZero"/>
        <c:crossBetween val="midCat"/>
      </c:valAx>
      <c:valAx>
        <c:axId val="151702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0" i="0" baseline="0">
                    <a:effectLst/>
                  </a:rPr>
                  <a:t>Demanda Potencial 2</a:t>
                </a:r>
                <a:endParaRPr lang="pt-BR" sz="600">
                  <a:effectLst/>
                </a:endParaRPr>
              </a:p>
              <a:p>
                <a:pPr>
                  <a:defRPr/>
                </a:pPr>
                <a:r>
                  <a:rPr lang="pt-BR" sz="1100" b="0" i="0" baseline="0">
                    <a:effectLst/>
                  </a:rPr>
                  <a:t>/100 mil habitantes</a:t>
                </a:r>
                <a:endParaRPr lang="pt-BR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0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Demanda Potencial 1/100 mil habitantes x Demanda Potencial 2/100 mil habitantes </a:t>
            </a:r>
            <a:r>
              <a:rPr lang="en-US"/>
              <a:t>(excluindo a comarca da Capital e as comarcas com 10 ou menos servidores efetivos)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9977325869251833E-2"/>
                  <c:y val="2.5309089749619366E-2"/>
                </c:manualLayout>
              </c:layout>
              <c:tx>
                <c:rich>
                  <a:bodyPr/>
                  <a:lstStyle/>
                  <a:p>
                    <a:fld id="{152722B0-8725-485C-8541-809903AD3EA6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9E6-4D50-8EE7-D41184806B6C}"/>
                </c:ext>
              </c:extLst>
            </c:dLbl>
            <c:dLbl>
              <c:idx val="1"/>
              <c:layout>
                <c:manualLayout>
                  <c:x val="-3.1564626864790668E-2"/>
                  <c:y val="-3.3745452999492491E-2"/>
                </c:manualLayout>
              </c:layout>
              <c:tx>
                <c:rich>
                  <a:bodyPr/>
                  <a:lstStyle/>
                  <a:p>
                    <a:fld id="{866E2AB4-39C8-4688-BD37-4024C05A0BBE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9E6-4D50-8EE7-D41184806B6C}"/>
                </c:ext>
              </c:extLst>
            </c:dLbl>
            <c:dLbl>
              <c:idx val="2"/>
              <c:layout>
                <c:manualLayout>
                  <c:x val="5.1292518655284759E-2"/>
                  <c:y val="-2.109090812468296E-2"/>
                </c:manualLayout>
              </c:layout>
              <c:tx>
                <c:rich>
                  <a:bodyPr/>
                  <a:lstStyle/>
                  <a:p>
                    <a:fld id="{99A53A9F-7BE7-4C16-97F1-1CB732F83352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9E6-4D50-8EE7-D41184806B6C}"/>
                </c:ext>
              </c:extLst>
            </c:dLbl>
            <c:dLbl>
              <c:idx val="3"/>
              <c:layout>
                <c:manualLayout>
                  <c:x val="-4.9977325869251819E-2"/>
                  <c:y val="-3.1636362187024362E-2"/>
                </c:manualLayout>
              </c:layout>
              <c:tx>
                <c:rich>
                  <a:bodyPr/>
                  <a:lstStyle/>
                  <a:p>
                    <a:fld id="{80AD66BF-D38F-40DE-B4EF-861257B3E46C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9E6-4D50-8EE7-D41184806B6C}"/>
                </c:ext>
              </c:extLst>
            </c:dLbl>
            <c:dLbl>
              <c:idx val="4"/>
              <c:layout>
                <c:manualLayout>
                  <c:x val="-5.2607711441317706E-2"/>
                  <c:y val="-8.4363632498731227E-3"/>
                </c:manualLayout>
              </c:layout>
              <c:tx>
                <c:rich>
                  <a:bodyPr/>
                  <a:lstStyle/>
                  <a:p>
                    <a:fld id="{722B1A9A-599A-41C7-9542-AD12615D1913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9E6-4D50-8EE7-D41184806B6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6BC533F-DA7F-45CD-A753-D378A8D3A18D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9E6-4D50-8EE7-D41184806B6C}"/>
                </c:ext>
              </c:extLst>
            </c:dLbl>
            <c:dLbl>
              <c:idx val="6"/>
              <c:layout>
                <c:manualLayout>
                  <c:x val="-6.970521765974598E-2"/>
                  <c:y val="-2.5309089749619366E-2"/>
                </c:manualLayout>
              </c:layout>
              <c:tx>
                <c:rich>
                  <a:bodyPr/>
                  <a:lstStyle/>
                  <a:p>
                    <a:fld id="{EFA2AD0F-D12D-448F-AD9A-2F7E5DEF3316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9E6-4D50-8EE7-D41184806B6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B59E097-1F20-4FBB-9E67-D305EEF21943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9E6-4D50-8EE7-D41184806B6C}"/>
                </c:ext>
              </c:extLst>
            </c:dLbl>
            <c:dLbl>
              <c:idx val="8"/>
              <c:layout>
                <c:manualLayout>
                  <c:x val="-7.4965988803877726E-2"/>
                  <c:y val="-4.4290907061834049E-2"/>
                </c:manualLayout>
              </c:layout>
              <c:tx>
                <c:rich>
                  <a:bodyPr/>
                  <a:lstStyle/>
                  <a:p>
                    <a:fld id="{5462B327-7542-492C-B1C7-DEB61BBF5AFE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9E6-4D50-8EE7-D41184806B6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CFB2E10-FDB5-4A9C-8331-72DA5955F992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9E6-4D50-8EE7-D41184806B6C}"/>
                </c:ext>
              </c:extLst>
            </c:dLbl>
            <c:dLbl>
              <c:idx val="10"/>
              <c:layout>
                <c:manualLayout>
                  <c:x val="3.4195012436856506E-2"/>
                  <c:y val="0"/>
                </c:manualLayout>
              </c:layout>
              <c:tx>
                <c:rich>
                  <a:bodyPr/>
                  <a:lstStyle/>
                  <a:p>
                    <a:fld id="{65279724-2834-4576-A42F-1893D7E16FE7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19E6-4D50-8EE7-D41184806B6C}"/>
                </c:ext>
              </c:extLst>
            </c:dLbl>
            <c:dLbl>
              <c:idx val="11"/>
              <c:layout>
                <c:manualLayout>
                  <c:x val="-3.0249434078757631E-2"/>
                  <c:y val="2.5309089749619366E-2"/>
                </c:manualLayout>
              </c:layout>
              <c:tx>
                <c:rich>
                  <a:bodyPr/>
                  <a:lstStyle/>
                  <a:p>
                    <a:fld id="{3FE85FC4-9D34-4780-89A4-35B5AF11DA85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19E6-4D50-8EE7-D41184806B6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F09F5A1-9CF7-4A1C-9DC2-6F1AA804D20C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19E6-4D50-8EE7-D41184806B6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036DD9A-9651-412E-8A8C-E4436173ED00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19E6-4D50-8EE7-D41184806B6C}"/>
                </c:ext>
              </c:extLst>
            </c:dLbl>
            <c:dLbl>
              <c:idx val="14"/>
              <c:layout>
                <c:manualLayout>
                  <c:x val="-2.630385572065885E-3"/>
                  <c:y val="-2.7418180562087724E-2"/>
                </c:manualLayout>
              </c:layout>
              <c:tx>
                <c:rich>
                  <a:bodyPr/>
                  <a:lstStyle/>
                  <a:p>
                    <a:fld id="{BBCA4379-DA23-4080-80AD-D0D0B270CBAD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19E6-4D50-8EE7-D41184806B6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162F97D-023A-4461-A535-AA413FAFC9CF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19E6-4D50-8EE7-D41184806B6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73E0788-3ACB-4684-84BF-45DF1E80EC31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19E6-4D50-8EE7-D41184806B6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EC886F2-CFBF-48D1-8BB7-43959D5F9D18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19E6-4D50-8EE7-D41184806B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Plan5!$E$65:$E$82</c:f>
              <c:numCache>
                <c:formatCode>General</c:formatCode>
                <c:ptCount val="18"/>
                <c:pt idx="0">
                  <c:v>0.80840619999999996</c:v>
                </c:pt>
                <c:pt idx="1">
                  <c:v>3.9535696999999996</c:v>
                </c:pt>
                <c:pt idx="2">
                  <c:v>1.6148880999999999</c:v>
                </c:pt>
                <c:pt idx="3">
                  <c:v>2.1034029999999997</c:v>
                </c:pt>
                <c:pt idx="4">
                  <c:v>1.9027660999999998</c:v>
                </c:pt>
                <c:pt idx="5">
                  <c:v>1.3567149999999999</c:v>
                </c:pt>
                <c:pt idx="6">
                  <c:v>1.3430137</c:v>
                </c:pt>
                <c:pt idx="7">
                  <c:v>0.906366</c:v>
                </c:pt>
                <c:pt idx="8">
                  <c:v>1.5252410999999999</c:v>
                </c:pt>
                <c:pt idx="9">
                  <c:v>2.1574354000000002</c:v>
                </c:pt>
                <c:pt idx="10">
                  <c:v>1.5330892999999999</c:v>
                </c:pt>
                <c:pt idx="11">
                  <c:v>3.8226172999999997</c:v>
                </c:pt>
                <c:pt idx="12">
                  <c:v>3.9035237</c:v>
                </c:pt>
                <c:pt idx="13">
                  <c:v>6.6991839999999998</c:v>
                </c:pt>
                <c:pt idx="14">
                  <c:v>2.4523973999999997</c:v>
                </c:pt>
                <c:pt idx="15">
                  <c:v>7.1900653999999999</c:v>
                </c:pt>
                <c:pt idx="16">
                  <c:v>3.5049351</c:v>
                </c:pt>
                <c:pt idx="17">
                  <c:v>8.5842159999999996</c:v>
                </c:pt>
              </c:numCache>
            </c:numRef>
          </c:xVal>
          <c:yVal>
            <c:numRef>
              <c:f>Plan5!$F$65:$F$82</c:f>
              <c:numCache>
                <c:formatCode>General</c:formatCode>
                <c:ptCount val="18"/>
                <c:pt idx="0">
                  <c:v>0.75930789999999992</c:v>
                </c:pt>
                <c:pt idx="1">
                  <c:v>3.8568074999999999</c:v>
                </c:pt>
                <c:pt idx="2">
                  <c:v>1.4462356000000001</c:v>
                </c:pt>
                <c:pt idx="3">
                  <c:v>2.0305010999999999</c:v>
                </c:pt>
                <c:pt idx="4">
                  <c:v>1.8377695000000001</c:v>
                </c:pt>
                <c:pt idx="5">
                  <c:v>1.2511418999999999</c:v>
                </c:pt>
                <c:pt idx="6">
                  <c:v>1.238356</c:v>
                </c:pt>
                <c:pt idx="7">
                  <c:v>0.8683073</c:v>
                </c:pt>
                <c:pt idx="8">
                  <c:v>1.4035903000000001</c:v>
                </c:pt>
                <c:pt idx="9">
                  <c:v>1.9586707999999999</c:v>
                </c:pt>
                <c:pt idx="10">
                  <c:v>1.4120854</c:v>
                </c:pt>
                <c:pt idx="11">
                  <c:v>3.5923553000000004</c:v>
                </c:pt>
                <c:pt idx="12">
                  <c:v>3.7387403000000003</c:v>
                </c:pt>
                <c:pt idx="13">
                  <c:v>6.4282203000000004</c:v>
                </c:pt>
                <c:pt idx="14">
                  <c:v>2.2542057</c:v>
                </c:pt>
                <c:pt idx="15">
                  <c:v>6.8788762999999999</c:v>
                </c:pt>
                <c:pt idx="16">
                  <c:v>2.7229999</c:v>
                </c:pt>
                <c:pt idx="17">
                  <c:v>8.1116953000000009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Plan5!$A$65:$A$82</c15:f>
                <c15:dlblRangeCache>
                  <c:ptCount val="18"/>
                  <c:pt idx="0">
                    <c:v>Três Rios</c:v>
                  </c:pt>
                  <c:pt idx="1">
                    <c:v>Belford Roxo</c:v>
                  </c:pt>
                  <c:pt idx="2">
                    <c:v>Macaé</c:v>
                  </c:pt>
                  <c:pt idx="3">
                    <c:v>Itaboraí</c:v>
                  </c:pt>
                  <c:pt idx="4">
                    <c:v>Magé</c:v>
                  </c:pt>
                  <c:pt idx="5">
                    <c:v>Teresópolis</c:v>
                  </c:pt>
                  <c:pt idx="6">
                    <c:v>Nilópolis</c:v>
                  </c:pt>
                  <c:pt idx="7">
                    <c:v>Itaguaí</c:v>
                  </c:pt>
                  <c:pt idx="8">
                    <c:v>Cabo Frio</c:v>
                  </c:pt>
                  <c:pt idx="9">
                    <c:v>Volta Redonda</c:v>
                  </c:pt>
                  <c:pt idx="10">
                    <c:v>Nova Friburgo</c:v>
                  </c:pt>
                  <c:pt idx="11">
                    <c:v>Campos dos Goytacazes</c:v>
                  </c:pt>
                  <c:pt idx="12">
                    <c:v>São João de Meriti</c:v>
                  </c:pt>
                  <c:pt idx="13">
                    <c:v>Nova Iguaçu</c:v>
                  </c:pt>
                  <c:pt idx="14">
                    <c:v>Petrópolis</c:v>
                  </c:pt>
                  <c:pt idx="15">
                    <c:v>Duque de Caxias</c:v>
                  </c:pt>
                  <c:pt idx="16">
                    <c:v>Niterói</c:v>
                  </c:pt>
                  <c:pt idx="17">
                    <c:v>São Gonçalo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19E6-4D50-8EE7-D41184806B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1703968"/>
        <c:axId val="151706144"/>
      </c:scatterChart>
      <c:valAx>
        <c:axId val="15170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Demanda Potencial 1/100 mil habitantes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06144"/>
        <c:crosses val="autoZero"/>
        <c:crossBetween val="midCat"/>
      </c:valAx>
      <c:valAx>
        <c:axId val="151706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Demanda Potencial 2</a:t>
                </a:r>
              </a:p>
              <a:p>
                <a:pPr>
                  <a:defRPr/>
                </a:pPr>
                <a:r>
                  <a:rPr lang="pt-BR"/>
                  <a:t>/100 mil habitantes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0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90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73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tabSelected="1" zoomScale="73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87"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0833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2432" cy="600205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2432" cy="600205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56379" cy="602155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5"/>
  <sheetViews>
    <sheetView topLeftCell="A19" zoomScaleNormal="100" workbookViewId="0">
      <selection activeCell="E13" sqref="E13"/>
    </sheetView>
  </sheetViews>
  <sheetFormatPr defaultRowHeight="15"/>
  <cols>
    <col min="1" max="1" width="29.7109375" customWidth="1"/>
    <col min="3" max="3" width="9.140625" customWidth="1"/>
    <col min="4" max="4" width="12.85546875" customWidth="1"/>
    <col min="5" max="5" width="14.85546875" customWidth="1"/>
    <col min="11" max="11" width="26" customWidth="1"/>
  </cols>
  <sheetData>
    <row r="1" spans="1:11" ht="15.75" thickBot="1">
      <c r="A1" s="34" t="s">
        <v>0</v>
      </c>
      <c r="B1" s="35" t="s">
        <v>1</v>
      </c>
      <c r="C1" s="36" t="s">
        <v>2</v>
      </c>
      <c r="D1" s="37" t="s">
        <v>3</v>
      </c>
      <c r="E1" s="36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8" t="s">
        <v>9</v>
      </c>
      <c r="K1" s="38" t="s">
        <v>10</v>
      </c>
    </row>
    <row r="2" spans="1:11" ht="15.75">
      <c r="A2" s="2" t="s">
        <v>11</v>
      </c>
      <c r="B2" s="1">
        <v>169511</v>
      </c>
      <c r="C2" s="1">
        <v>138742.31</v>
      </c>
      <c r="D2" s="3">
        <v>128766.37</v>
      </c>
      <c r="E2" s="7">
        <v>9.6</v>
      </c>
      <c r="F2" s="9">
        <f t="shared" ref="F2:F33" si="0">C2/E2</f>
        <v>14452.323958333334</v>
      </c>
      <c r="G2" s="33">
        <f t="shared" ref="G2:G33" si="1">D2/E2</f>
        <v>13413.163541666667</v>
      </c>
      <c r="H2" t="s">
        <v>12</v>
      </c>
      <c r="I2" s="9">
        <v>0.72399999999999998</v>
      </c>
      <c r="J2" s="9">
        <f t="shared" ref="J2:J33" si="2">C2/100000</f>
        <v>1.3874230999999999</v>
      </c>
      <c r="K2" s="9">
        <f t="shared" ref="K2:K33" si="3">D2/100000</f>
        <v>1.2876637</v>
      </c>
    </row>
    <row r="3" spans="1:11" ht="15.75">
      <c r="A3" s="2" t="s">
        <v>13</v>
      </c>
      <c r="B3" s="1">
        <v>112008</v>
      </c>
      <c r="C3" s="1">
        <v>93134.44</v>
      </c>
      <c r="D3" s="3">
        <v>87514.01</v>
      </c>
      <c r="E3" s="7">
        <v>9.1999999999999993</v>
      </c>
      <c r="F3" s="9">
        <f t="shared" si="0"/>
        <v>10123.308695652175</v>
      </c>
      <c r="G3" s="33">
        <f t="shared" si="1"/>
        <v>9512.3923913043473</v>
      </c>
      <c r="H3" t="s">
        <v>12</v>
      </c>
      <c r="I3" s="9">
        <v>0.71799999999999997</v>
      </c>
      <c r="J3" s="9">
        <f t="shared" si="2"/>
        <v>0.93134440000000007</v>
      </c>
      <c r="K3" s="9">
        <f t="shared" si="3"/>
        <v>0.87514009999999998</v>
      </c>
    </row>
    <row r="4" spans="1:11" ht="15.75">
      <c r="A4" s="2" t="s">
        <v>14</v>
      </c>
      <c r="B4" s="1">
        <v>27715</v>
      </c>
      <c r="C4" s="1">
        <v>23411.18</v>
      </c>
      <c r="D4" s="3">
        <v>21532.37</v>
      </c>
      <c r="E4" s="7">
        <v>2.2000000000000002</v>
      </c>
      <c r="F4" s="9">
        <f t="shared" si="0"/>
        <v>10641.445454545454</v>
      </c>
      <c r="G4" s="33">
        <f t="shared" si="1"/>
        <v>9787.4409090909085</v>
      </c>
      <c r="H4" t="s">
        <v>15</v>
      </c>
      <c r="I4" s="9">
        <v>0.73299999999999998</v>
      </c>
      <c r="J4" s="9">
        <f t="shared" si="2"/>
        <v>0.23411180000000001</v>
      </c>
      <c r="K4" s="9">
        <f t="shared" si="3"/>
        <v>0.21532369999999998</v>
      </c>
    </row>
    <row r="5" spans="1:11" ht="15.75">
      <c r="A5" s="2" t="s">
        <v>16</v>
      </c>
      <c r="B5" s="1">
        <v>94778</v>
      </c>
      <c r="C5" s="1">
        <v>80297.88</v>
      </c>
      <c r="D5" s="3">
        <v>75608.91</v>
      </c>
      <c r="E5" s="7">
        <v>6.29</v>
      </c>
      <c r="F5" s="9">
        <f t="shared" si="0"/>
        <v>12765.958664546901</v>
      </c>
      <c r="G5" s="33">
        <f t="shared" si="1"/>
        <v>12020.494435612083</v>
      </c>
      <c r="H5" t="s">
        <v>12</v>
      </c>
      <c r="I5" s="9">
        <v>0.73299999999999998</v>
      </c>
      <c r="J5" s="9">
        <f t="shared" si="2"/>
        <v>0.80297879999999999</v>
      </c>
      <c r="K5" s="9">
        <f t="shared" si="3"/>
        <v>0.75608910000000007</v>
      </c>
    </row>
    <row r="6" spans="1:11" ht="15.75">
      <c r="A6" s="2" t="s">
        <v>17</v>
      </c>
      <c r="B6" s="1">
        <v>177813</v>
      </c>
      <c r="C6" s="1">
        <v>150816.18</v>
      </c>
      <c r="D6" s="3">
        <v>142240.73000000001</v>
      </c>
      <c r="E6" s="9">
        <v>8.25</v>
      </c>
      <c r="F6" s="9">
        <f t="shared" si="0"/>
        <v>18280.749090909088</v>
      </c>
      <c r="G6" s="33">
        <f t="shared" si="1"/>
        <v>17241.300606060606</v>
      </c>
      <c r="H6" t="s">
        <v>12</v>
      </c>
      <c r="I6" s="9">
        <v>0.72899999999999998</v>
      </c>
      <c r="J6" s="9">
        <f t="shared" si="2"/>
        <v>1.5081617999999999</v>
      </c>
      <c r="K6" s="9">
        <f t="shared" si="3"/>
        <v>1.4224073000000002</v>
      </c>
    </row>
    <row r="7" spans="1:11" ht="15.75">
      <c r="A7" s="2" t="s">
        <v>18</v>
      </c>
      <c r="B7" s="1">
        <v>469332</v>
      </c>
      <c r="C7" s="1">
        <v>395356.97</v>
      </c>
      <c r="D7" s="3">
        <v>385680.75</v>
      </c>
      <c r="E7" s="9">
        <v>11.25</v>
      </c>
      <c r="F7" s="9">
        <f t="shared" si="0"/>
        <v>35142.841777777772</v>
      </c>
      <c r="G7" s="33">
        <f t="shared" si="1"/>
        <v>34282.73333333333</v>
      </c>
      <c r="H7" t="s">
        <v>12</v>
      </c>
      <c r="I7" s="9">
        <v>0.68400000000000005</v>
      </c>
      <c r="J7" s="9">
        <f t="shared" si="2"/>
        <v>3.9535696999999996</v>
      </c>
      <c r="K7" s="9">
        <f t="shared" si="3"/>
        <v>3.8568074999999999</v>
      </c>
    </row>
    <row r="8" spans="1:11" ht="15.75">
      <c r="A8" s="2" t="s">
        <v>19</v>
      </c>
      <c r="B8" s="1">
        <v>25333</v>
      </c>
      <c r="C8" s="1">
        <v>21462.1</v>
      </c>
      <c r="D8" s="3">
        <v>20485.7</v>
      </c>
      <c r="E8" s="7">
        <v>2.2200000000000002</v>
      </c>
      <c r="F8" s="9">
        <f t="shared" si="0"/>
        <v>9667.612612612611</v>
      </c>
      <c r="G8" s="33">
        <f t="shared" si="1"/>
        <v>9227.7927927927922</v>
      </c>
      <c r="H8" t="s">
        <v>15</v>
      </c>
      <c r="I8" s="9">
        <v>0.66</v>
      </c>
      <c r="J8" s="9">
        <f t="shared" si="2"/>
        <v>0.21462099999999998</v>
      </c>
      <c r="K8" s="9">
        <f t="shared" si="3"/>
        <v>0.20485700000000001</v>
      </c>
    </row>
    <row r="9" spans="1:11" ht="15.75">
      <c r="A9" s="2" t="s">
        <v>20</v>
      </c>
      <c r="B9" s="1">
        <v>35411</v>
      </c>
      <c r="C9" s="1">
        <v>30022.28</v>
      </c>
      <c r="D9" s="3">
        <v>27952.25</v>
      </c>
      <c r="E9" s="7">
        <v>2.44</v>
      </c>
      <c r="F9" s="9">
        <f t="shared" si="0"/>
        <v>12304.213114754099</v>
      </c>
      <c r="G9" s="33">
        <f t="shared" si="1"/>
        <v>11455.840163934427</v>
      </c>
      <c r="H9" t="s">
        <v>12</v>
      </c>
      <c r="I9" s="9">
        <v>0.73199999999999998</v>
      </c>
      <c r="J9" s="9">
        <f t="shared" si="2"/>
        <v>0.30022280000000001</v>
      </c>
      <c r="K9" s="9">
        <f t="shared" si="3"/>
        <v>0.27952250000000001</v>
      </c>
    </row>
    <row r="10" spans="1:11" ht="15.75">
      <c r="A10" s="2" t="s">
        <v>21</v>
      </c>
      <c r="B10" s="1">
        <v>27560</v>
      </c>
      <c r="C10" s="1">
        <v>22340.77</v>
      </c>
      <c r="D10" s="3">
        <v>20947.46</v>
      </c>
      <c r="E10" s="7">
        <v>2.2000000000000002</v>
      </c>
      <c r="F10" s="9">
        <f t="shared" si="0"/>
        <v>10154.895454545454</v>
      </c>
      <c r="G10" s="33">
        <f t="shared" si="1"/>
        <v>9521.5727272727254</v>
      </c>
      <c r="H10" t="s">
        <v>12</v>
      </c>
      <c r="I10" s="9">
        <v>0.72799999999999998</v>
      </c>
      <c r="J10" s="9">
        <f t="shared" si="2"/>
        <v>0.22340770000000001</v>
      </c>
      <c r="K10" s="9">
        <f t="shared" si="3"/>
        <v>0.20947459999999998</v>
      </c>
    </row>
    <row r="11" spans="1:11" ht="15.75">
      <c r="A11" s="2" t="s">
        <v>22</v>
      </c>
      <c r="B11" s="1">
        <v>186227</v>
      </c>
      <c r="C11" s="1">
        <v>152524.10999999999</v>
      </c>
      <c r="D11" s="3">
        <v>140359.03</v>
      </c>
      <c r="E11" s="7">
        <v>14.2</v>
      </c>
      <c r="F11" s="9">
        <f t="shared" si="0"/>
        <v>10741.134507042254</v>
      </c>
      <c r="G11" s="33">
        <f t="shared" si="1"/>
        <v>9884.4387323943665</v>
      </c>
      <c r="H11" t="s">
        <v>12</v>
      </c>
      <c r="I11" s="9">
        <v>0.73499999999999999</v>
      </c>
      <c r="J11" s="9">
        <f t="shared" si="2"/>
        <v>1.5252410999999999</v>
      </c>
      <c r="K11" s="9">
        <f t="shared" si="3"/>
        <v>1.4035903000000001</v>
      </c>
    </row>
    <row r="12" spans="1:11" ht="15.75">
      <c r="A12" s="2" t="s">
        <v>23</v>
      </c>
      <c r="B12" s="1">
        <v>54273</v>
      </c>
      <c r="C12" s="1">
        <v>45913.84</v>
      </c>
      <c r="D12" s="3">
        <v>43674.03</v>
      </c>
      <c r="E12" s="7">
        <v>3.22</v>
      </c>
      <c r="F12" s="9">
        <f t="shared" si="0"/>
        <v>14258.956521739128</v>
      </c>
      <c r="G12" s="33">
        <f t="shared" si="1"/>
        <v>13563.363354037267</v>
      </c>
      <c r="H12" t="s">
        <v>12</v>
      </c>
      <c r="I12" s="9">
        <v>0.7</v>
      </c>
      <c r="J12" s="9">
        <f t="shared" si="2"/>
        <v>0.45913839999999995</v>
      </c>
      <c r="K12" s="9">
        <f t="shared" si="3"/>
        <v>0.43674029999999997</v>
      </c>
    </row>
    <row r="13" spans="1:11" ht="15.75">
      <c r="A13" s="2" t="s">
        <v>24</v>
      </c>
      <c r="B13" s="1">
        <v>14827</v>
      </c>
      <c r="C13" s="1">
        <v>12876.76</v>
      </c>
      <c r="D13" s="3">
        <v>12480.82</v>
      </c>
      <c r="E13" s="7">
        <v>1.44</v>
      </c>
      <c r="F13" s="9">
        <f t="shared" si="0"/>
        <v>8942.1944444444453</v>
      </c>
      <c r="G13" s="33">
        <f t="shared" si="1"/>
        <v>8667.2361111111113</v>
      </c>
      <c r="H13" t="s">
        <v>15</v>
      </c>
      <c r="I13" s="9">
        <v>0.69099999999999995</v>
      </c>
      <c r="J13" s="9">
        <f t="shared" si="2"/>
        <v>0.12876760000000001</v>
      </c>
      <c r="K13" s="9">
        <f t="shared" si="3"/>
        <v>0.12480819999999999</v>
      </c>
    </row>
    <row r="14" spans="1:11" ht="15.75">
      <c r="A14" s="2" t="s">
        <v>25</v>
      </c>
      <c r="B14" s="1">
        <v>463731</v>
      </c>
      <c r="C14" s="1">
        <v>382261.73</v>
      </c>
      <c r="D14" s="3">
        <v>359235.53</v>
      </c>
      <c r="E14" s="7">
        <v>20.3</v>
      </c>
      <c r="F14" s="9">
        <f t="shared" si="0"/>
        <v>18830.627093596057</v>
      </c>
      <c r="G14" s="33">
        <f t="shared" si="1"/>
        <v>17696.331527093596</v>
      </c>
      <c r="H14" t="s">
        <v>12</v>
      </c>
      <c r="I14" s="9">
        <v>0.71599999999999997</v>
      </c>
      <c r="J14" s="9">
        <f t="shared" si="2"/>
        <v>3.8226172999999997</v>
      </c>
      <c r="K14" s="9">
        <f t="shared" si="3"/>
        <v>3.5923553000000004</v>
      </c>
    </row>
    <row r="15" spans="1:11" ht="15.75">
      <c r="A15" s="2" t="s">
        <v>26</v>
      </c>
      <c r="B15" s="1">
        <v>19830</v>
      </c>
      <c r="C15" s="1">
        <v>16870.39</v>
      </c>
      <c r="D15" s="3">
        <v>15769.37</v>
      </c>
      <c r="E15" s="7">
        <v>2.2200000000000002</v>
      </c>
      <c r="F15" s="9">
        <f t="shared" si="0"/>
        <v>7599.2747747747735</v>
      </c>
      <c r="G15" s="33">
        <f t="shared" si="1"/>
        <v>7103.3198198198197</v>
      </c>
      <c r="H15" t="s">
        <v>15</v>
      </c>
      <c r="I15" s="9">
        <v>0.70899999999999996</v>
      </c>
      <c r="J15" s="9">
        <f t="shared" si="2"/>
        <v>0.16870389999999999</v>
      </c>
      <c r="K15" s="9">
        <f t="shared" si="3"/>
        <v>0.15769370000000002</v>
      </c>
    </row>
    <row r="16" spans="1:11" ht="15.75">
      <c r="A16" s="10" t="s">
        <v>27</v>
      </c>
      <c r="B16" s="11">
        <v>6320446</v>
      </c>
      <c r="C16" s="11">
        <v>4905280.75</v>
      </c>
      <c r="D16" s="3">
        <v>4247728.2300000004</v>
      </c>
      <c r="E16" s="7">
        <v>834.84</v>
      </c>
      <c r="F16" s="9">
        <f t="shared" si="0"/>
        <v>5875.7136097934936</v>
      </c>
      <c r="G16" s="33">
        <f t="shared" si="1"/>
        <v>5088.0746370562028</v>
      </c>
      <c r="H16" t="s">
        <v>12</v>
      </c>
      <c r="I16" s="9">
        <v>0.79900000000000004</v>
      </c>
      <c r="J16" s="9">
        <f t="shared" si="2"/>
        <v>49.0528075</v>
      </c>
      <c r="K16" s="9">
        <f t="shared" si="3"/>
        <v>42.477282300000006</v>
      </c>
    </row>
    <row r="17" spans="1:11" ht="15.75">
      <c r="A17" s="2" t="s">
        <v>28</v>
      </c>
      <c r="B17" s="1">
        <v>33601</v>
      </c>
      <c r="C17" s="1">
        <v>28135.13</v>
      </c>
      <c r="D17" s="3">
        <v>26814.59</v>
      </c>
      <c r="E17" s="7">
        <v>4.3</v>
      </c>
      <c r="F17" s="9">
        <f t="shared" si="0"/>
        <v>6543.0534883720939</v>
      </c>
      <c r="G17" s="33">
        <f t="shared" si="1"/>
        <v>6235.9511627906977</v>
      </c>
      <c r="H17" t="s">
        <v>15</v>
      </c>
      <c r="I17" s="9">
        <v>0.71299999999999997</v>
      </c>
      <c r="J17" s="9">
        <f t="shared" si="2"/>
        <v>0.28135130000000003</v>
      </c>
      <c r="K17" s="9">
        <f t="shared" si="3"/>
        <v>0.26814589999999999</v>
      </c>
    </row>
    <row r="18" spans="1:11" ht="15.75">
      <c r="A18" s="2" t="s">
        <v>29</v>
      </c>
      <c r="B18" s="1">
        <v>17434</v>
      </c>
      <c r="C18" s="1">
        <v>14799.79</v>
      </c>
      <c r="D18" s="3">
        <v>14290.06</v>
      </c>
      <c r="E18" s="7">
        <v>1.8</v>
      </c>
      <c r="F18" s="9">
        <f t="shared" si="0"/>
        <v>8222.1055555555558</v>
      </c>
      <c r="G18" s="33">
        <f t="shared" si="1"/>
        <v>7938.9222222222215</v>
      </c>
      <c r="H18" t="s">
        <v>15</v>
      </c>
      <c r="I18" s="9">
        <v>0.69599999999999995</v>
      </c>
      <c r="J18" s="9">
        <f t="shared" si="2"/>
        <v>0.14799790000000002</v>
      </c>
      <c r="K18" s="9">
        <f t="shared" si="3"/>
        <v>0.14290059999999999</v>
      </c>
    </row>
    <row r="19" spans="1:11" ht="15.75">
      <c r="A19" s="2" t="s">
        <v>30</v>
      </c>
      <c r="B19" s="1">
        <v>35347</v>
      </c>
      <c r="C19" s="1">
        <v>29131.41</v>
      </c>
      <c r="D19" s="3">
        <v>26929.77</v>
      </c>
      <c r="E19" s="7">
        <v>1.3</v>
      </c>
      <c r="F19" s="9">
        <f t="shared" si="0"/>
        <v>22408.776923076923</v>
      </c>
      <c r="G19" s="33">
        <f t="shared" si="1"/>
        <v>20715.207692307693</v>
      </c>
      <c r="H19" t="s">
        <v>15</v>
      </c>
      <c r="I19" s="9">
        <v>0.72599999999999998</v>
      </c>
      <c r="J19" s="9">
        <f t="shared" si="2"/>
        <v>0.29131410000000002</v>
      </c>
      <c r="K19" s="9">
        <f t="shared" si="3"/>
        <v>0.26929770000000003</v>
      </c>
    </row>
    <row r="20" spans="1:11" ht="15.75">
      <c r="A20" s="2" t="s">
        <v>31</v>
      </c>
      <c r="B20" s="1">
        <v>21211</v>
      </c>
      <c r="C20" s="1">
        <v>17741.759999999998</v>
      </c>
      <c r="D20" s="3">
        <v>16632.54</v>
      </c>
      <c r="E20" s="7">
        <v>2.2999999999999998</v>
      </c>
      <c r="F20" s="9">
        <f t="shared" si="0"/>
        <v>7713.8086956521738</v>
      </c>
      <c r="G20" s="33">
        <f t="shared" si="1"/>
        <v>7231.5391304347831</v>
      </c>
      <c r="H20" t="s">
        <v>15</v>
      </c>
      <c r="I20" s="9">
        <v>0.71199999999999997</v>
      </c>
      <c r="J20" s="9">
        <f t="shared" si="2"/>
        <v>0.17741759999999998</v>
      </c>
      <c r="K20" s="9">
        <f t="shared" si="3"/>
        <v>0.16632540000000001</v>
      </c>
    </row>
    <row r="21" spans="1:11" ht="15.75">
      <c r="A21" s="2" t="s">
        <v>32</v>
      </c>
      <c r="B21" s="1">
        <v>25699</v>
      </c>
      <c r="C21" s="1">
        <v>21848.53</v>
      </c>
      <c r="D21" s="3">
        <v>20287.53</v>
      </c>
      <c r="E21" s="7">
        <v>2.2200000000000002</v>
      </c>
      <c r="F21" s="9">
        <f t="shared" si="0"/>
        <v>9841.6801801801794</v>
      </c>
      <c r="G21" s="33">
        <f t="shared" si="1"/>
        <v>9138.5270270270248</v>
      </c>
      <c r="H21" t="s">
        <v>15</v>
      </c>
      <c r="I21" s="9">
        <v>0.72899999999999998</v>
      </c>
      <c r="J21" s="9">
        <f t="shared" si="2"/>
        <v>0.21848529999999999</v>
      </c>
      <c r="K21" s="9">
        <f t="shared" si="3"/>
        <v>0.20287529999999998</v>
      </c>
    </row>
    <row r="22" spans="1:11" ht="15.75">
      <c r="A22" s="2" t="s">
        <v>33</v>
      </c>
      <c r="B22" s="1">
        <v>10930</v>
      </c>
      <c r="C22" s="1">
        <v>9246.07</v>
      </c>
      <c r="D22" s="3">
        <v>8892.4</v>
      </c>
      <c r="E22" s="7">
        <v>2.2200000000000002</v>
      </c>
      <c r="F22" s="9">
        <f t="shared" si="0"/>
        <v>4164.8963963963961</v>
      </c>
      <c r="G22" s="33">
        <f t="shared" si="1"/>
        <v>4005.5855855855852</v>
      </c>
      <c r="H22" t="s">
        <v>15</v>
      </c>
      <c r="I22" s="9">
        <v>0.65900000000000003</v>
      </c>
      <c r="J22" s="9">
        <f t="shared" si="2"/>
        <v>9.2460699999999993E-2</v>
      </c>
      <c r="K22" s="9">
        <f t="shared" si="3"/>
        <v>8.8924000000000003E-2</v>
      </c>
    </row>
    <row r="23" spans="1:11" ht="15.75">
      <c r="A23" s="2" t="s">
        <v>34</v>
      </c>
      <c r="B23" s="1">
        <v>855048</v>
      </c>
      <c r="C23" s="1">
        <v>719006.54</v>
      </c>
      <c r="D23" s="3">
        <v>687887.63</v>
      </c>
      <c r="E23" s="7">
        <v>32.25</v>
      </c>
      <c r="F23" s="9">
        <f t="shared" si="0"/>
        <v>22294.776434108528</v>
      </c>
      <c r="G23" s="33">
        <f t="shared" si="1"/>
        <v>21329.848992248062</v>
      </c>
      <c r="H23" t="s">
        <v>12</v>
      </c>
      <c r="I23" s="9">
        <v>0.71099999999999997</v>
      </c>
      <c r="J23" s="9">
        <f t="shared" si="2"/>
        <v>7.1900653999999999</v>
      </c>
      <c r="K23" s="9">
        <f t="shared" si="3"/>
        <v>6.8788762999999999</v>
      </c>
    </row>
    <row r="24" spans="1:11" ht="15.75">
      <c r="A24" s="10" t="s">
        <v>35</v>
      </c>
      <c r="B24" s="11">
        <v>13237</v>
      </c>
      <c r="C24" s="11">
        <v>11553.8</v>
      </c>
      <c r="D24" s="3">
        <v>11089.28</v>
      </c>
      <c r="E24" s="7">
        <v>3.29</v>
      </c>
      <c r="F24" s="9">
        <f t="shared" si="0"/>
        <v>3511.7933130699084</v>
      </c>
      <c r="G24" s="33">
        <f t="shared" si="1"/>
        <v>3370.6018237082067</v>
      </c>
      <c r="H24" t="s">
        <v>15</v>
      </c>
      <c r="I24" s="9">
        <v>0.72199999999999998</v>
      </c>
      <c r="J24" s="9">
        <f t="shared" si="2"/>
        <v>0.11553799999999999</v>
      </c>
      <c r="K24" s="9">
        <f t="shared" si="3"/>
        <v>0.1108928</v>
      </c>
    </row>
    <row r="25" spans="1:11" ht="15.75">
      <c r="A25" s="2" t="s">
        <v>36</v>
      </c>
      <c r="B25" s="1">
        <v>51483</v>
      </c>
      <c r="C25" s="1">
        <v>42990.12</v>
      </c>
      <c r="D25" s="3">
        <v>41476.92</v>
      </c>
      <c r="E25" s="7">
        <v>2.375</v>
      </c>
      <c r="F25" s="9">
        <f t="shared" si="0"/>
        <v>18101.103157894737</v>
      </c>
      <c r="G25" s="33">
        <f t="shared" si="1"/>
        <v>17463.966315789472</v>
      </c>
      <c r="H25" t="s">
        <v>12</v>
      </c>
      <c r="I25" s="9">
        <v>0.69799999999999995</v>
      </c>
      <c r="J25" s="9">
        <f t="shared" si="2"/>
        <v>0.42990120000000004</v>
      </c>
      <c r="K25" s="9">
        <f t="shared" si="3"/>
        <v>0.4147692</v>
      </c>
    </row>
    <row r="26" spans="1:11" ht="15.75">
      <c r="A26" s="2" t="s">
        <v>37</v>
      </c>
      <c r="B26" s="1">
        <v>22851</v>
      </c>
      <c r="C26" s="1">
        <v>19304.95</v>
      </c>
      <c r="D26" s="3">
        <v>17655.38</v>
      </c>
      <c r="E26" s="7">
        <v>3.2</v>
      </c>
      <c r="F26" s="9">
        <f t="shared" si="0"/>
        <v>6032.796875</v>
      </c>
      <c r="G26" s="33">
        <f t="shared" si="1"/>
        <v>5517.3062499999996</v>
      </c>
      <c r="H26" t="s">
        <v>15</v>
      </c>
      <c r="I26" s="9">
        <v>0.76100000000000001</v>
      </c>
      <c r="J26" s="9">
        <f t="shared" si="2"/>
        <v>0.19304950000000001</v>
      </c>
      <c r="K26" s="9">
        <f t="shared" si="3"/>
        <v>0.17655380000000001</v>
      </c>
    </row>
    <row r="27" spans="1:11" ht="15.75">
      <c r="A27" s="2" t="s">
        <v>38</v>
      </c>
      <c r="B27" s="1">
        <v>248740</v>
      </c>
      <c r="C27" s="1">
        <v>210340.3</v>
      </c>
      <c r="D27" s="3">
        <v>203050.11</v>
      </c>
      <c r="E27" s="7">
        <v>12.375</v>
      </c>
      <c r="F27" s="9">
        <f t="shared" si="0"/>
        <v>16997.19595959596</v>
      </c>
      <c r="G27" s="33">
        <f t="shared" si="1"/>
        <v>16408.089696969695</v>
      </c>
      <c r="H27" t="s">
        <v>12</v>
      </c>
      <c r="I27" s="9">
        <v>0.69299999999999995</v>
      </c>
      <c r="J27" s="9">
        <f t="shared" si="2"/>
        <v>2.1034029999999997</v>
      </c>
      <c r="K27" s="9">
        <f t="shared" si="3"/>
        <v>2.0305010999999999</v>
      </c>
    </row>
    <row r="28" spans="1:11" ht="15.75">
      <c r="A28" s="2" t="s">
        <v>39</v>
      </c>
      <c r="B28" s="1">
        <v>109091</v>
      </c>
      <c r="C28" s="1">
        <v>90636.6</v>
      </c>
      <c r="D28" s="3">
        <v>86830.73</v>
      </c>
      <c r="E28" s="7">
        <v>13.6</v>
      </c>
      <c r="F28" s="9">
        <f t="shared" si="0"/>
        <v>6664.4558823529414</v>
      </c>
      <c r="G28" s="33">
        <f t="shared" si="1"/>
        <v>6384.6125000000002</v>
      </c>
      <c r="H28" t="s">
        <v>12</v>
      </c>
      <c r="I28" s="9">
        <v>0.71499999999999997</v>
      </c>
      <c r="J28" s="9">
        <f t="shared" si="2"/>
        <v>0.906366</v>
      </c>
      <c r="K28" s="9">
        <f t="shared" si="3"/>
        <v>0.8683073</v>
      </c>
    </row>
    <row r="29" spans="1:11" ht="15.75">
      <c r="A29" s="2" t="s">
        <v>40</v>
      </c>
      <c r="B29" s="1">
        <v>26663</v>
      </c>
      <c r="C29" s="1">
        <v>22976.79</v>
      </c>
      <c r="D29" s="3">
        <v>22105.4</v>
      </c>
      <c r="E29" s="7">
        <v>1.3</v>
      </c>
      <c r="F29" s="9">
        <f t="shared" si="0"/>
        <v>17674.453846153847</v>
      </c>
      <c r="G29" s="33">
        <f t="shared" si="1"/>
        <v>17004.153846153848</v>
      </c>
      <c r="H29" t="s">
        <v>15</v>
      </c>
      <c r="I29" s="9">
        <v>0.68799999999999994</v>
      </c>
      <c r="J29" s="9">
        <f t="shared" si="2"/>
        <v>0.2297679</v>
      </c>
      <c r="K29" s="9">
        <f t="shared" si="3"/>
        <v>0.22105400000000003</v>
      </c>
    </row>
    <row r="30" spans="1:11" ht="15.75">
      <c r="A30" s="2" t="s">
        <v>41</v>
      </c>
      <c r="B30" s="1">
        <v>22899</v>
      </c>
      <c r="C30" s="1">
        <v>19730.759999999998</v>
      </c>
      <c r="D30" s="3">
        <v>18828.37</v>
      </c>
      <c r="E30" s="7">
        <v>4.4400000000000004</v>
      </c>
      <c r="F30" s="9">
        <f t="shared" si="0"/>
        <v>4443.8648648648641</v>
      </c>
      <c r="G30" s="33">
        <f t="shared" si="1"/>
        <v>4240.623873873873</v>
      </c>
      <c r="H30" t="s">
        <v>15</v>
      </c>
      <c r="I30" s="9">
        <v>0.71299999999999997</v>
      </c>
      <c r="J30" s="9">
        <f t="shared" si="2"/>
        <v>0.19730759999999997</v>
      </c>
      <c r="K30" s="9">
        <f t="shared" si="3"/>
        <v>0.1882837</v>
      </c>
    </row>
    <row r="31" spans="1:11" ht="15.75">
      <c r="A31" s="2" t="s">
        <v>42</v>
      </c>
      <c r="B31" s="1">
        <v>102844</v>
      </c>
      <c r="C31" s="1">
        <v>87664.27</v>
      </c>
      <c r="D31" s="3">
        <v>83101.259999999995</v>
      </c>
      <c r="E31" s="7">
        <v>6.44</v>
      </c>
      <c r="F31" s="9">
        <f t="shared" si="0"/>
        <v>13612.464285714286</v>
      </c>
      <c r="G31" s="33">
        <f t="shared" si="1"/>
        <v>12903.922360248445</v>
      </c>
      <c r="H31" t="s">
        <v>12</v>
      </c>
      <c r="I31" s="9">
        <v>0.73</v>
      </c>
      <c r="J31" s="9">
        <f t="shared" si="2"/>
        <v>0.8766427</v>
      </c>
      <c r="K31" s="9">
        <f t="shared" si="3"/>
        <v>0.83101259999999999</v>
      </c>
    </row>
    <row r="32" spans="1:11" ht="15.75">
      <c r="A32" s="2" t="s">
        <v>43</v>
      </c>
      <c r="B32" s="1">
        <v>28783</v>
      </c>
      <c r="C32" s="1">
        <v>23857.15</v>
      </c>
      <c r="D32" s="3">
        <v>22355.23</v>
      </c>
      <c r="E32" s="7">
        <v>1.25</v>
      </c>
      <c r="F32" s="9">
        <f t="shared" si="0"/>
        <v>19085.72</v>
      </c>
      <c r="G32" s="33">
        <f t="shared" si="1"/>
        <v>17884.184000000001</v>
      </c>
      <c r="H32" t="s">
        <v>15</v>
      </c>
      <c r="I32" s="9">
        <v>0.73699999999999999</v>
      </c>
      <c r="J32" s="9">
        <f t="shared" si="2"/>
        <v>0.23857150000000002</v>
      </c>
      <c r="K32" s="9">
        <f t="shared" si="3"/>
        <v>0.22355230000000001</v>
      </c>
    </row>
    <row r="33" spans="1:11" ht="15.75">
      <c r="A33" s="10" t="s">
        <v>44</v>
      </c>
      <c r="B33" s="11">
        <v>95492</v>
      </c>
      <c r="C33" s="11">
        <v>79955.539999999994</v>
      </c>
      <c r="D33" s="3">
        <v>78916.759999999995</v>
      </c>
      <c r="E33" s="7">
        <v>2.25</v>
      </c>
      <c r="F33" s="9">
        <f t="shared" si="0"/>
        <v>35535.795555555553</v>
      </c>
      <c r="G33" s="33">
        <f t="shared" si="1"/>
        <v>35074.115555555552</v>
      </c>
      <c r="H33" t="s">
        <v>12</v>
      </c>
      <c r="I33" s="9">
        <v>0.65900000000000003</v>
      </c>
      <c r="J33" s="9">
        <f t="shared" si="2"/>
        <v>0.79955539999999992</v>
      </c>
      <c r="K33" s="9">
        <f t="shared" si="3"/>
        <v>0.78916759999999997</v>
      </c>
    </row>
    <row r="34" spans="1:11" ht="15.75">
      <c r="A34" s="2" t="s">
        <v>45</v>
      </c>
      <c r="B34" s="1">
        <v>7487</v>
      </c>
      <c r="C34" s="1">
        <v>6426.64</v>
      </c>
      <c r="D34" s="3">
        <v>6211.45</v>
      </c>
      <c r="E34" s="7">
        <v>1.44</v>
      </c>
      <c r="F34" s="9">
        <f t="shared" ref="F34:F65" si="4">C34/E34</f>
        <v>4462.9444444444453</v>
      </c>
      <c r="G34" s="33">
        <f t="shared" ref="G34:G65" si="5">D34/E34</f>
        <v>4313.5069444444443</v>
      </c>
      <c r="H34" t="s">
        <v>15</v>
      </c>
      <c r="I34" s="9">
        <v>0.66800000000000004</v>
      </c>
      <c r="J34" s="9">
        <f t="shared" ref="J34:J65" si="6">C34/100000</f>
        <v>6.4266400000000001E-2</v>
      </c>
      <c r="K34" s="9">
        <f t="shared" ref="K34:K65" si="7">D34/100000</f>
        <v>6.2114499999999996E-2</v>
      </c>
    </row>
    <row r="35" spans="1:11" ht="15.75">
      <c r="A35" s="2" t="s">
        <v>46</v>
      </c>
      <c r="B35" s="1">
        <v>206728</v>
      </c>
      <c r="C35" s="1">
        <v>161488.81</v>
      </c>
      <c r="D35" s="3">
        <v>144623.56</v>
      </c>
      <c r="E35" s="7">
        <v>11.3</v>
      </c>
      <c r="F35" s="9">
        <f t="shared" si="4"/>
        <v>14291.045132743362</v>
      </c>
      <c r="G35" s="33">
        <f t="shared" si="5"/>
        <v>12798.545132743362</v>
      </c>
      <c r="H35" t="s">
        <v>12</v>
      </c>
      <c r="I35" s="9">
        <v>0.76400000000000001</v>
      </c>
      <c r="J35" s="9">
        <f t="shared" si="6"/>
        <v>1.6148880999999999</v>
      </c>
      <c r="K35" s="9">
        <f t="shared" si="7"/>
        <v>1.4462356000000001</v>
      </c>
    </row>
    <row r="36" spans="1:11" ht="15.75">
      <c r="A36" s="2" t="s">
        <v>47</v>
      </c>
      <c r="B36" s="1">
        <v>227322</v>
      </c>
      <c r="C36" s="1">
        <v>190276.61</v>
      </c>
      <c r="D36" s="3">
        <v>183776.95</v>
      </c>
      <c r="E36" s="7">
        <v>12.75</v>
      </c>
      <c r="F36" s="9">
        <f t="shared" si="4"/>
        <v>14923.655686274509</v>
      </c>
      <c r="G36" s="33">
        <f t="shared" si="5"/>
        <v>14413.87843137255</v>
      </c>
      <c r="H36" t="s">
        <v>12</v>
      </c>
      <c r="I36" s="9">
        <v>0.70899999999999996</v>
      </c>
      <c r="J36" s="9">
        <f t="shared" si="6"/>
        <v>1.9027660999999998</v>
      </c>
      <c r="K36" s="9">
        <f t="shared" si="7"/>
        <v>1.8377695000000001</v>
      </c>
    </row>
    <row r="37" spans="1:11" ht="15.75">
      <c r="A37" s="2" t="s">
        <v>48</v>
      </c>
      <c r="B37" s="1">
        <v>36456</v>
      </c>
      <c r="C37" s="1">
        <v>30294.95</v>
      </c>
      <c r="D37" s="3">
        <v>27595.47</v>
      </c>
      <c r="E37" s="7">
        <v>1.6</v>
      </c>
      <c r="F37" s="9">
        <f t="shared" si="4"/>
        <v>18934.34375</v>
      </c>
      <c r="G37" s="33">
        <f t="shared" si="5"/>
        <v>17247.168750000001</v>
      </c>
      <c r="H37" t="s">
        <v>15</v>
      </c>
      <c r="I37" s="9">
        <v>0.753</v>
      </c>
      <c r="J37" s="9">
        <f t="shared" si="6"/>
        <v>0.30294949999999998</v>
      </c>
      <c r="K37" s="9">
        <f t="shared" si="7"/>
        <v>0.2759547</v>
      </c>
    </row>
    <row r="38" spans="1:11" ht="15.75">
      <c r="A38" s="2" t="s">
        <v>49</v>
      </c>
      <c r="B38" s="1">
        <v>127461</v>
      </c>
      <c r="C38" s="1">
        <v>105795.02</v>
      </c>
      <c r="D38" s="3">
        <v>94858.75</v>
      </c>
      <c r="E38" s="7">
        <v>7.2</v>
      </c>
      <c r="F38" s="9">
        <f t="shared" si="4"/>
        <v>14693.752777777778</v>
      </c>
      <c r="G38" s="33">
        <f t="shared" si="5"/>
        <v>13174.826388888889</v>
      </c>
      <c r="H38" t="s">
        <v>12</v>
      </c>
      <c r="I38" s="9">
        <v>0.76500000000000001</v>
      </c>
      <c r="J38" s="9">
        <f t="shared" si="6"/>
        <v>1.0579502000000001</v>
      </c>
      <c r="K38" s="9">
        <f t="shared" si="7"/>
        <v>0.94858750000000003</v>
      </c>
    </row>
    <row r="39" spans="1:11" ht="15.75">
      <c r="A39" s="2" t="s">
        <v>50</v>
      </c>
      <c r="B39" s="1">
        <v>17935</v>
      </c>
      <c r="C39" s="1">
        <v>15501.3</v>
      </c>
      <c r="D39" s="3">
        <v>14710.56</v>
      </c>
      <c r="E39" s="7">
        <v>3.29</v>
      </c>
      <c r="F39" s="9">
        <f t="shared" si="4"/>
        <v>4711.6413373860178</v>
      </c>
      <c r="G39" s="33">
        <f t="shared" si="5"/>
        <v>4471.2948328267476</v>
      </c>
      <c r="H39" t="s">
        <v>15</v>
      </c>
      <c r="I39" s="9">
        <v>0.73599999999999999</v>
      </c>
      <c r="J39" s="9">
        <f t="shared" si="6"/>
        <v>0.15501299999999998</v>
      </c>
      <c r="K39" s="9">
        <f t="shared" si="7"/>
        <v>0.1471056</v>
      </c>
    </row>
    <row r="40" spans="1:11" ht="15.75">
      <c r="A40" s="2" t="s">
        <v>51</v>
      </c>
      <c r="B40" s="1">
        <v>168376</v>
      </c>
      <c r="C40" s="1">
        <v>141877.69</v>
      </c>
      <c r="D40" s="3">
        <v>134734.87</v>
      </c>
      <c r="E40" s="7">
        <v>5.25</v>
      </c>
      <c r="F40" s="9">
        <f t="shared" si="4"/>
        <v>27024.321904761906</v>
      </c>
      <c r="G40" s="33">
        <f t="shared" si="5"/>
        <v>25663.784761904761</v>
      </c>
      <c r="H40" t="s">
        <v>12</v>
      </c>
      <c r="I40" s="9">
        <v>0.73699999999999999</v>
      </c>
      <c r="J40" s="9">
        <f t="shared" si="6"/>
        <v>1.4187769000000001</v>
      </c>
      <c r="K40" s="9">
        <f t="shared" si="7"/>
        <v>1.3473487</v>
      </c>
    </row>
    <row r="41" spans="1:11" ht="15.75">
      <c r="A41" s="2" t="s">
        <v>52</v>
      </c>
      <c r="B41" s="1">
        <v>24642</v>
      </c>
      <c r="C41" s="1">
        <v>20991.19</v>
      </c>
      <c r="D41" s="3">
        <v>19281.54</v>
      </c>
      <c r="E41" s="7">
        <v>2.33</v>
      </c>
      <c r="F41" s="9">
        <f t="shared" si="4"/>
        <v>9009.0944206008571</v>
      </c>
      <c r="G41" s="33">
        <f t="shared" si="5"/>
        <v>8275.3390557939911</v>
      </c>
      <c r="H41" t="s">
        <v>15</v>
      </c>
      <c r="I41" s="9">
        <v>0.745</v>
      </c>
      <c r="J41" s="9">
        <f t="shared" si="6"/>
        <v>0.20991189999999998</v>
      </c>
      <c r="K41" s="9">
        <f t="shared" si="7"/>
        <v>0.1928154</v>
      </c>
    </row>
    <row r="42" spans="1:11" ht="15.75">
      <c r="A42" s="2" t="s">
        <v>53</v>
      </c>
      <c r="B42" s="1">
        <v>26843</v>
      </c>
      <c r="C42" s="1">
        <v>22747.360000000001</v>
      </c>
      <c r="D42" s="3">
        <v>21550.98</v>
      </c>
      <c r="E42" s="7">
        <v>3.44</v>
      </c>
      <c r="F42" s="9">
        <f t="shared" si="4"/>
        <v>6612.604651162791</v>
      </c>
      <c r="G42" s="33">
        <f t="shared" si="5"/>
        <v>6264.8197674418607</v>
      </c>
      <c r="H42" t="s">
        <v>12</v>
      </c>
      <c r="I42" s="9">
        <v>0.71299999999999997</v>
      </c>
      <c r="J42" s="9">
        <f t="shared" si="6"/>
        <v>0.2274736</v>
      </c>
      <c r="K42" s="9">
        <f t="shared" si="7"/>
        <v>0.2155098</v>
      </c>
    </row>
    <row r="43" spans="1:11" ht="15.75">
      <c r="A43" s="2" t="s">
        <v>54</v>
      </c>
      <c r="B43" s="1">
        <v>24557</v>
      </c>
      <c r="C43" s="1">
        <v>20550.650000000001</v>
      </c>
      <c r="D43" s="3">
        <v>19702.95</v>
      </c>
      <c r="E43" s="7">
        <v>3.44</v>
      </c>
      <c r="F43" s="9">
        <f t="shared" si="4"/>
        <v>5974.0261627906984</v>
      </c>
      <c r="G43" s="33">
        <f t="shared" si="5"/>
        <v>5727.6017441860467</v>
      </c>
      <c r="H43" t="s">
        <v>15</v>
      </c>
      <c r="I43" s="9">
        <v>0.73</v>
      </c>
      <c r="J43" s="9">
        <f t="shared" si="6"/>
        <v>0.20550650000000001</v>
      </c>
      <c r="K43" s="9">
        <f t="shared" si="7"/>
        <v>0.1970295</v>
      </c>
    </row>
    <row r="44" spans="1:11" ht="15.75">
      <c r="A44" s="2" t="s">
        <v>55</v>
      </c>
      <c r="B44" s="1">
        <v>157425</v>
      </c>
      <c r="C44" s="1">
        <v>134301.37</v>
      </c>
      <c r="D44" s="3">
        <v>123835.6</v>
      </c>
      <c r="E44" s="7">
        <v>13.25</v>
      </c>
      <c r="F44" s="9">
        <f t="shared" si="4"/>
        <v>10135.952452830188</v>
      </c>
      <c r="G44" s="33">
        <f t="shared" si="5"/>
        <v>9346.0830188679247</v>
      </c>
      <c r="H44" t="s">
        <v>12</v>
      </c>
      <c r="I44" s="9">
        <v>0.753</v>
      </c>
      <c r="J44" s="9">
        <f t="shared" si="6"/>
        <v>1.3430137</v>
      </c>
      <c r="K44" s="9">
        <f t="shared" si="7"/>
        <v>1.238356</v>
      </c>
    </row>
    <row r="45" spans="1:11" ht="15.75">
      <c r="A45" s="2" t="s">
        <v>56</v>
      </c>
      <c r="B45" s="1">
        <v>487562</v>
      </c>
      <c r="C45" s="1">
        <v>350493.51</v>
      </c>
      <c r="D45" s="3">
        <v>272299.99</v>
      </c>
      <c r="E45" s="7">
        <v>37.75</v>
      </c>
      <c r="F45" s="9">
        <f t="shared" si="4"/>
        <v>9284.5962913907279</v>
      </c>
      <c r="G45" s="33">
        <f t="shared" si="5"/>
        <v>7213.24476821192</v>
      </c>
      <c r="H45" t="s">
        <v>12</v>
      </c>
      <c r="I45" s="9">
        <v>0.83699999999999997</v>
      </c>
      <c r="J45" s="9">
        <f t="shared" si="6"/>
        <v>3.5049351</v>
      </c>
      <c r="K45" s="9">
        <f t="shared" si="7"/>
        <v>2.7229999</v>
      </c>
    </row>
    <row r="46" spans="1:11" ht="15.75">
      <c r="A46" s="2" t="s">
        <v>57</v>
      </c>
      <c r="B46" s="1">
        <v>182082</v>
      </c>
      <c r="C46" s="1">
        <v>153308.93</v>
      </c>
      <c r="D46" s="3">
        <v>141208.54</v>
      </c>
      <c r="E46" s="7">
        <v>16.22</v>
      </c>
      <c r="F46" s="9">
        <f t="shared" si="4"/>
        <v>9451.845252774352</v>
      </c>
      <c r="G46" s="33">
        <f t="shared" si="5"/>
        <v>8705.8286066584478</v>
      </c>
      <c r="H46" t="s">
        <v>12</v>
      </c>
      <c r="I46" s="9">
        <v>0.745</v>
      </c>
      <c r="J46" s="9">
        <f t="shared" si="6"/>
        <v>1.5330892999999999</v>
      </c>
      <c r="K46" s="9">
        <f t="shared" si="7"/>
        <v>1.4120854</v>
      </c>
    </row>
    <row r="47" spans="1:11" ht="15.75">
      <c r="A47" s="2" t="s">
        <v>58</v>
      </c>
      <c r="B47" s="1">
        <v>796257</v>
      </c>
      <c r="C47" s="1">
        <v>669918.4</v>
      </c>
      <c r="D47" s="3">
        <v>642822.03</v>
      </c>
      <c r="E47" s="7">
        <v>22.25</v>
      </c>
      <c r="F47" s="9">
        <f t="shared" si="4"/>
        <v>30108.692134831461</v>
      </c>
      <c r="G47" s="33">
        <f t="shared" si="5"/>
        <v>28890.877752808989</v>
      </c>
      <c r="H47" t="s">
        <v>12</v>
      </c>
      <c r="I47" s="9">
        <v>0.71299999999999997</v>
      </c>
      <c r="J47" s="9">
        <f t="shared" si="6"/>
        <v>6.6991839999999998</v>
      </c>
      <c r="K47" s="9">
        <f t="shared" si="7"/>
        <v>6.4282203000000004</v>
      </c>
    </row>
    <row r="48" spans="1:11" ht="15.75">
      <c r="A48" s="2" t="s">
        <v>59</v>
      </c>
      <c r="B48" s="1">
        <v>47124</v>
      </c>
      <c r="C48" s="1">
        <v>41557.58</v>
      </c>
      <c r="D48" s="3">
        <v>39845.32</v>
      </c>
      <c r="E48" s="7">
        <v>3.29</v>
      </c>
      <c r="F48" s="9">
        <f t="shared" si="4"/>
        <v>12631.483282674772</v>
      </c>
      <c r="G48" s="33">
        <f t="shared" si="5"/>
        <v>12111.039513677812</v>
      </c>
      <c r="H48" t="s">
        <v>15</v>
      </c>
      <c r="I48" s="9">
        <v>0.72</v>
      </c>
      <c r="J48" s="9">
        <f t="shared" si="6"/>
        <v>0.4155758</v>
      </c>
      <c r="K48" s="9">
        <f t="shared" si="7"/>
        <v>0.39845320000000001</v>
      </c>
    </row>
    <row r="49" spans="1:11" ht="15.75">
      <c r="A49" s="2" t="s">
        <v>60</v>
      </c>
      <c r="B49" s="1">
        <v>41084</v>
      </c>
      <c r="C49" s="1">
        <v>34666.71</v>
      </c>
      <c r="D49" s="3">
        <v>32965.68</v>
      </c>
      <c r="E49" s="7">
        <v>4.33</v>
      </c>
      <c r="F49" s="9">
        <f t="shared" si="4"/>
        <v>8006.1685912240182</v>
      </c>
      <c r="G49" s="33">
        <f t="shared" si="5"/>
        <v>7613.3210161662819</v>
      </c>
      <c r="H49" t="s">
        <v>12</v>
      </c>
      <c r="I49" s="9">
        <v>0.70199999999999996</v>
      </c>
      <c r="J49" s="9">
        <f t="shared" si="6"/>
        <v>0.34666710000000001</v>
      </c>
      <c r="K49" s="9">
        <f t="shared" si="7"/>
        <v>0.32965680000000003</v>
      </c>
    </row>
    <row r="50" spans="1:11" ht="15.75">
      <c r="A50" s="2" t="s">
        <v>61</v>
      </c>
      <c r="B50" s="1">
        <v>37533</v>
      </c>
      <c r="C50" s="1">
        <v>30427.82</v>
      </c>
      <c r="D50" s="3">
        <v>28359.5</v>
      </c>
      <c r="E50" s="7">
        <v>3.6</v>
      </c>
      <c r="F50" s="9">
        <f t="shared" si="4"/>
        <v>8452.1722222222215</v>
      </c>
      <c r="G50" s="33">
        <f t="shared" si="5"/>
        <v>7877.6388888888887</v>
      </c>
      <c r="H50" t="s">
        <v>15</v>
      </c>
      <c r="I50" s="9">
        <v>0.69299999999999995</v>
      </c>
      <c r="J50" s="9">
        <f t="shared" si="6"/>
        <v>0.3042782</v>
      </c>
      <c r="K50" s="9">
        <f t="shared" si="7"/>
        <v>0.28359499999999999</v>
      </c>
    </row>
    <row r="51" spans="1:11" ht="15.75">
      <c r="A51" s="2" t="s">
        <v>62</v>
      </c>
      <c r="B51" s="1">
        <v>26359</v>
      </c>
      <c r="C51" s="1">
        <v>22120.84</v>
      </c>
      <c r="D51" s="3">
        <v>21554.32</v>
      </c>
      <c r="E51" s="7">
        <v>2.33</v>
      </c>
      <c r="F51" s="9">
        <f t="shared" si="4"/>
        <v>9493.9227467811161</v>
      </c>
      <c r="G51" s="33">
        <f t="shared" si="5"/>
        <v>9250.7811158798286</v>
      </c>
      <c r="H51" t="s">
        <v>15</v>
      </c>
      <c r="I51" s="9">
        <v>0.67100000000000004</v>
      </c>
      <c r="J51" s="9">
        <f t="shared" si="6"/>
        <v>0.2212084</v>
      </c>
      <c r="K51" s="9">
        <f t="shared" si="7"/>
        <v>0.21554319999999999</v>
      </c>
    </row>
    <row r="52" spans="1:11" ht="15.75">
      <c r="A52" s="2" t="s">
        <v>63</v>
      </c>
      <c r="B52" s="1">
        <v>295917</v>
      </c>
      <c r="C52" s="1">
        <v>245239.74</v>
      </c>
      <c r="D52" s="3">
        <v>225420.57</v>
      </c>
      <c r="E52" s="7">
        <v>26.67</v>
      </c>
      <c r="F52" s="9">
        <f t="shared" si="4"/>
        <v>9195.3408323959502</v>
      </c>
      <c r="G52" s="33">
        <f t="shared" si="5"/>
        <v>8452.2148481439817</v>
      </c>
      <c r="H52" t="s">
        <v>12</v>
      </c>
      <c r="I52" s="9">
        <v>0.745</v>
      </c>
      <c r="J52" s="9">
        <f t="shared" si="6"/>
        <v>2.4523973999999997</v>
      </c>
      <c r="K52" s="9">
        <f t="shared" si="7"/>
        <v>2.2542057</v>
      </c>
    </row>
    <row r="53" spans="1:11" ht="15.75">
      <c r="A53" s="2" t="s">
        <v>64</v>
      </c>
      <c r="B53" s="1">
        <v>22719</v>
      </c>
      <c r="C53" s="1">
        <v>19026.95</v>
      </c>
      <c r="D53" s="3">
        <v>18092.400000000001</v>
      </c>
      <c r="E53" s="7">
        <v>3.25</v>
      </c>
      <c r="F53" s="9">
        <f t="shared" si="4"/>
        <v>5854.4461538461537</v>
      </c>
      <c r="G53" s="33">
        <f t="shared" si="5"/>
        <v>5566.8923076923083</v>
      </c>
      <c r="H53" t="s">
        <v>15</v>
      </c>
      <c r="I53" s="9">
        <v>0.71499999999999997</v>
      </c>
      <c r="J53" s="9">
        <f t="shared" si="6"/>
        <v>0.19026950000000001</v>
      </c>
      <c r="K53" s="9">
        <f t="shared" si="7"/>
        <v>0.180924</v>
      </c>
    </row>
    <row r="54" spans="1:11" ht="15.75">
      <c r="A54" s="2" t="s">
        <v>65</v>
      </c>
      <c r="B54" s="1">
        <v>26314</v>
      </c>
      <c r="C54" s="1">
        <v>22331.919999999998</v>
      </c>
      <c r="D54" s="3">
        <v>21193.87</v>
      </c>
      <c r="E54" s="7">
        <v>2.25</v>
      </c>
      <c r="F54" s="9">
        <f t="shared" si="4"/>
        <v>9925.2977777777778</v>
      </c>
      <c r="G54" s="33">
        <f t="shared" si="5"/>
        <v>9419.4977777777767</v>
      </c>
      <c r="H54" t="s">
        <v>15</v>
      </c>
      <c r="I54" s="9">
        <v>0.70799999999999996</v>
      </c>
      <c r="J54" s="9">
        <f t="shared" si="6"/>
        <v>0.2233192</v>
      </c>
      <c r="K54" s="9">
        <f t="shared" si="7"/>
        <v>0.21193869999999998</v>
      </c>
    </row>
    <row r="55" spans="1:11" ht="15.75">
      <c r="A55" s="2" t="s">
        <v>66</v>
      </c>
      <c r="B55" s="1">
        <v>17760</v>
      </c>
      <c r="C55" s="1">
        <v>14773.67</v>
      </c>
      <c r="D55" s="3">
        <v>13957.68</v>
      </c>
      <c r="E55" s="7">
        <v>1.44</v>
      </c>
      <c r="F55" s="9">
        <f t="shared" si="4"/>
        <v>10259.493055555557</v>
      </c>
      <c r="G55" s="33">
        <f t="shared" si="5"/>
        <v>9692.8333333333339</v>
      </c>
      <c r="H55" t="s">
        <v>15</v>
      </c>
      <c r="I55" s="9">
        <v>0.69699999999999995</v>
      </c>
      <c r="J55" s="9">
        <f t="shared" si="6"/>
        <v>0.1477367</v>
      </c>
      <c r="K55" s="9">
        <f t="shared" si="7"/>
        <v>0.1395768</v>
      </c>
    </row>
    <row r="56" spans="1:11" ht="15.75">
      <c r="A56" s="2" t="s">
        <v>67</v>
      </c>
      <c r="B56" s="1">
        <v>29385</v>
      </c>
      <c r="C56" s="1">
        <v>24694.400000000001</v>
      </c>
      <c r="D56" s="3">
        <v>23780.92</v>
      </c>
      <c r="E56" s="7">
        <v>1.25</v>
      </c>
      <c r="F56" s="9">
        <f t="shared" si="4"/>
        <v>19755.52</v>
      </c>
      <c r="G56" s="33">
        <f t="shared" si="5"/>
        <v>19024.735999999997</v>
      </c>
      <c r="H56" t="s">
        <v>15</v>
      </c>
      <c r="I56" s="9">
        <v>0.71299999999999997</v>
      </c>
      <c r="J56" s="9">
        <f t="shared" si="6"/>
        <v>0.24694400000000002</v>
      </c>
      <c r="K56" s="9">
        <f t="shared" si="7"/>
        <v>0.23780919999999997</v>
      </c>
    </row>
    <row r="57" spans="1:11" ht="15.75">
      <c r="A57" s="2" t="s">
        <v>68</v>
      </c>
      <c r="B57" s="1">
        <v>137962</v>
      </c>
      <c r="C57" s="1">
        <v>115977.01</v>
      </c>
      <c r="D57" s="3">
        <v>112930.78</v>
      </c>
      <c r="E57" s="7">
        <v>5.25</v>
      </c>
      <c r="F57" s="9">
        <f t="shared" si="4"/>
        <v>22090.859047619047</v>
      </c>
      <c r="G57" s="33">
        <f t="shared" si="5"/>
        <v>21510.624761904761</v>
      </c>
      <c r="H57" t="s">
        <v>12</v>
      </c>
      <c r="I57" s="9">
        <v>0.68</v>
      </c>
      <c r="J57" s="9">
        <f t="shared" si="6"/>
        <v>1.1597701</v>
      </c>
      <c r="K57" s="9">
        <f t="shared" si="7"/>
        <v>1.1293078000000001</v>
      </c>
    </row>
    <row r="58" spans="1:11" ht="15.75">
      <c r="A58" s="2" t="s">
        <v>69</v>
      </c>
      <c r="B58" s="1">
        <v>119769</v>
      </c>
      <c r="C58" s="1">
        <v>97269.06</v>
      </c>
      <c r="D58" s="3">
        <v>88784.23</v>
      </c>
      <c r="E58" s="7">
        <v>6.25</v>
      </c>
      <c r="F58" s="9">
        <f t="shared" si="4"/>
        <v>15563.0496</v>
      </c>
      <c r="G58" s="33">
        <f t="shared" si="5"/>
        <v>14205.476799999999</v>
      </c>
      <c r="H58" t="s">
        <v>12</v>
      </c>
      <c r="I58" s="9">
        <v>0.76800000000000002</v>
      </c>
      <c r="J58" s="9">
        <f t="shared" si="6"/>
        <v>0.97269059999999996</v>
      </c>
      <c r="K58" s="9">
        <f t="shared" si="7"/>
        <v>0.88784229999999997</v>
      </c>
    </row>
    <row r="59" spans="1:11" ht="15.75">
      <c r="A59" s="2" t="s">
        <v>70</v>
      </c>
      <c r="B59" s="1">
        <v>55551</v>
      </c>
      <c r="C59" s="1">
        <v>47228.35</v>
      </c>
      <c r="D59" s="3">
        <v>44972.37</v>
      </c>
      <c r="E59" s="7">
        <v>3.2</v>
      </c>
      <c r="F59" s="9">
        <f t="shared" si="4"/>
        <v>14758.859374999998</v>
      </c>
      <c r="G59" s="33">
        <f t="shared" si="5"/>
        <v>14053.865625</v>
      </c>
      <c r="H59" t="s">
        <v>12</v>
      </c>
      <c r="I59" s="9">
        <v>0.71</v>
      </c>
      <c r="J59" s="9">
        <f t="shared" si="6"/>
        <v>0.47228349999999997</v>
      </c>
      <c r="K59" s="9">
        <f t="shared" si="7"/>
        <v>0.4497237</v>
      </c>
    </row>
    <row r="60" spans="1:11" ht="15.75">
      <c r="A60" s="2" t="s">
        <v>71</v>
      </c>
      <c r="B60" s="1">
        <v>17425</v>
      </c>
      <c r="C60" s="1">
        <v>14679.53</v>
      </c>
      <c r="D60" s="3">
        <v>14043.89</v>
      </c>
      <c r="E60" s="7">
        <v>2.25</v>
      </c>
      <c r="F60" s="9">
        <f t="shared" si="4"/>
        <v>6524.2355555555559</v>
      </c>
      <c r="G60" s="33">
        <f t="shared" si="5"/>
        <v>6241.7288888888888</v>
      </c>
      <c r="H60" t="s">
        <v>15</v>
      </c>
      <c r="I60" s="9">
        <v>0.68300000000000005</v>
      </c>
      <c r="J60" s="9">
        <f t="shared" si="6"/>
        <v>0.14679530000000002</v>
      </c>
      <c r="K60" s="9">
        <f t="shared" si="7"/>
        <v>0.14043890000000001</v>
      </c>
    </row>
    <row r="61" spans="1:11" ht="15.75">
      <c r="A61" s="2" t="s">
        <v>72</v>
      </c>
      <c r="B61" s="1">
        <v>8561</v>
      </c>
      <c r="C61" s="1">
        <v>7238.97</v>
      </c>
      <c r="D61" s="3">
        <v>7113.37</v>
      </c>
      <c r="E61" s="7">
        <v>0.28999999999999998</v>
      </c>
      <c r="F61" s="9">
        <f t="shared" si="4"/>
        <v>24961.96551724138</v>
      </c>
      <c r="G61" s="33">
        <f t="shared" si="5"/>
        <v>24528.862068965518</v>
      </c>
      <c r="H61" t="s">
        <v>15</v>
      </c>
      <c r="I61" s="9">
        <v>0.68</v>
      </c>
      <c r="J61" s="9">
        <f t="shared" si="6"/>
        <v>7.2389700000000001E-2</v>
      </c>
      <c r="K61" s="9">
        <f t="shared" si="7"/>
        <v>7.1133699999999994E-2</v>
      </c>
    </row>
    <row r="62" spans="1:11" ht="15.75">
      <c r="A62" s="2" t="s">
        <v>73</v>
      </c>
      <c r="B62" s="1">
        <v>105676</v>
      </c>
      <c r="C62" s="1">
        <v>83216.92</v>
      </c>
      <c r="D62" s="3">
        <v>72251.850000000006</v>
      </c>
      <c r="E62" s="7">
        <v>4.3</v>
      </c>
      <c r="F62" s="9">
        <f t="shared" si="4"/>
        <v>19352.772093023257</v>
      </c>
      <c r="G62" s="33">
        <f t="shared" si="5"/>
        <v>16802.755813953492</v>
      </c>
      <c r="H62" t="s">
        <v>12</v>
      </c>
      <c r="I62" s="9">
        <v>0.77300000000000002</v>
      </c>
      <c r="J62" s="9">
        <f t="shared" si="6"/>
        <v>0.83216919999999994</v>
      </c>
      <c r="K62" s="9">
        <f t="shared" si="7"/>
        <v>0.72251850000000006</v>
      </c>
    </row>
    <row r="63" spans="1:11" ht="15.75">
      <c r="A63" s="2" t="s">
        <v>74</v>
      </c>
      <c r="B63" s="1">
        <v>10321</v>
      </c>
      <c r="C63" s="1">
        <v>8809.67</v>
      </c>
      <c r="D63" s="3">
        <v>8507.51</v>
      </c>
      <c r="E63" s="7">
        <v>1.22</v>
      </c>
      <c r="F63" s="9">
        <f t="shared" si="4"/>
        <v>7221.0409836065573</v>
      </c>
      <c r="G63" s="33">
        <f t="shared" si="5"/>
        <v>6973.368852459017</v>
      </c>
      <c r="H63" t="s">
        <v>15</v>
      </c>
      <c r="I63" s="9">
        <v>0.66800000000000004</v>
      </c>
      <c r="J63" s="9">
        <f t="shared" si="6"/>
        <v>8.80967E-2</v>
      </c>
      <c r="K63" s="9">
        <f t="shared" si="7"/>
        <v>8.5075100000000001E-2</v>
      </c>
    </row>
    <row r="64" spans="1:11" ht="15.75">
      <c r="A64" s="2" t="s">
        <v>75</v>
      </c>
      <c r="B64" s="1">
        <v>50802</v>
      </c>
      <c r="C64" s="1">
        <v>43292.03</v>
      </c>
      <c r="D64" s="3">
        <v>41515.919999999998</v>
      </c>
      <c r="E64" s="7">
        <v>3.44</v>
      </c>
      <c r="F64" s="9">
        <f t="shared" si="4"/>
        <v>12584.892441860466</v>
      </c>
      <c r="G64" s="33">
        <f t="shared" si="5"/>
        <v>12068.581395348838</v>
      </c>
      <c r="H64" t="s">
        <v>12</v>
      </c>
      <c r="I64" s="9">
        <v>0.71799999999999997</v>
      </c>
      <c r="J64" s="9">
        <f t="shared" si="6"/>
        <v>0.43292029999999998</v>
      </c>
      <c r="K64" s="9">
        <f t="shared" si="7"/>
        <v>0.41515920000000001</v>
      </c>
    </row>
    <row r="65" spans="1:11" ht="15.75">
      <c r="A65" s="2" t="s">
        <v>76</v>
      </c>
      <c r="B65" s="1">
        <v>41354</v>
      </c>
      <c r="C65" s="1">
        <v>35037.699999999997</v>
      </c>
      <c r="D65" s="3">
        <v>34451.82</v>
      </c>
      <c r="E65" s="7">
        <v>3.3</v>
      </c>
      <c r="F65" s="9">
        <f t="shared" si="4"/>
        <v>10617.484848484848</v>
      </c>
      <c r="G65" s="33">
        <f t="shared" si="5"/>
        <v>10439.945454545456</v>
      </c>
      <c r="H65" t="s">
        <v>12</v>
      </c>
      <c r="I65" s="9">
        <v>0.69099999999999995</v>
      </c>
      <c r="J65" s="9">
        <f t="shared" si="6"/>
        <v>0.35037699999999999</v>
      </c>
      <c r="K65" s="9">
        <f t="shared" si="7"/>
        <v>0.3445182</v>
      </c>
    </row>
    <row r="66" spans="1:11" ht="15.75">
      <c r="A66" s="2" t="s">
        <v>77</v>
      </c>
      <c r="B66" s="1">
        <v>37543</v>
      </c>
      <c r="C66" s="1">
        <v>32260.6</v>
      </c>
      <c r="D66" s="3">
        <v>30899.05</v>
      </c>
      <c r="E66" s="7">
        <v>1.3</v>
      </c>
      <c r="F66" s="9">
        <f t="shared" ref="F66:F97" si="8">C66/E66</f>
        <v>24815.846153846152</v>
      </c>
      <c r="G66" s="33">
        <f t="shared" ref="G66:G83" si="9">D66/E66</f>
        <v>23768.5</v>
      </c>
      <c r="H66" t="s">
        <v>15</v>
      </c>
      <c r="I66" s="9">
        <v>0.63900000000000001</v>
      </c>
      <c r="J66" s="9">
        <f t="shared" ref="J66:J83" si="10">C66/100000</f>
        <v>0.322606</v>
      </c>
      <c r="K66" s="9">
        <f t="shared" ref="K66:K83" si="11">D66/100000</f>
        <v>0.3089905</v>
      </c>
    </row>
    <row r="67" spans="1:11" ht="15.75">
      <c r="A67" s="2" t="s">
        <v>78</v>
      </c>
      <c r="B67" s="1">
        <v>999728</v>
      </c>
      <c r="C67" s="1">
        <v>858421.6</v>
      </c>
      <c r="D67" s="3">
        <v>811169.53</v>
      </c>
      <c r="E67" s="7">
        <v>44.75</v>
      </c>
      <c r="F67" s="9">
        <f t="shared" si="8"/>
        <v>19182.605586592177</v>
      </c>
      <c r="G67" s="33">
        <f t="shared" si="9"/>
        <v>18126.693407821229</v>
      </c>
      <c r="H67" t="s">
        <v>12</v>
      </c>
      <c r="I67" s="9">
        <v>0.73899999999999999</v>
      </c>
      <c r="J67" s="9">
        <f t="shared" si="10"/>
        <v>8.5842159999999996</v>
      </c>
      <c r="K67" s="9">
        <f t="shared" si="11"/>
        <v>8.1116953000000009</v>
      </c>
    </row>
    <row r="68" spans="1:11" ht="15.75">
      <c r="A68" s="2" t="s">
        <v>79</v>
      </c>
      <c r="B68" s="1">
        <v>32747</v>
      </c>
      <c r="C68" s="1">
        <v>27931.09</v>
      </c>
      <c r="D68" s="3">
        <v>27120.799999999999</v>
      </c>
      <c r="E68" s="7">
        <v>2.2999999999999998</v>
      </c>
      <c r="F68" s="9">
        <f t="shared" si="8"/>
        <v>12143.952173913045</v>
      </c>
      <c r="G68" s="33">
        <f t="shared" si="9"/>
        <v>11791.652173913044</v>
      </c>
      <c r="H68" t="s">
        <v>12</v>
      </c>
      <c r="I68" s="9">
        <v>0.67100000000000004</v>
      </c>
      <c r="J68" s="9">
        <f t="shared" si="10"/>
        <v>0.27931090000000003</v>
      </c>
      <c r="K68" s="9">
        <f t="shared" si="11"/>
        <v>0.271208</v>
      </c>
    </row>
    <row r="69" spans="1:11" ht="15.75">
      <c r="A69" s="2" t="s">
        <v>80</v>
      </c>
      <c r="B69" s="1">
        <v>458673</v>
      </c>
      <c r="C69" s="1">
        <v>390352.37</v>
      </c>
      <c r="D69" s="3">
        <v>373874.03</v>
      </c>
      <c r="E69" s="7">
        <v>21.25</v>
      </c>
      <c r="F69" s="9">
        <f t="shared" si="8"/>
        <v>18369.523294117647</v>
      </c>
      <c r="G69" s="33">
        <f t="shared" si="9"/>
        <v>17594.072</v>
      </c>
      <c r="H69" t="s">
        <v>12</v>
      </c>
      <c r="I69" s="9">
        <v>0.71899999999999997</v>
      </c>
      <c r="J69" s="9">
        <f t="shared" si="10"/>
        <v>3.9035237</v>
      </c>
      <c r="K69" s="9">
        <f t="shared" si="11"/>
        <v>3.7387403000000003</v>
      </c>
    </row>
    <row r="70" spans="1:11" ht="15.75">
      <c r="A70" s="2" t="s">
        <v>81</v>
      </c>
      <c r="B70" s="1">
        <v>20251</v>
      </c>
      <c r="C70" s="1">
        <v>17169.32</v>
      </c>
      <c r="D70" s="3">
        <v>16597.63</v>
      </c>
      <c r="E70" s="7">
        <v>2.8</v>
      </c>
      <c r="F70" s="9">
        <f t="shared" si="8"/>
        <v>6131.9000000000005</v>
      </c>
      <c r="G70" s="33">
        <f t="shared" si="9"/>
        <v>5927.7250000000004</v>
      </c>
      <c r="H70" t="s">
        <v>15</v>
      </c>
      <c r="I70" s="9">
        <v>0.66</v>
      </c>
      <c r="J70" s="9">
        <f t="shared" si="10"/>
        <v>0.17169319999999999</v>
      </c>
      <c r="K70" s="9">
        <f t="shared" si="11"/>
        <v>0.16597630000000002</v>
      </c>
    </row>
    <row r="71" spans="1:11" ht="15.75">
      <c r="A71" s="2" t="s">
        <v>82</v>
      </c>
      <c r="B71" s="1">
        <v>87875</v>
      </c>
      <c r="C71" s="1">
        <v>72694.12</v>
      </c>
      <c r="D71" s="3">
        <v>67619.3</v>
      </c>
      <c r="E71" s="7">
        <v>5.4</v>
      </c>
      <c r="F71" s="9">
        <f t="shared" si="8"/>
        <v>13461.874074074072</v>
      </c>
      <c r="G71" s="33">
        <f t="shared" si="9"/>
        <v>12522.092592592593</v>
      </c>
      <c r="H71" t="s">
        <v>12</v>
      </c>
      <c r="I71" s="9">
        <v>0.71199999999999997</v>
      </c>
      <c r="J71" s="9">
        <f t="shared" si="10"/>
        <v>0.72694119999999995</v>
      </c>
      <c r="K71" s="9">
        <f t="shared" si="11"/>
        <v>0.67619300000000004</v>
      </c>
    </row>
    <row r="72" spans="1:11" ht="15.75">
      <c r="A72" s="2" t="s">
        <v>83</v>
      </c>
      <c r="B72" s="1">
        <v>8895</v>
      </c>
      <c r="C72" s="1">
        <v>7649.66</v>
      </c>
      <c r="D72" s="3">
        <v>7465.23</v>
      </c>
      <c r="E72" s="7">
        <v>1.22</v>
      </c>
      <c r="F72" s="9">
        <f t="shared" si="8"/>
        <v>6270.2131147540986</v>
      </c>
      <c r="G72" s="33">
        <f t="shared" si="9"/>
        <v>6119.0409836065573</v>
      </c>
      <c r="H72" t="s">
        <v>15</v>
      </c>
      <c r="I72" s="9">
        <v>0.64600000000000002</v>
      </c>
      <c r="J72" s="9">
        <f t="shared" si="10"/>
        <v>7.6496599999999998E-2</v>
      </c>
      <c r="K72" s="9">
        <f t="shared" si="11"/>
        <v>7.4652299999999991E-2</v>
      </c>
    </row>
    <row r="73" spans="1:11" ht="15.75">
      <c r="A73" s="2" t="s">
        <v>84</v>
      </c>
      <c r="B73" s="1">
        <v>17525</v>
      </c>
      <c r="C73" s="1">
        <v>14964.04</v>
      </c>
      <c r="D73" s="3">
        <v>14440.8</v>
      </c>
      <c r="E73" s="7">
        <v>2.8</v>
      </c>
      <c r="F73" s="9">
        <f t="shared" si="8"/>
        <v>5344.3000000000011</v>
      </c>
      <c r="G73" s="33">
        <f t="shared" si="9"/>
        <v>5157.4285714285716</v>
      </c>
      <c r="H73" t="s">
        <v>15</v>
      </c>
      <c r="I73" s="9">
        <v>0.67500000000000004</v>
      </c>
      <c r="J73" s="9">
        <f t="shared" si="10"/>
        <v>0.14964040000000001</v>
      </c>
      <c r="K73" s="9">
        <f t="shared" si="11"/>
        <v>0.14440799999999998</v>
      </c>
    </row>
    <row r="74" spans="1:11" ht="15.75">
      <c r="A74" s="2" t="s">
        <v>85</v>
      </c>
      <c r="B74" s="1">
        <v>74234</v>
      </c>
      <c r="C74" s="1">
        <v>62502.68</v>
      </c>
      <c r="D74" s="3">
        <v>58754.76</v>
      </c>
      <c r="E74" s="7">
        <v>2.2000000000000002</v>
      </c>
      <c r="F74" s="9">
        <f t="shared" si="8"/>
        <v>28410.30909090909</v>
      </c>
      <c r="G74" s="33">
        <f t="shared" si="9"/>
        <v>26706.709090909091</v>
      </c>
      <c r="H74" t="s">
        <v>12</v>
      </c>
      <c r="I74" s="9">
        <v>0.70899999999999996</v>
      </c>
      <c r="J74" s="9">
        <f t="shared" si="10"/>
        <v>0.62502679999999999</v>
      </c>
      <c r="K74" s="9">
        <f t="shared" si="11"/>
        <v>0.58754760000000006</v>
      </c>
    </row>
    <row r="75" spans="1:11" ht="15.75">
      <c r="A75" s="2" t="s">
        <v>86</v>
      </c>
      <c r="B75" s="1">
        <v>78186</v>
      </c>
      <c r="C75" s="1">
        <v>65474.31</v>
      </c>
      <c r="D75" s="3">
        <v>62913.24</v>
      </c>
      <c r="E75" s="7">
        <v>6.6</v>
      </c>
      <c r="F75" s="9">
        <f t="shared" si="8"/>
        <v>9920.35</v>
      </c>
      <c r="G75" s="33">
        <f t="shared" si="9"/>
        <v>9532.3090909090915</v>
      </c>
      <c r="H75" t="s">
        <v>12</v>
      </c>
      <c r="I75" s="9">
        <v>0.71299999999999997</v>
      </c>
      <c r="J75" s="9">
        <f t="shared" si="10"/>
        <v>0.65474310000000002</v>
      </c>
      <c r="K75" s="9">
        <f t="shared" si="11"/>
        <v>0.62913239999999993</v>
      </c>
    </row>
    <row r="76" spans="1:11" ht="15.75">
      <c r="A76" s="2" t="s">
        <v>87</v>
      </c>
      <c r="B76" s="1">
        <v>21349</v>
      </c>
      <c r="C76" s="1">
        <v>17807.21</v>
      </c>
      <c r="D76" s="3">
        <v>17240.52</v>
      </c>
      <c r="E76" s="7">
        <v>1.2</v>
      </c>
      <c r="F76" s="9">
        <f t="shared" si="8"/>
        <v>14839.341666666667</v>
      </c>
      <c r="G76" s="33">
        <f t="shared" si="9"/>
        <v>14367.1</v>
      </c>
      <c r="H76" t="s">
        <v>15</v>
      </c>
      <c r="I76" s="9">
        <v>0.65400000000000003</v>
      </c>
      <c r="J76" s="9">
        <f t="shared" si="10"/>
        <v>0.17807209999999998</v>
      </c>
      <c r="K76" s="9">
        <f t="shared" si="11"/>
        <v>0.17240520000000001</v>
      </c>
    </row>
    <row r="77" spans="1:11" ht="15.75">
      <c r="A77" s="2" t="s">
        <v>88</v>
      </c>
      <c r="B77" s="1">
        <v>14900</v>
      </c>
      <c r="C77" s="1">
        <v>12686.8</v>
      </c>
      <c r="D77" s="3">
        <v>12359.39</v>
      </c>
      <c r="E77" s="7">
        <v>1.8</v>
      </c>
      <c r="F77" s="9">
        <f t="shared" si="8"/>
        <v>7048.2222222222217</v>
      </c>
      <c r="G77" s="33">
        <f t="shared" si="9"/>
        <v>6866.3277777777776</v>
      </c>
      <c r="H77" t="s">
        <v>15</v>
      </c>
      <c r="I77" s="9">
        <v>0.61099999999999999</v>
      </c>
      <c r="J77" s="9">
        <f t="shared" si="10"/>
        <v>0.12686799999999998</v>
      </c>
      <c r="K77" s="9">
        <f t="shared" si="11"/>
        <v>0.12359389999999999</v>
      </c>
    </row>
    <row r="78" spans="1:11" ht="15.75">
      <c r="A78" s="2" t="s">
        <v>89</v>
      </c>
      <c r="B78" s="1">
        <v>163746</v>
      </c>
      <c r="C78" s="1">
        <v>135671.5</v>
      </c>
      <c r="D78" s="3">
        <v>125114.19</v>
      </c>
      <c r="E78" s="7">
        <v>12.8</v>
      </c>
      <c r="F78" s="9">
        <f t="shared" si="8"/>
        <v>10599.3359375</v>
      </c>
      <c r="G78" s="33">
        <f t="shared" si="9"/>
        <v>9774.5460937499993</v>
      </c>
      <c r="H78" t="s">
        <v>12</v>
      </c>
      <c r="I78" s="9">
        <v>0.73</v>
      </c>
      <c r="J78" s="9">
        <f t="shared" si="10"/>
        <v>1.3567149999999999</v>
      </c>
      <c r="K78" s="9">
        <f t="shared" si="11"/>
        <v>1.2511418999999999</v>
      </c>
    </row>
    <row r="79" spans="1:11" ht="15.75">
      <c r="A79" s="2" t="s">
        <v>90</v>
      </c>
      <c r="B79" s="1">
        <v>10289</v>
      </c>
      <c r="C79" s="1">
        <v>8823.93</v>
      </c>
      <c r="D79" s="3">
        <v>8436.5</v>
      </c>
      <c r="E79" s="7">
        <v>1.22</v>
      </c>
      <c r="F79" s="9">
        <f t="shared" si="8"/>
        <v>7232.7295081967213</v>
      </c>
      <c r="G79" s="33">
        <f t="shared" si="9"/>
        <v>6915.1639344262294</v>
      </c>
      <c r="H79" t="s">
        <v>15</v>
      </c>
      <c r="I79" s="9">
        <v>0.66700000000000004</v>
      </c>
      <c r="J79" s="9">
        <f t="shared" si="10"/>
        <v>8.8239300000000007E-2</v>
      </c>
      <c r="K79" s="9">
        <f t="shared" si="11"/>
        <v>8.4364999999999996E-2</v>
      </c>
    </row>
    <row r="80" spans="1:11" ht="15.75">
      <c r="A80" s="2" t="s">
        <v>91</v>
      </c>
      <c r="B80" s="1">
        <v>97035</v>
      </c>
      <c r="C80" s="1">
        <v>80840.62</v>
      </c>
      <c r="D80" s="3">
        <v>75930.789999999994</v>
      </c>
      <c r="E80" s="7">
        <v>10.33</v>
      </c>
      <c r="F80" s="9">
        <f t="shared" si="8"/>
        <v>7825.8102613746369</v>
      </c>
      <c r="G80" s="33">
        <f t="shared" si="9"/>
        <v>7350.5121006776371</v>
      </c>
      <c r="H80" t="s">
        <v>12</v>
      </c>
      <c r="I80" s="9">
        <v>0.72499999999999998</v>
      </c>
      <c r="J80" s="9">
        <f t="shared" si="10"/>
        <v>0.80840619999999996</v>
      </c>
      <c r="K80" s="9">
        <f t="shared" si="11"/>
        <v>0.75930789999999992</v>
      </c>
    </row>
    <row r="81" spans="1:11" ht="15.75">
      <c r="A81" s="2" t="s">
        <v>92</v>
      </c>
      <c r="B81" s="1">
        <v>71843</v>
      </c>
      <c r="C81" s="1">
        <v>60981.14</v>
      </c>
      <c r="D81" s="3">
        <v>57273.74</v>
      </c>
      <c r="E81" s="7">
        <v>8.2899999999999991</v>
      </c>
      <c r="F81" s="9">
        <f t="shared" si="8"/>
        <v>7355.9879372738242</v>
      </c>
      <c r="G81" s="33">
        <f t="shared" si="9"/>
        <v>6908.7744270205067</v>
      </c>
      <c r="H81" t="s">
        <v>12</v>
      </c>
      <c r="I81" s="9">
        <v>0.73799999999999999</v>
      </c>
      <c r="J81" s="9">
        <f t="shared" si="10"/>
        <v>0.6098114</v>
      </c>
      <c r="K81" s="9">
        <f t="shared" si="11"/>
        <v>0.57273739999999995</v>
      </c>
    </row>
    <row r="82" spans="1:11" ht="15.75">
      <c r="A82" s="2" t="s">
        <v>93</v>
      </c>
      <c r="B82" s="1">
        <v>34410</v>
      </c>
      <c r="C82" s="1">
        <v>28826.94</v>
      </c>
      <c r="D82" s="3">
        <v>27063.15</v>
      </c>
      <c r="E82" s="7">
        <v>3.29</v>
      </c>
      <c r="F82" s="9">
        <f t="shared" si="8"/>
        <v>8761.9878419452889</v>
      </c>
      <c r="G82" s="33">
        <f t="shared" si="9"/>
        <v>8225.8814589665653</v>
      </c>
      <c r="H82" t="s">
        <v>12</v>
      </c>
      <c r="I82" s="9">
        <v>0.71399999999999997</v>
      </c>
      <c r="J82" s="9">
        <f t="shared" si="10"/>
        <v>0.28826940000000001</v>
      </c>
      <c r="K82" s="9">
        <f t="shared" si="11"/>
        <v>0.27063150000000002</v>
      </c>
    </row>
    <row r="83" spans="1:11" ht="16.5" thickBot="1">
      <c r="A83" s="4" t="s">
        <v>94</v>
      </c>
      <c r="B83" s="5">
        <v>257803</v>
      </c>
      <c r="C83" s="5">
        <v>215743.54</v>
      </c>
      <c r="D83" s="6">
        <v>195867.08</v>
      </c>
      <c r="E83" s="7">
        <v>15.25</v>
      </c>
      <c r="F83" s="9">
        <f t="shared" si="8"/>
        <v>14147.117377049181</v>
      </c>
      <c r="G83" s="33">
        <f t="shared" si="9"/>
        <v>12843.742950819671</v>
      </c>
      <c r="H83" t="s">
        <v>12</v>
      </c>
      <c r="I83" s="9">
        <v>0.77100000000000002</v>
      </c>
      <c r="J83" s="9">
        <f t="shared" si="10"/>
        <v>2.1574354000000002</v>
      </c>
      <c r="K83" s="9">
        <f t="shared" si="11"/>
        <v>1.9586707999999999</v>
      </c>
    </row>
    <row r="84" spans="1:11" ht="15.75">
      <c r="A84" s="10"/>
      <c r="B84" s="11"/>
      <c r="C84" s="39"/>
      <c r="D84" s="11"/>
      <c r="E84" s="7"/>
      <c r="F84" s="9"/>
    </row>
    <row r="85" spans="1:11">
      <c r="E8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"/>
  <sheetViews>
    <sheetView workbookViewId="0">
      <selection activeCell="B5" sqref="B5"/>
    </sheetView>
  </sheetViews>
  <sheetFormatPr defaultRowHeight="15"/>
  <cols>
    <col min="1" max="1" width="30.7109375" customWidth="1"/>
    <col min="2" max="2" width="14" customWidth="1"/>
    <col min="4" max="4" width="11.5703125" bestFit="1" customWidth="1"/>
    <col min="8" max="8" width="24.5703125" customWidth="1"/>
    <col min="13" max="13" width="10.5703125" bestFit="1" customWidth="1"/>
  </cols>
  <sheetData>
    <row r="1" spans="1:13" ht="15.75" thickBot="1">
      <c r="A1" s="99" t="s">
        <v>95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>
      <c r="A2" s="13"/>
      <c r="B2" s="13" t="s">
        <v>96</v>
      </c>
      <c r="C2" s="13" t="s">
        <v>97</v>
      </c>
      <c r="D2" s="13" t="s">
        <v>98</v>
      </c>
      <c r="E2" s="13" t="s">
        <v>99</v>
      </c>
      <c r="F2" s="13" t="s">
        <v>100</v>
      </c>
    </row>
    <row r="3" spans="1:13">
      <c r="A3" s="13" t="s">
        <v>4</v>
      </c>
      <c r="B3" s="14">
        <v>1385</v>
      </c>
      <c r="C3" s="15">
        <v>16.96</v>
      </c>
      <c r="D3" s="15">
        <v>3.29</v>
      </c>
      <c r="E3" s="15">
        <v>834.84</v>
      </c>
      <c r="F3" s="16">
        <v>0.28999999999999998</v>
      </c>
    </row>
    <row r="4" spans="1:13">
      <c r="A4" s="12" t="s">
        <v>101</v>
      </c>
      <c r="B4" s="42">
        <v>11804214.490000002</v>
      </c>
      <c r="C4" s="20">
        <f>AVERAGE(Plan1!D2:D83)</f>
        <v>143953.83524390246</v>
      </c>
      <c r="D4" s="20">
        <f>MEDIAN(Plan1!D2:D83)</f>
        <v>31932.364999999998</v>
      </c>
      <c r="E4" s="17">
        <f>MAX(Plan1!D2:D83)</f>
        <v>4247728.2300000004</v>
      </c>
      <c r="F4" s="40">
        <f>MIN(Plan1!D2:D83)</f>
        <v>6211.45</v>
      </c>
    </row>
    <row r="5" spans="1:13">
      <c r="A5" s="12" t="s">
        <v>102</v>
      </c>
      <c r="B5" s="41">
        <f>B4/B3</f>
        <v>8522.8985487364644</v>
      </c>
      <c r="C5" s="18">
        <f>AVERAGE(Plan1!G2:G83)</f>
        <v>12123.803526718173</v>
      </c>
      <c r="D5" s="18">
        <f>MEDIAN(Plan1!G2:G83)</f>
        <v>9733.6897135416657</v>
      </c>
      <c r="E5" s="18">
        <f>MAX(Plan1!G2:G83)</f>
        <v>35074.115555555552</v>
      </c>
      <c r="F5" s="19">
        <f>MIN(Plan1!G2:G83)</f>
        <v>3370.6018237082067</v>
      </c>
    </row>
    <row r="6" spans="1:13">
      <c r="A6" s="17"/>
      <c r="B6" s="17"/>
      <c r="C6" s="20"/>
      <c r="D6" s="20"/>
      <c r="E6" s="20"/>
      <c r="F6" s="20"/>
    </row>
    <row r="7" spans="1:13">
      <c r="A7" s="17"/>
      <c r="B7" s="17"/>
      <c r="C7" s="20"/>
      <c r="D7" s="20"/>
      <c r="E7" s="20"/>
      <c r="F7" s="20"/>
    </row>
    <row r="8" spans="1:13">
      <c r="A8" s="96" t="s">
        <v>103</v>
      </c>
      <c r="B8" s="97"/>
      <c r="C8" s="97"/>
      <c r="D8" s="97"/>
      <c r="E8" s="98"/>
      <c r="H8" s="96" t="s">
        <v>104</v>
      </c>
      <c r="I8" s="97"/>
      <c r="J8" s="97"/>
      <c r="K8" s="97"/>
      <c r="L8" s="98"/>
    </row>
    <row r="9" spans="1:13">
      <c r="A9" s="21" t="s">
        <v>105</v>
      </c>
      <c r="B9" s="21" t="s">
        <v>106</v>
      </c>
      <c r="C9" s="21" t="s">
        <v>4</v>
      </c>
      <c r="D9" s="12" t="s">
        <v>107</v>
      </c>
      <c r="E9" s="21" t="s">
        <v>108</v>
      </c>
      <c r="H9" s="21" t="s">
        <v>105</v>
      </c>
      <c r="I9" s="21" t="s">
        <v>106</v>
      </c>
      <c r="J9" s="21" t="s">
        <v>4</v>
      </c>
      <c r="K9" s="12" t="s">
        <v>107</v>
      </c>
      <c r="L9" s="21" t="s">
        <v>108</v>
      </c>
    </row>
    <row r="10" spans="1:13">
      <c r="A10" s="12" t="s">
        <v>35</v>
      </c>
      <c r="B10" s="30" t="s">
        <v>15</v>
      </c>
      <c r="C10" s="30">
        <v>3.29</v>
      </c>
      <c r="D10" s="22">
        <v>11089.28</v>
      </c>
      <c r="E10" s="23">
        <v>3370.6018237082067</v>
      </c>
      <c r="H10" s="12" t="s">
        <v>44</v>
      </c>
      <c r="I10" s="30" t="s">
        <v>12</v>
      </c>
      <c r="J10" s="30">
        <v>2.25</v>
      </c>
      <c r="K10" s="22">
        <v>78916.759999999995</v>
      </c>
      <c r="L10" s="23">
        <v>35074.115555555552</v>
      </c>
    </row>
    <row r="11" spans="1:13">
      <c r="A11" s="12" t="s">
        <v>33</v>
      </c>
      <c r="B11" s="24" t="s">
        <v>15</v>
      </c>
      <c r="C11" s="24">
        <v>2.2200000000000002</v>
      </c>
      <c r="D11" s="25">
        <v>8892.4</v>
      </c>
      <c r="E11" s="26">
        <v>4005.5855855855852</v>
      </c>
      <c r="H11" s="12" t="s">
        <v>18</v>
      </c>
      <c r="I11" s="24" t="s">
        <v>12</v>
      </c>
      <c r="J11" s="24">
        <v>11.25</v>
      </c>
      <c r="K11" s="25">
        <v>385680.75</v>
      </c>
      <c r="L11" s="26">
        <v>34282.73333333333</v>
      </c>
    </row>
    <row r="12" spans="1:13">
      <c r="A12" s="12" t="s">
        <v>41</v>
      </c>
      <c r="B12" s="24" t="s">
        <v>15</v>
      </c>
      <c r="C12" s="24">
        <v>4.4400000000000004</v>
      </c>
      <c r="D12" s="25">
        <v>18828.37</v>
      </c>
      <c r="E12" s="26">
        <v>4240.623873873873</v>
      </c>
      <c r="H12" s="12" t="s">
        <v>58</v>
      </c>
      <c r="I12" s="24" t="s">
        <v>12</v>
      </c>
      <c r="J12" s="24">
        <v>22.25</v>
      </c>
      <c r="K12" s="25">
        <v>642822.03</v>
      </c>
      <c r="L12" s="26">
        <v>28890.877752808989</v>
      </c>
    </row>
    <row r="13" spans="1:13">
      <c r="A13" s="12" t="s">
        <v>45</v>
      </c>
      <c r="B13" s="24" t="s">
        <v>15</v>
      </c>
      <c r="C13" s="24">
        <v>1.44</v>
      </c>
      <c r="D13" s="25">
        <v>6211.45</v>
      </c>
      <c r="E13" s="26">
        <v>4313.5069444444443</v>
      </c>
      <c r="H13" s="12" t="s">
        <v>85</v>
      </c>
      <c r="I13" s="24" t="s">
        <v>12</v>
      </c>
      <c r="J13" s="24">
        <v>2.2000000000000002</v>
      </c>
      <c r="K13" s="25">
        <v>58754.76</v>
      </c>
      <c r="L13" s="26">
        <v>26706.709090909091</v>
      </c>
    </row>
    <row r="14" spans="1:13">
      <c r="A14" s="12" t="s">
        <v>50</v>
      </c>
      <c r="B14" s="24" t="s">
        <v>15</v>
      </c>
      <c r="C14" s="24">
        <v>3.29</v>
      </c>
      <c r="D14" s="25">
        <v>14710.56</v>
      </c>
      <c r="E14" s="26">
        <v>4471.2948328267476</v>
      </c>
      <c r="H14" s="12" t="s">
        <v>51</v>
      </c>
      <c r="I14" s="24" t="s">
        <v>12</v>
      </c>
      <c r="J14" s="24">
        <v>5.25</v>
      </c>
      <c r="K14" s="25">
        <v>134734.87</v>
      </c>
      <c r="L14" s="26">
        <v>25663.784761904761</v>
      </c>
    </row>
    <row r="15" spans="1:13">
      <c r="A15" s="12" t="s">
        <v>27</v>
      </c>
      <c r="B15" s="24" t="s">
        <v>12</v>
      </c>
      <c r="C15" s="27">
        <v>834.84</v>
      </c>
      <c r="D15" s="25">
        <v>4247728.2300000004</v>
      </c>
      <c r="E15" s="26">
        <v>5088.0746370562028</v>
      </c>
      <c r="H15" s="12" t="s">
        <v>72</v>
      </c>
      <c r="I15" s="24" t="s">
        <v>15</v>
      </c>
      <c r="J15" s="27">
        <v>0.28999999999999998</v>
      </c>
      <c r="K15" s="25">
        <v>7113.37</v>
      </c>
      <c r="L15" s="26">
        <v>24528.862068965518</v>
      </c>
    </row>
    <row r="16" spans="1:13">
      <c r="A16" s="12" t="s">
        <v>84</v>
      </c>
      <c r="B16" s="24" t="s">
        <v>15</v>
      </c>
      <c r="C16" s="24">
        <v>2.8</v>
      </c>
      <c r="D16" s="25">
        <v>14440.8</v>
      </c>
      <c r="E16" s="26">
        <v>5157.4285714285716</v>
      </c>
      <c r="H16" s="12" t="s">
        <v>77</v>
      </c>
      <c r="I16" s="24" t="s">
        <v>15</v>
      </c>
      <c r="J16" s="24">
        <v>1.3</v>
      </c>
      <c r="K16" s="25">
        <v>30899.05</v>
      </c>
      <c r="L16" s="26">
        <v>23768.5</v>
      </c>
    </row>
    <row r="17" spans="1:12">
      <c r="A17" s="12" t="s">
        <v>37</v>
      </c>
      <c r="B17" s="24" t="s">
        <v>15</v>
      </c>
      <c r="C17" s="24">
        <v>3.2</v>
      </c>
      <c r="D17" s="25">
        <v>17655.38</v>
      </c>
      <c r="E17" s="26">
        <v>5517.3062499999996</v>
      </c>
      <c r="H17" s="12" t="s">
        <v>68</v>
      </c>
      <c r="I17" s="24" t="s">
        <v>12</v>
      </c>
      <c r="J17" s="24">
        <v>5.25</v>
      </c>
      <c r="K17" s="25">
        <v>112930.78</v>
      </c>
      <c r="L17" s="26">
        <v>21510.624761904761</v>
      </c>
    </row>
    <row r="18" spans="1:12">
      <c r="A18" s="12" t="s">
        <v>64</v>
      </c>
      <c r="B18" s="24" t="s">
        <v>15</v>
      </c>
      <c r="C18" s="24">
        <v>3.25</v>
      </c>
      <c r="D18" s="25">
        <v>18092.400000000001</v>
      </c>
      <c r="E18" s="26">
        <v>5566.8923076923083</v>
      </c>
      <c r="H18" s="12" t="s">
        <v>34</v>
      </c>
      <c r="I18" s="24" t="s">
        <v>12</v>
      </c>
      <c r="J18" s="24">
        <v>32.25</v>
      </c>
      <c r="K18" s="25">
        <v>687887.63</v>
      </c>
      <c r="L18" s="26">
        <v>21329.848992248062</v>
      </c>
    </row>
    <row r="19" spans="1:12">
      <c r="A19" s="12" t="s">
        <v>54</v>
      </c>
      <c r="B19" s="31" t="s">
        <v>15</v>
      </c>
      <c r="C19" s="32">
        <v>3.44</v>
      </c>
      <c r="D19" s="28">
        <v>19702.95</v>
      </c>
      <c r="E19" s="29">
        <v>5727.6017441860467</v>
      </c>
      <c r="H19" s="12" t="s">
        <v>30</v>
      </c>
      <c r="I19" s="31" t="s">
        <v>15</v>
      </c>
      <c r="J19" s="31">
        <v>1.3</v>
      </c>
      <c r="K19" s="28">
        <v>26929.77</v>
      </c>
      <c r="L19" s="29">
        <v>20715.207692307693</v>
      </c>
    </row>
  </sheetData>
  <sortState xmlns:xlrd2="http://schemas.microsoft.com/office/spreadsheetml/2017/richdata2" ref="H10:L19">
    <sortCondition descending="1" ref="L10"/>
  </sortState>
  <mergeCells count="3">
    <mergeCell ref="A8:E8"/>
    <mergeCell ref="H8:L8"/>
    <mergeCell ref="A1:M1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3"/>
  <sheetViews>
    <sheetView workbookViewId="0">
      <pane ySplit="1" topLeftCell="A64" activePane="bottomLeft" state="frozen"/>
      <selection pane="bottomLeft" activeCell="B73" sqref="B73"/>
    </sheetView>
  </sheetViews>
  <sheetFormatPr defaultRowHeight="15"/>
  <cols>
    <col min="1" max="1" width="29.7109375" customWidth="1"/>
    <col min="3" max="3" width="14.85546875" customWidth="1"/>
    <col min="4" max="4" width="12.85546875" customWidth="1"/>
    <col min="6" max="6" width="26" customWidth="1"/>
  </cols>
  <sheetData>
    <row r="1" spans="1:6">
      <c r="A1" s="43" t="s">
        <v>0</v>
      </c>
      <c r="B1" s="44" t="s">
        <v>7</v>
      </c>
      <c r="C1" s="44" t="s">
        <v>4</v>
      </c>
      <c r="D1" s="44" t="s">
        <v>3</v>
      </c>
      <c r="E1" s="44" t="s">
        <v>6</v>
      </c>
      <c r="F1" s="45" t="s">
        <v>10</v>
      </c>
    </row>
    <row r="2" spans="1:6" ht="15.75">
      <c r="A2" s="46" t="s">
        <v>72</v>
      </c>
      <c r="B2" s="47" t="s">
        <v>15</v>
      </c>
      <c r="C2" s="48">
        <v>0.28999999999999998</v>
      </c>
      <c r="D2" s="48">
        <v>7113.37</v>
      </c>
      <c r="E2" s="49">
        <v>24528.862068965518</v>
      </c>
      <c r="F2" s="50">
        <v>7.1133699999999994E-2</v>
      </c>
    </row>
    <row r="3" spans="1:6" ht="15.75">
      <c r="A3" s="46" t="s">
        <v>87</v>
      </c>
      <c r="B3" s="47" t="s">
        <v>15</v>
      </c>
      <c r="C3" s="48">
        <v>1.2</v>
      </c>
      <c r="D3" s="48">
        <v>17240.52</v>
      </c>
      <c r="E3" s="49">
        <v>14367.1</v>
      </c>
      <c r="F3" s="50">
        <v>0.17240520000000001</v>
      </c>
    </row>
    <row r="4" spans="1:6" ht="15.75">
      <c r="A4" s="46" t="s">
        <v>74</v>
      </c>
      <c r="B4" s="47" t="s">
        <v>15</v>
      </c>
      <c r="C4" s="48">
        <v>1.22</v>
      </c>
      <c r="D4" s="48">
        <v>8507.51</v>
      </c>
      <c r="E4" s="49">
        <v>6973.368852459017</v>
      </c>
      <c r="F4" s="50">
        <v>8.5075100000000001E-2</v>
      </c>
    </row>
    <row r="5" spans="1:6" ht="15.75">
      <c r="A5" s="46" t="s">
        <v>83</v>
      </c>
      <c r="B5" s="47" t="s">
        <v>15</v>
      </c>
      <c r="C5" s="48">
        <v>1.22</v>
      </c>
      <c r="D5" s="48">
        <v>7465.23</v>
      </c>
      <c r="E5" s="49">
        <v>6119.0409836065573</v>
      </c>
      <c r="F5" s="50">
        <v>7.4652299999999991E-2</v>
      </c>
    </row>
    <row r="6" spans="1:6" ht="15.75">
      <c r="A6" s="46" t="s">
        <v>90</v>
      </c>
      <c r="B6" s="47" t="s">
        <v>15</v>
      </c>
      <c r="C6" s="48">
        <v>1.22</v>
      </c>
      <c r="D6" s="48">
        <v>8436.5</v>
      </c>
      <c r="E6" s="49">
        <v>6915.1639344262294</v>
      </c>
      <c r="F6" s="50">
        <v>8.4364999999999996E-2</v>
      </c>
    </row>
    <row r="7" spans="1:6" ht="15.75">
      <c r="A7" s="46" t="s">
        <v>43</v>
      </c>
      <c r="B7" s="47" t="s">
        <v>15</v>
      </c>
      <c r="C7" s="48">
        <v>1.25</v>
      </c>
      <c r="D7" s="48">
        <v>22355.23</v>
      </c>
      <c r="E7" s="49">
        <v>17884.184000000001</v>
      </c>
      <c r="F7" s="50">
        <v>0.22355230000000001</v>
      </c>
    </row>
    <row r="8" spans="1:6" ht="15.75">
      <c r="A8" s="46" t="s">
        <v>67</v>
      </c>
      <c r="B8" s="47" t="s">
        <v>15</v>
      </c>
      <c r="C8" s="48">
        <v>1.25</v>
      </c>
      <c r="D8" s="48">
        <v>23780.92</v>
      </c>
      <c r="E8" s="49">
        <v>19024.735999999997</v>
      </c>
      <c r="F8" s="50">
        <v>0.23780919999999997</v>
      </c>
    </row>
    <row r="9" spans="1:6" ht="15.75">
      <c r="A9" s="46" t="s">
        <v>30</v>
      </c>
      <c r="B9" s="47" t="s">
        <v>15</v>
      </c>
      <c r="C9" s="48">
        <v>1.3</v>
      </c>
      <c r="D9" s="48">
        <v>26929.77</v>
      </c>
      <c r="E9" s="49">
        <v>20715.207692307693</v>
      </c>
      <c r="F9" s="50">
        <v>0.26929770000000003</v>
      </c>
    </row>
    <row r="10" spans="1:6" ht="15.75">
      <c r="A10" s="46" t="s">
        <v>40</v>
      </c>
      <c r="B10" s="47" t="s">
        <v>15</v>
      </c>
      <c r="C10" s="48">
        <v>1.3</v>
      </c>
      <c r="D10" s="48">
        <v>22105.4</v>
      </c>
      <c r="E10" s="49">
        <v>17004.153846153848</v>
      </c>
      <c r="F10" s="50">
        <v>0.22105400000000003</v>
      </c>
    </row>
    <row r="11" spans="1:6" ht="15.75">
      <c r="A11" s="46" t="s">
        <v>77</v>
      </c>
      <c r="B11" s="47" t="s">
        <v>15</v>
      </c>
      <c r="C11" s="48">
        <v>1.3</v>
      </c>
      <c r="D11" s="48">
        <v>30899.05</v>
      </c>
      <c r="E11" s="49">
        <v>23768.5</v>
      </c>
      <c r="F11" s="50">
        <v>0.3089905</v>
      </c>
    </row>
    <row r="12" spans="1:6" ht="15.75">
      <c r="A12" s="46" t="s">
        <v>24</v>
      </c>
      <c r="B12" s="47" t="s">
        <v>15</v>
      </c>
      <c r="C12" s="48">
        <v>1.44</v>
      </c>
      <c r="D12" s="48">
        <v>12480.82</v>
      </c>
      <c r="E12" s="49">
        <v>8667.2361111111113</v>
      </c>
      <c r="F12" s="50">
        <v>0.12480819999999999</v>
      </c>
    </row>
    <row r="13" spans="1:6" ht="15.75">
      <c r="A13" s="46" t="s">
        <v>45</v>
      </c>
      <c r="B13" s="47" t="s">
        <v>15</v>
      </c>
      <c r="C13" s="48">
        <v>1.44</v>
      </c>
      <c r="D13" s="48">
        <v>6211.45</v>
      </c>
      <c r="E13" s="49">
        <v>4313.5069444444443</v>
      </c>
      <c r="F13" s="50">
        <v>6.2114499999999996E-2</v>
      </c>
    </row>
    <row r="14" spans="1:6" ht="15.75">
      <c r="A14" s="46" t="s">
        <v>66</v>
      </c>
      <c r="B14" s="47" t="s">
        <v>15</v>
      </c>
      <c r="C14" s="48">
        <v>1.44</v>
      </c>
      <c r="D14" s="48">
        <v>13957.68</v>
      </c>
      <c r="E14" s="49">
        <v>9692.8333333333339</v>
      </c>
      <c r="F14" s="50">
        <v>0.1395768</v>
      </c>
    </row>
    <row r="15" spans="1:6" ht="15.75">
      <c r="A15" s="46" t="s">
        <v>48</v>
      </c>
      <c r="B15" s="47" t="s">
        <v>15</v>
      </c>
      <c r="C15" s="48">
        <v>1.6</v>
      </c>
      <c r="D15" s="48">
        <v>27595.47</v>
      </c>
      <c r="E15" s="49">
        <v>17247.168750000001</v>
      </c>
      <c r="F15" s="50">
        <v>0.2759547</v>
      </c>
    </row>
    <row r="16" spans="1:6" ht="15.75">
      <c r="A16" s="46" t="s">
        <v>29</v>
      </c>
      <c r="B16" s="47" t="s">
        <v>15</v>
      </c>
      <c r="C16" s="48">
        <v>1.8</v>
      </c>
      <c r="D16" s="48">
        <v>14290.06</v>
      </c>
      <c r="E16" s="49">
        <v>7938.9222222222215</v>
      </c>
      <c r="F16" s="50">
        <v>0.14290059999999999</v>
      </c>
    </row>
    <row r="17" spans="1:6" ht="15.75">
      <c r="A17" s="46" t="s">
        <v>88</v>
      </c>
      <c r="B17" s="47" t="s">
        <v>15</v>
      </c>
      <c r="C17" s="48">
        <v>1.8</v>
      </c>
      <c r="D17" s="48">
        <v>12359.39</v>
      </c>
      <c r="E17" s="49">
        <v>6866.3277777777776</v>
      </c>
      <c r="F17" s="50">
        <v>0.12359389999999999</v>
      </c>
    </row>
    <row r="18" spans="1:6" ht="15.75">
      <c r="A18" s="46" t="s">
        <v>14</v>
      </c>
      <c r="B18" s="47" t="s">
        <v>15</v>
      </c>
      <c r="C18" s="48">
        <v>2.2000000000000002</v>
      </c>
      <c r="D18" s="48">
        <v>21532.37</v>
      </c>
      <c r="E18" s="49">
        <v>9787.4409090909085</v>
      </c>
      <c r="F18" s="50">
        <v>0.21532369999999998</v>
      </c>
    </row>
    <row r="19" spans="1:6" ht="15.75">
      <c r="A19" s="46" t="s">
        <v>21</v>
      </c>
      <c r="B19" s="47" t="s">
        <v>12</v>
      </c>
      <c r="C19" s="48">
        <v>2.2000000000000002</v>
      </c>
      <c r="D19" s="48">
        <v>20947.46</v>
      </c>
      <c r="E19" s="49">
        <v>9521.5727272727254</v>
      </c>
      <c r="F19" s="50">
        <v>0.20947459999999998</v>
      </c>
    </row>
    <row r="20" spans="1:6" ht="15.75">
      <c r="A20" s="46" t="s">
        <v>85</v>
      </c>
      <c r="B20" s="47" t="s">
        <v>12</v>
      </c>
      <c r="C20" s="48">
        <v>2.2000000000000002</v>
      </c>
      <c r="D20" s="48">
        <v>58754.76</v>
      </c>
      <c r="E20" s="49">
        <v>26706.709090909091</v>
      </c>
      <c r="F20" s="50">
        <v>0.58754760000000006</v>
      </c>
    </row>
    <row r="21" spans="1:6" ht="15.75">
      <c r="A21" s="46" t="s">
        <v>19</v>
      </c>
      <c r="B21" s="47" t="s">
        <v>15</v>
      </c>
      <c r="C21" s="48">
        <v>2.2200000000000002</v>
      </c>
      <c r="D21" s="48">
        <v>20485.7</v>
      </c>
      <c r="E21" s="49">
        <v>9227.7927927927922</v>
      </c>
      <c r="F21" s="50">
        <v>0.20485700000000001</v>
      </c>
    </row>
    <row r="22" spans="1:6" ht="15.75">
      <c r="A22" s="46" t="s">
        <v>26</v>
      </c>
      <c r="B22" s="47" t="s">
        <v>15</v>
      </c>
      <c r="C22" s="48">
        <v>2.2200000000000002</v>
      </c>
      <c r="D22" s="48">
        <v>15769.37</v>
      </c>
      <c r="E22" s="49">
        <v>7103.3198198198197</v>
      </c>
      <c r="F22" s="50">
        <v>0.15769370000000002</v>
      </c>
    </row>
    <row r="23" spans="1:6" ht="15.75">
      <c r="A23" s="46" t="s">
        <v>32</v>
      </c>
      <c r="B23" s="47" t="s">
        <v>15</v>
      </c>
      <c r="C23" s="48">
        <v>2.2200000000000002</v>
      </c>
      <c r="D23" s="48">
        <v>20287.53</v>
      </c>
      <c r="E23" s="49">
        <v>9138.5270270270248</v>
      </c>
      <c r="F23" s="50">
        <v>0.20287529999999998</v>
      </c>
    </row>
    <row r="24" spans="1:6" ht="15.75">
      <c r="A24" s="46" t="s">
        <v>33</v>
      </c>
      <c r="B24" s="47" t="s">
        <v>15</v>
      </c>
      <c r="C24" s="48">
        <v>2.2200000000000002</v>
      </c>
      <c r="D24" s="48">
        <v>8892.4</v>
      </c>
      <c r="E24" s="49">
        <v>4005.5855855855852</v>
      </c>
      <c r="F24" s="50">
        <v>8.8924000000000003E-2</v>
      </c>
    </row>
    <row r="25" spans="1:6" ht="15.75">
      <c r="A25" s="46" t="s">
        <v>44</v>
      </c>
      <c r="B25" s="47" t="s">
        <v>12</v>
      </c>
      <c r="C25" s="48">
        <v>2.25</v>
      </c>
      <c r="D25" s="48">
        <v>78916.759999999995</v>
      </c>
      <c r="E25" s="49">
        <v>35074.115555555552</v>
      </c>
      <c r="F25" s="50">
        <v>0.78916759999999997</v>
      </c>
    </row>
    <row r="26" spans="1:6" ht="15.75">
      <c r="A26" s="46" t="s">
        <v>65</v>
      </c>
      <c r="B26" s="47" t="s">
        <v>15</v>
      </c>
      <c r="C26" s="48">
        <v>2.25</v>
      </c>
      <c r="D26" s="48">
        <v>21193.87</v>
      </c>
      <c r="E26" s="49">
        <v>9419.4977777777767</v>
      </c>
      <c r="F26" s="50">
        <v>0.21193869999999998</v>
      </c>
    </row>
    <row r="27" spans="1:6" ht="15.75">
      <c r="A27" s="46" t="s">
        <v>71</v>
      </c>
      <c r="B27" s="47" t="s">
        <v>15</v>
      </c>
      <c r="C27" s="48">
        <v>2.25</v>
      </c>
      <c r="D27" s="48">
        <v>14043.89</v>
      </c>
      <c r="E27" s="49">
        <v>6241.7288888888888</v>
      </c>
      <c r="F27" s="50">
        <v>0.14043890000000001</v>
      </c>
    </row>
    <row r="28" spans="1:6" ht="15.75">
      <c r="A28" s="46" t="s">
        <v>31</v>
      </c>
      <c r="B28" s="47" t="s">
        <v>15</v>
      </c>
      <c r="C28" s="48">
        <v>2.2999999999999998</v>
      </c>
      <c r="D28" s="48">
        <v>16632.54</v>
      </c>
      <c r="E28" s="49">
        <v>7231.5391304347831</v>
      </c>
      <c r="F28" s="50">
        <v>0.16632540000000001</v>
      </c>
    </row>
    <row r="29" spans="1:6" ht="15.75">
      <c r="A29" s="46" t="s">
        <v>79</v>
      </c>
      <c r="B29" s="47" t="s">
        <v>12</v>
      </c>
      <c r="C29" s="48">
        <v>2.2999999999999998</v>
      </c>
      <c r="D29" s="48">
        <v>27120.799999999999</v>
      </c>
      <c r="E29" s="49">
        <v>11791.652173913044</v>
      </c>
      <c r="F29" s="50">
        <v>0.271208</v>
      </c>
    </row>
    <row r="30" spans="1:6" ht="15.75">
      <c r="A30" s="46" t="s">
        <v>52</v>
      </c>
      <c r="B30" s="47" t="s">
        <v>15</v>
      </c>
      <c r="C30" s="48">
        <v>2.33</v>
      </c>
      <c r="D30" s="48">
        <v>19281.54</v>
      </c>
      <c r="E30" s="49">
        <v>8275.3390557939911</v>
      </c>
      <c r="F30" s="50">
        <v>0.1928154</v>
      </c>
    </row>
    <row r="31" spans="1:6" ht="15.75">
      <c r="A31" s="46" t="s">
        <v>62</v>
      </c>
      <c r="B31" s="47" t="s">
        <v>15</v>
      </c>
      <c r="C31" s="48">
        <v>2.33</v>
      </c>
      <c r="D31" s="48">
        <v>21554.32</v>
      </c>
      <c r="E31" s="49">
        <v>9250.7811158798286</v>
      </c>
      <c r="F31" s="50">
        <v>0.21554319999999999</v>
      </c>
    </row>
    <row r="32" spans="1:6" ht="15.75">
      <c r="A32" s="46" t="s">
        <v>36</v>
      </c>
      <c r="B32" s="47" t="s">
        <v>12</v>
      </c>
      <c r="C32" s="48">
        <v>2.375</v>
      </c>
      <c r="D32" s="48">
        <v>41476.92</v>
      </c>
      <c r="E32" s="49">
        <v>17463.966315789472</v>
      </c>
      <c r="F32" s="50">
        <v>0.4147692</v>
      </c>
    </row>
    <row r="33" spans="1:6" ht="15.75">
      <c r="A33" s="46" t="s">
        <v>20</v>
      </c>
      <c r="B33" s="47" t="s">
        <v>12</v>
      </c>
      <c r="C33" s="48">
        <v>2.44</v>
      </c>
      <c r="D33" s="48">
        <v>27952.25</v>
      </c>
      <c r="E33" s="49">
        <v>11455.840163934427</v>
      </c>
      <c r="F33" s="50">
        <v>0.27952250000000001</v>
      </c>
    </row>
    <row r="34" spans="1:6" ht="15.75">
      <c r="A34" s="46" t="s">
        <v>81</v>
      </c>
      <c r="B34" s="47" t="s">
        <v>15</v>
      </c>
      <c r="C34" s="48">
        <v>2.8</v>
      </c>
      <c r="D34" s="48">
        <v>16597.63</v>
      </c>
      <c r="E34" s="49">
        <v>5927.7250000000004</v>
      </c>
      <c r="F34" s="50">
        <v>0.16597630000000002</v>
      </c>
    </row>
    <row r="35" spans="1:6" ht="15.75">
      <c r="A35" s="46" t="s">
        <v>84</v>
      </c>
      <c r="B35" s="47" t="s">
        <v>15</v>
      </c>
      <c r="C35" s="48">
        <v>2.8</v>
      </c>
      <c r="D35" s="48">
        <v>14440.8</v>
      </c>
      <c r="E35" s="49">
        <v>5157.4285714285716</v>
      </c>
      <c r="F35" s="50">
        <v>0.14440799999999998</v>
      </c>
    </row>
    <row r="36" spans="1:6" ht="15.75">
      <c r="A36" s="46" t="s">
        <v>37</v>
      </c>
      <c r="B36" s="47" t="s">
        <v>15</v>
      </c>
      <c r="C36" s="48">
        <v>3.2</v>
      </c>
      <c r="D36" s="48">
        <v>17655.38</v>
      </c>
      <c r="E36" s="49">
        <v>5517.3062499999996</v>
      </c>
      <c r="F36" s="50">
        <v>0.17655380000000001</v>
      </c>
    </row>
    <row r="37" spans="1:6" ht="15.75">
      <c r="A37" s="46" t="s">
        <v>70</v>
      </c>
      <c r="B37" s="47" t="s">
        <v>12</v>
      </c>
      <c r="C37" s="48">
        <v>3.2</v>
      </c>
      <c r="D37" s="48">
        <v>44972.37</v>
      </c>
      <c r="E37" s="49">
        <v>14053.865625</v>
      </c>
      <c r="F37" s="50">
        <v>0.4497237</v>
      </c>
    </row>
    <row r="38" spans="1:6" ht="15.75">
      <c r="A38" s="46" t="s">
        <v>23</v>
      </c>
      <c r="B38" s="47" t="s">
        <v>12</v>
      </c>
      <c r="C38" s="48">
        <v>3.22</v>
      </c>
      <c r="D38" s="48">
        <v>43674.03</v>
      </c>
      <c r="E38" s="49">
        <v>13563.363354037267</v>
      </c>
      <c r="F38" s="50">
        <v>0.43674029999999997</v>
      </c>
    </row>
    <row r="39" spans="1:6" ht="15.75">
      <c r="A39" s="46" t="s">
        <v>64</v>
      </c>
      <c r="B39" s="47" t="s">
        <v>15</v>
      </c>
      <c r="C39" s="48">
        <v>3.25</v>
      </c>
      <c r="D39" s="48">
        <v>18092.400000000001</v>
      </c>
      <c r="E39" s="49">
        <v>5566.8923076923083</v>
      </c>
      <c r="F39" s="50">
        <v>0.180924</v>
      </c>
    </row>
    <row r="40" spans="1:6" ht="15.75">
      <c r="A40" s="46" t="s">
        <v>35</v>
      </c>
      <c r="B40" s="47" t="s">
        <v>15</v>
      </c>
      <c r="C40" s="48">
        <v>3.29</v>
      </c>
      <c r="D40" s="48">
        <v>11089.28</v>
      </c>
      <c r="E40" s="49">
        <v>3370.6018237082067</v>
      </c>
      <c r="F40" s="50">
        <v>0.1108928</v>
      </c>
    </row>
    <row r="41" spans="1:6" ht="15.75">
      <c r="A41" s="46" t="s">
        <v>50</v>
      </c>
      <c r="B41" s="47" t="s">
        <v>15</v>
      </c>
      <c r="C41" s="48">
        <v>3.29</v>
      </c>
      <c r="D41" s="48">
        <v>14710.56</v>
      </c>
      <c r="E41" s="49">
        <v>4471.2948328267476</v>
      </c>
      <c r="F41" s="50">
        <v>0.1471056</v>
      </c>
    </row>
    <row r="42" spans="1:6" ht="15.75">
      <c r="A42" s="46" t="s">
        <v>59</v>
      </c>
      <c r="B42" s="47" t="s">
        <v>15</v>
      </c>
      <c r="C42" s="48">
        <v>3.29</v>
      </c>
      <c r="D42" s="48">
        <v>39845.32</v>
      </c>
      <c r="E42" s="49">
        <v>12111.039513677812</v>
      </c>
      <c r="F42" s="50">
        <v>0.39845320000000001</v>
      </c>
    </row>
    <row r="43" spans="1:6" ht="15.75">
      <c r="A43" s="46" t="s">
        <v>93</v>
      </c>
      <c r="B43" s="47" t="s">
        <v>12</v>
      </c>
      <c r="C43" s="48">
        <v>3.29</v>
      </c>
      <c r="D43" s="48">
        <v>27063.15</v>
      </c>
      <c r="E43" s="49">
        <v>8225.8814589665653</v>
      </c>
      <c r="F43" s="50">
        <v>0.27063150000000002</v>
      </c>
    </row>
    <row r="44" spans="1:6" ht="15.75">
      <c r="A44" s="46" t="s">
        <v>76</v>
      </c>
      <c r="B44" s="47" t="s">
        <v>12</v>
      </c>
      <c r="C44" s="48">
        <v>3.3</v>
      </c>
      <c r="D44" s="48">
        <v>34451.82</v>
      </c>
      <c r="E44" s="49">
        <v>10439.945454545456</v>
      </c>
      <c r="F44" s="50">
        <v>0.3445182</v>
      </c>
    </row>
    <row r="45" spans="1:6" ht="15.75">
      <c r="A45" s="46" t="s">
        <v>53</v>
      </c>
      <c r="B45" s="47" t="s">
        <v>12</v>
      </c>
      <c r="C45" s="48">
        <v>3.44</v>
      </c>
      <c r="D45" s="48">
        <v>21550.98</v>
      </c>
      <c r="E45" s="49">
        <v>6264.8197674418607</v>
      </c>
      <c r="F45" s="50">
        <v>0.2155098</v>
      </c>
    </row>
    <row r="46" spans="1:6" ht="15.75">
      <c r="A46" s="46" t="s">
        <v>54</v>
      </c>
      <c r="B46" s="47" t="s">
        <v>15</v>
      </c>
      <c r="C46" s="48">
        <v>3.44</v>
      </c>
      <c r="D46" s="48">
        <v>19702.95</v>
      </c>
      <c r="E46" s="49">
        <v>5727.6017441860467</v>
      </c>
      <c r="F46" s="50">
        <v>0.1970295</v>
      </c>
    </row>
    <row r="47" spans="1:6" ht="15.75">
      <c r="A47" s="46" t="s">
        <v>75</v>
      </c>
      <c r="B47" s="47" t="s">
        <v>12</v>
      </c>
      <c r="C47" s="48">
        <v>3.44</v>
      </c>
      <c r="D47" s="48">
        <v>41515.919999999998</v>
      </c>
      <c r="E47" s="49">
        <v>12068.581395348838</v>
      </c>
      <c r="F47" s="50">
        <v>0.41515920000000001</v>
      </c>
    </row>
    <row r="48" spans="1:6" ht="15.75">
      <c r="A48" s="46" t="s">
        <v>61</v>
      </c>
      <c r="B48" s="47" t="s">
        <v>15</v>
      </c>
      <c r="C48" s="48">
        <v>3.6</v>
      </c>
      <c r="D48" s="48">
        <v>28359.5</v>
      </c>
      <c r="E48" s="49">
        <v>7877.6388888888887</v>
      </c>
      <c r="F48" s="50">
        <v>0.28359499999999999</v>
      </c>
    </row>
    <row r="49" spans="1:6" ht="15.75">
      <c r="A49" s="46" t="s">
        <v>28</v>
      </c>
      <c r="B49" s="47" t="s">
        <v>15</v>
      </c>
      <c r="C49" s="48">
        <v>4.3</v>
      </c>
      <c r="D49" s="48">
        <v>26814.59</v>
      </c>
      <c r="E49" s="49">
        <v>6235.9511627906977</v>
      </c>
      <c r="F49" s="50">
        <v>0.26814589999999999</v>
      </c>
    </row>
    <row r="50" spans="1:6" ht="15.75">
      <c r="A50" s="46" t="s">
        <v>73</v>
      </c>
      <c r="B50" s="47" t="s">
        <v>12</v>
      </c>
      <c r="C50" s="48">
        <v>4.3</v>
      </c>
      <c r="D50" s="48">
        <v>72251.850000000006</v>
      </c>
      <c r="E50" s="49">
        <v>16802.755813953492</v>
      </c>
      <c r="F50" s="50">
        <v>0.72251850000000006</v>
      </c>
    </row>
    <row r="51" spans="1:6" ht="15.75">
      <c r="A51" s="46" t="s">
        <v>60</v>
      </c>
      <c r="B51" s="47" t="s">
        <v>12</v>
      </c>
      <c r="C51" s="48">
        <v>4.33</v>
      </c>
      <c r="D51" s="48">
        <v>32965.68</v>
      </c>
      <c r="E51" s="49">
        <v>7613.3210161662819</v>
      </c>
      <c r="F51" s="50">
        <v>0.32965680000000003</v>
      </c>
    </row>
    <row r="52" spans="1:6" ht="15.75">
      <c r="A52" s="46" t="s">
        <v>41</v>
      </c>
      <c r="B52" s="47" t="s">
        <v>15</v>
      </c>
      <c r="C52" s="48">
        <v>4.4400000000000004</v>
      </c>
      <c r="D52" s="48">
        <v>18828.37</v>
      </c>
      <c r="E52" s="49">
        <v>4240.623873873873</v>
      </c>
      <c r="F52" s="50">
        <v>0.1882837</v>
      </c>
    </row>
    <row r="53" spans="1:6" ht="15.75">
      <c r="A53" s="46" t="s">
        <v>51</v>
      </c>
      <c r="B53" s="47" t="s">
        <v>12</v>
      </c>
      <c r="C53" s="48">
        <v>5.25</v>
      </c>
      <c r="D53" s="48">
        <v>134734.87</v>
      </c>
      <c r="E53" s="49">
        <v>25663.784761904761</v>
      </c>
      <c r="F53" s="50">
        <v>1.3473487</v>
      </c>
    </row>
    <row r="54" spans="1:6" ht="15.75">
      <c r="A54" s="46" t="s">
        <v>68</v>
      </c>
      <c r="B54" s="47" t="s">
        <v>12</v>
      </c>
      <c r="C54" s="48">
        <v>5.25</v>
      </c>
      <c r="D54" s="48">
        <v>112930.78</v>
      </c>
      <c r="E54" s="49">
        <v>21510.624761904761</v>
      </c>
      <c r="F54" s="50">
        <v>1.1293078000000001</v>
      </c>
    </row>
    <row r="55" spans="1:6" ht="15.75">
      <c r="A55" s="46" t="s">
        <v>82</v>
      </c>
      <c r="B55" s="47" t="s">
        <v>12</v>
      </c>
      <c r="C55" s="48">
        <v>5.4</v>
      </c>
      <c r="D55" s="48">
        <v>67619.3</v>
      </c>
      <c r="E55" s="49">
        <v>12522.092592592593</v>
      </c>
      <c r="F55" s="50">
        <v>0.67619300000000004</v>
      </c>
    </row>
    <row r="56" spans="1:6" ht="15.75">
      <c r="A56" s="46" t="s">
        <v>69</v>
      </c>
      <c r="B56" s="47" t="s">
        <v>12</v>
      </c>
      <c r="C56" s="48">
        <v>6.25</v>
      </c>
      <c r="D56" s="48">
        <v>88784.23</v>
      </c>
      <c r="E56" s="49">
        <v>14205.476799999999</v>
      </c>
      <c r="F56" s="50">
        <v>0.88784229999999997</v>
      </c>
    </row>
    <row r="57" spans="1:6" ht="15.75">
      <c r="A57" s="46" t="s">
        <v>16</v>
      </c>
      <c r="B57" s="47" t="s">
        <v>12</v>
      </c>
      <c r="C57" s="48">
        <v>6.29</v>
      </c>
      <c r="D57" s="48">
        <v>75608.91</v>
      </c>
      <c r="E57" s="49">
        <v>12020.494435612083</v>
      </c>
      <c r="F57" s="50">
        <v>0.75608910000000007</v>
      </c>
    </row>
    <row r="58" spans="1:6" ht="15.75">
      <c r="A58" s="46" t="s">
        <v>42</v>
      </c>
      <c r="B58" s="47" t="s">
        <v>12</v>
      </c>
      <c r="C58" s="48">
        <v>6.44</v>
      </c>
      <c r="D58" s="48">
        <v>83101.259999999995</v>
      </c>
      <c r="E58" s="49">
        <v>12903.922360248445</v>
      </c>
      <c r="F58" s="50">
        <v>0.83101259999999999</v>
      </c>
    </row>
    <row r="59" spans="1:6" ht="15.75">
      <c r="A59" s="46" t="s">
        <v>86</v>
      </c>
      <c r="B59" s="47" t="s">
        <v>12</v>
      </c>
      <c r="C59" s="48">
        <v>6.6</v>
      </c>
      <c r="D59" s="48">
        <v>62913.24</v>
      </c>
      <c r="E59" s="49">
        <v>9532.3090909090915</v>
      </c>
      <c r="F59" s="50">
        <v>0.62913239999999993</v>
      </c>
    </row>
    <row r="60" spans="1:6" ht="15.75">
      <c r="A60" s="46" t="s">
        <v>49</v>
      </c>
      <c r="B60" s="47" t="s">
        <v>12</v>
      </c>
      <c r="C60" s="48">
        <v>7.2</v>
      </c>
      <c r="D60" s="48">
        <v>94858.75</v>
      </c>
      <c r="E60" s="49">
        <v>13174.826388888889</v>
      </c>
      <c r="F60" s="50">
        <v>0.94858750000000003</v>
      </c>
    </row>
    <row r="61" spans="1:6" ht="15.75">
      <c r="A61" s="46" t="s">
        <v>17</v>
      </c>
      <c r="B61" s="47" t="s">
        <v>12</v>
      </c>
      <c r="C61" s="48">
        <v>8.25</v>
      </c>
      <c r="D61" s="48">
        <v>142240.73000000001</v>
      </c>
      <c r="E61" s="49">
        <v>17241.300606060606</v>
      </c>
      <c r="F61" s="50">
        <v>1.4224073000000002</v>
      </c>
    </row>
    <row r="62" spans="1:6" ht="15.75">
      <c r="A62" s="46" t="s">
        <v>92</v>
      </c>
      <c r="B62" s="47" t="s">
        <v>12</v>
      </c>
      <c r="C62" s="48">
        <v>8.2899999999999991</v>
      </c>
      <c r="D62" s="48">
        <v>57273.74</v>
      </c>
      <c r="E62" s="49">
        <v>6908.7744270205067</v>
      </c>
      <c r="F62" s="50">
        <v>0.57273739999999995</v>
      </c>
    </row>
    <row r="63" spans="1:6" ht="15.75">
      <c r="A63" s="46" t="s">
        <v>13</v>
      </c>
      <c r="B63" s="47" t="s">
        <v>12</v>
      </c>
      <c r="C63" s="48">
        <v>9.1999999999999993</v>
      </c>
      <c r="D63" s="48">
        <v>87514.01</v>
      </c>
      <c r="E63" s="49">
        <v>9512.3923913043473</v>
      </c>
      <c r="F63" s="50">
        <v>0.87514009999999998</v>
      </c>
    </row>
    <row r="64" spans="1:6" ht="16.5" thickBot="1">
      <c r="A64" s="46" t="s">
        <v>11</v>
      </c>
      <c r="B64" s="47" t="s">
        <v>12</v>
      </c>
      <c r="C64" s="48">
        <v>9.6</v>
      </c>
      <c r="D64" s="48">
        <v>128766.37</v>
      </c>
      <c r="E64" s="49">
        <v>13413.163541666667</v>
      </c>
      <c r="F64" s="50">
        <v>1.2876637</v>
      </c>
    </row>
    <row r="65" spans="1:6" ht="15.75">
      <c r="A65" s="51" t="s">
        <v>91</v>
      </c>
      <c r="B65" s="52" t="s">
        <v>12</v>
      </c>
      <c r="C65" s="53">
        <v>10.33</v>
      </c>
      <c r="D65" s="53">
        <v>75930.789999999994</v>
      </c>
      <c r="E65" s="54">
        <v>7350.5121006776371</v>
      </c>
      <c r="F65" s="55">
        <v>0.75930789999999992</v>
      </c>
    </row>
    <row r="66" spans="1:6" ht="15.75">
      <c r="A66" s="56" t="s">
        <v>18</v>
      </c>
      <c r="B66" s="57" t="s">
        <v>12</v>
      </c>
      <c r="C66" s="59">
        <v>11.25</v>
      </c>
      <c r="D66" s="58">
        <v>385680.75</v>
      </c>
      <c r="E66" s="59">
        <v>34282.73333333333</v>
      </c>
      <c r="F66" s="60">
        <v>3.8568074999999999</v>
      </c>
    </row>
    <row r="67" spans="1:6" ht="15.75">
      <c r="A67" s="56" t="s">
        <v>46</v>
      </c>
      <c r="B67" s="57" t="s">
        <v>12</v>
      </c>
      <c r="C67" s="58">
        <v>11.3</v>
      </c>
      <c r="D67" s="58">
        <v>144623.56</v>
      </c>
      <c r="E67" s="59">
        <v>12798.545132743362</v>
      </c>
      <c r="F67" s="60">
        <v>1.4462356000000001</v>
      </c>
    </row>
    <row r="68" spans="1:6" ht="15.75">
      <c r="A68" s="56" t="s">
        <v>38</v>
      </c>
      <c r="B68" s="57" t="s">
        <v>12</v>
      </c>
      <c r="C68" s="58">
        <v>12.375</v>
      </c>
      <c r="D68" s="58">
        <v>203050.11</v>
      </c>
      <c r="E68" s="59">
        <v>16408.089696969695</v>
      </c>
      <c r="F68" s="60">
        <v>2.0305010999999999</v>
      </c>
    </row>
    <row r="69" spans="1:6" ht="15.75">
      <c r="A69" s="56" t="s">
        <v>47</v>
      </c>
      <c r="B69" s="57" t="s">
        <v>12</v>
      </c>
      <c r="C69" s="58">
        <v>12.75</v>
      </c>
      <c r="D69" s="58">
        <v>183776.95</v>
      </c>
      <c r="E69" s="59">
        <v>14413.87843137255</v>
      </c>
      <c r="F69" s="60">
        <v>1.8377695000000001</v>
      </c>
    </row>
    <row r="70" spans="1:6" ht="15.75">
      <c r="A70" s="56" t="s">
        <v>89</v>
      </c>
      <c r="B70" s="57" t="s">
        <v>12</v>
      </c>
      <c r="C70" s="58">
        <v>12.8</v>
      </c>
      <c r="D70" s="58">
        <v>125114.19</v>
      </c>
      <c r="E70" s="59">
        <v>9774.5460937499993</v>
      </c>
      <c r="F70" s="60">
        <v>1.2511418999999999</v>
      </c>
    </row>
    <row r="71" spans="1:6" ht="15.75">
      <c r="A71" s="56" t="s">
        <v>55</v>
      </c>
      <c r="B71" s="57" t="s">
        <v>12</v>
      </c>
      <c r="C71" s="58">
        <v>13.25</v>
      </c>
      <c r="D71" s="58">
        <v>123835.6</v>
      </c>
      <c r="E71" s="59">
        <v>9346.0830188679247</v>
      </c>
      <c r="F71" s="60">
        <v>1.238356</v>
      </c>
    </row>
    <row r="72" spans="1:6" ht="15.75">
      <c r="A72" s="56" t="s">
        <v>39</v>
      </c>
      <c r="B72" s="57" t="s">
        <v>12</v>
      </c>
      <c r="C72" s="58">
        <v>13.6</v>
      </c>
      <c r="D72" s="58">
        <v>86830.73</v>
      </c>
      <c r="E72" s="59">
        <v>6384.6125000000002</v>
      </c>
      <c r="F72" s="60">
        <v>0.8683073</v>
      </c>
    </row>
    <row r="73" spans="1:6" ht="15.75">
      <c r="A73" s="56" t="s">
        <v>22</v>
      </c>
      <c r="B73" s="57" t="s">
        <v>12</v>
      </c>
      <c r="C73" s="58">
        <v>14.2</v>
      </c>
      <c r="D73" s="58">
        <v>140359.03</v>
      </c>
      <c r="E73" s="59">
        <v>9884.4387323943665</v>
      </c>
      <c r="F73" s="60">
        <v>1.4035903000000001</v>
      </c>
    </row>
    <row r="74" spans="1:6" ht="15.75">
      <c r="A74" s="56" t="s">
        <v>94</v>
      </c>
      <c r="B74" s="57" t="s">
        <v>12</v>
      </c>
      <c r="C74" s="58">
        <v>15.25</v>
      </c>
      <c r="D74" s="58">
        <v>195867.08</v>
      </c>
      <c r="E74" s="59">
        <v>12843.742950819671</v>
      </c>
      <c r="F74" s="60">
        <v>1.9586707999999999</v>
      </c>
    </row>
    <row r="75" spans="1:6" ht="15.75">
      <c r="A75" s="56" t="s">
        <v>57</v>
      </c>
      <c r="B75" s="57" t="s">
        <v>12</v>
      </c>
      <c r="C75" s="58">
        <v>16.22</v>
      </c>
      <c r="D75" s="58">
        <v>141208.54</v>
      </c>
      <c r="E75" s="59">
        <v>8705.8286066584478</v>
      </c>
      <c r="F75" s="60">
        <v>1.4120854</v>
      </c>
    </row>
    <row r="76" spans="1:6" ht="15.75">
      <c r="A76" s="56" t="s">
        <v>25</v>
      </c>
      <c r="B76" s="57" t="s">
        <v>12</v>
      </c>
      <c r="C76" s="58">
        <v>20.3</v>
      </c>
      <c r="D76" s="58">
        <v>359235.53</v>
      </c>
      <c r="E76" s="59">
        <v>17696.331527093596</v>
      </c>
      <c r="F76" s="60">
        <v>3.5923553000000004</v>
      </c>
    </row>
    <row r="77" spans="1:6" ht="15.75">
      <c r="A77" s="56" t="s">
        <v>80</v>
      </c>
      <c r="B77" s="57" t="s">
        <v>12</v>
      </c>
      <c r="C77" s="58">
        <v>21.25</v>
      </c>
      <c r="D77" s="58">
        <v>373874.03</v>
      </c>
      <c r="E77" s="59">
        <v>17594.072</v>
      </c>
      <c r="F77" s="60">
        <v>3.7387403000000003</v>
      </c>
    </row>
    <row r="78" spans="1:6" ht="15.75">
      <c r="A78" s="56" t="s">
        <v>58</v>
      </c>
      <c r="B78" s="57" t="s">
        <v>12</v>
      </c>
      <c r="C78" s="58">
        <v>22.25</v>
      </c>
      <c r="D78" s="58">
        <v>642822.03</v>
      </c>
      <c r="E78" s="59">
        <v>28890.877752808989</v>
      </c>
      <c r="F78" s="60">
        <v>6.4282203000000004</v>
      </c>
    </row>
    <row r="79" spans="1:6" ht="15.75">
      <c r="A79" s="56" t="s">
        <v>63</v>
      </c>
      <c r="B79" s="57" t="s">
        <v>12</v>
      </c>
      <c r="C79" s="58">
        <v>26.67</v>
      </c>
      <c r="D79" s="58">
        <v>225420.57</v>
      </c>
      <c r="E79" s="59">
        <v>8452.2148481439817</v>
      </c>
      <c r="F79" s="60">
        <v>2.2542057</v>
      </c>
    </row>
    <row r="80" spans="1:6" ht="15.75">
      <c r="A80" s="56" t="s">
        <v>34</v>
      </c>
      <c r="B80" s="57" t="s">
        <v>12</v>
      </c>
      <c r="C80" s="58">
        <v>32.25</v>
      </c>
      <c r="D80" s="58">
        <v>687887.63</v>
      </c>
      <c r="E80" s="59">
        <v>21329.848992248062</v>
      </c>
      <c r="F80" s="60">
        <v>6.8788762999999999</v>
      </c>
    </row>
    <row r="81" spans="1:6" ht="15.75">
      <c r="A81" s="56" t="s">
        <v>56</v>
      </c>
      <c r="B81" s="57" t="s">
        <v>12</v>
      </c>
      <c r="C81" s="58">
        <v>37.75</v>
      </c>
      <c r="D81" s="58">
        <v>272299.99</v>
      </c>
      <c r="E81" s="59">
        <v>7213.24476821192</v>
      </c>
      <c r="F81" s="60">
        <v>2.7229999</v>
      </c>
    </row>
    <row r="82" spans="1:6" ht="16.5" thickBot="1">
      <c r="A82" s="61" t="s">
        <v>78</v>
      </c>
      <c r="B82" s="62" t="s">
        <v>12</v>
      </c>
      <c r="C82" s="63">
        <v>44.75</v>
      </c>
      <c r="D82" s="63">
        <v>811169.53</v>
      </c>
      <c r="E82" s="64">
        <v>18126.693407821229</v>
      </c>
      <c r="F82" s="65">
        <v>8.1116953000000009</v>
      </c>
    </row>
    <row r="83" spans="1:6" ht="16.5" thickBot="1">
      <c r="A83" s="4" t="s">
        <v>27</v>
      </c>
      <c r="B83" t="s">
        <v>12</v>
      </c>
      <c r="C83" s="7">
        <v>834.84</v>
      </c>
      <c r="D83" s="6">
        <v>4247728.2300000004</v>
      </c>
      <c r="E83" s="33">
        <v>5088.0746370562028</v>
      </c>
      <c r="F83" s="9">
        <v>42.477282300000006</v>
      </c>
    </row>
  </sheetData>
  <sortState xmlns:xlrd2="http://schemas.microsoft.com/office/spreadsheetml/2017/richdata2" ref="A2:F83">
    <sortCondition ref="C2:C83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5"/>
  <sheetViews>
    <sheetView topLeftCell="A64" zoomScaleNormal="100" workbookViewId="0">
      <selection activeCell="I74" sqref="I74"/>
    </sheetView>
  </sheetViews>
  <sheetFormatPr defaultRowHeight="15"/>
  <cols>
    <col min="1" max="1" width="29.7109375" customWidth="1"/>
    <col min="2" max="2" width="9.140625" customWidth="1"/>
    <col min="3" max="3" width="12.85546875" customWidth="1"/>
    <col min="4" max="4" width="14.85546875" customWidth="1"/>
    <col min="6" max="6" width="26" customWidth="1"/>
  </cols>
  <sheetData>
    <row r="1" spans="1:6" ht="15.75" thickBot="1">
      <c r="A1" s="66" t="s">
        <v>0</v>
      </c>
      <c r="B1" s="67" t="s">
        <v>2</v>
      </c>
      <c r="C1" s="68" t="s">
        <v>3</v>
      </c>
      <c r="D1" s="67" t="s">
        <v>4</v>
      </c>
      <c r="E1" s="69" t="s">
        <v>9</v>
      </c>
      <c r="F1" s="70" t="s">
        <v>10</v>
      </c>
    </row>
    <row r="2" spans="1:6" ht="15.75">
      <c r="A2" s="71" t="s">
        <v>72</v>
      </c>
      <c r="B2" s="72">
        <v>7238.97</v>
      </c>
      <c r="C2" s="73">
        <v>7113.37</v>
      </c>
      <c r="D2" s="72">
        <v>0.28999999999999998</v>
      </c>
      <c r="E2" s="74">
        <f t="shared" ref="E2:E33" si="0">B2/100000</f>
        <v>7.2389700000000001E-2</v>
      </c>
      <c r="F2" s="75">
        <f t="shared" ref="F2:F33" si="1">C2/100000</f>
        <v>7.1133699999999994E-2</v>
      </c>
    </row>
    <row r="3" spans="1:6" ht="15.75">
      <c r="A3" s="71" t="s">
        <v>87</v>
      </c>
      <c r="B3" s="72">
        <v>17807.21</v>
      </c>
      <c r="C3" s="73">
        <v>17240.52</v>
      </c>
      <c r="D3" s="72">
        <v>1.2</v>
      </c>
      <c r="E3" s="74">
        <f t="shared" si="0"/>
        <v>0.17807209999999998</v>
      </c>
      <c r="F3" s="75">
        <f t="shared" si="1"/>
        <v>0.17240520000000001</v>
      </c>
    </row>
    <row r="4" spans="1:6" ht="15.75">
      <c r="A4" s="71" t="s">
        <v>74</v>
      </c>
      <c r="B4" s="72">
        <v>8809.67</v>
      </c>
      <c r="C4" s="73">
        <v>8507.51</v>
      </c>
      <c r="D4" s="72">
        <v>1.22</v>
      </c>
      <c r="E4" s="74">
        <f t="shared" si="0"/>
        <v>8.80967E-2</v>
      </c>
      <c r="F4" s="75">
        <f t="shared" si="1"/>
        <v>8.5075100000000001E-2</v>
      </c>
    </row>
    <row r="5" spans="1:6" ht="15.75">
      <c r="A5" s="71" t="s">
        <v>83</v>
      </c>
      <c r="B5" s="72">
        <v>7649.66</v>
      </c>
      <c r="C5" s="73">
        <v>7465.23</v>
      </c>
      <c r="D5" s="72">
        <v>1.22</v>
      </c>
      <c r="E5" s="74">
        <f t="shared" si="0"/>
        <v>7.6496599999999998E-2</v>
      </c>
      <c r="F5" s="75">
        <f t="shared" si="1"/>
        <v>7.4652299999999991E-2</v>
      </c>
    </row>
    <row r="6" spans="1:6" ht="15.75">
      <c r="A6" s="71" t="s">
        <v>90</v>
      </c>
      <c r="B6" s="72">
        <v>8823.93</v>
      </c>
      <c r="C6" s="73">
        <v>8436.5</v>
      </c>
      <c r="D6" s="72">
        <v>1.22</v>
      </c>
      <c r="E6" s="74">
        <f t="shared" si="0"/>
        <v>8.8239300000000007E-2</v>
      </c>
      <c r="F6" s="75">
        <f t="shared" si="1"/>
        <v>8.4364999999999996E-2</v>
      </c>
    </row>
    <row r="7" spans="1:6" ht="15.75">
      <c r="A7" s="71" t="s">
        <v>43</v>
      </c>
      <c r="B7" s="72">
        <v>23857.15</v>
      </c>
      <c r="C7" s="73">
        <v>22355.23</v>
      </c>
      <c r="D7" s="72">
        <v>1.25</v>
      </c>
      <c r="E7" s="74">
        <f t="shared" si="0"/>
        <v>0.23857150000000002</v>
      </c>
      <c r="F7" s="75">
        <f t="shared" si="1"/>
        <v>0.22355230000000001</v>
      </c>
    </row>
    <row r="8" spans="1:6" ht="15.75">
      <c r="A8" s="71" t="s">
        <v>67</v>
      </c>
      <c r="B8" s="72">
        <v>24694.400000000001</v>
      </c>
      <c r="C8" s="73">
        <v>23780.92</v>
      </c>
      <c r="D8" s="72">
        <v>1.25</v>
      </c>
      <c r="E8" s="74">
        <f t="shared" si="0"/>
        <v>0.24694400000000002</v>
      </c>
      <c r="F8" s="75">
        <f t="shared" si="1"/>
        <v>0.23780919999999997</v>
      </c>
    </row>
    <row r="9" spans="1:6" ht="15.75">
      <c r="A9" s="71" t="s">
        <v>30</v>
      </c>
      <c r="B9" s="72">
        <v>29131.41</v>
      </c>
      <c r="C9" s="73">
        <v>26929.77</v>
      </c>
      <c r="D9" s="72">
        <v>1.3</v>
      </c>
      <c r="E9" s="74">
        <f t="shared" si="0"/>
        <v>0.29131410000000002</v>
      </c>
      <c r="F9" s="75">
        <f t="shared" si="1"/>
        <v>0.26929770000000003</v>
      </c>
    </row>
    <row r="10" spans="1:6" ht="15.75">
      <c r="A10" s="71" t="s">
        <v>40</v>
      </c>
      <c r="B10" s="72">
        <v>22976.79</v>
      </c>
      <c r="C10" s="73">
        <v>22105.4</v>
      </c>
      <c r="D10" s="72">
        <v>1.3</v>
      </c>
      <c r="E10" s="74">
        <f t="shared" si="0"/>
        <v>0.2297679</v>
      </c>
      <c r="F10" s="75">
        <f t="shared" si="1"/>
        <v>0.22105400000000003</v>
      </c>
    </row>
    <row r="11" spans="1:6" ht="15.75">
      <c r="A11" s="71" t="s">
        <v>77</v>
      </c>
      <c r="B11" s="72">
        <v>32260.6</v>
      </c>
      <c r="C11" s="73">
        <v>30899.05</v>
      </c>
      <c r="D11" s="72">
        <v>1.3</v>
      </c>
      <c r="E11" s="74">
        <f t="shared" si="0"/>
        <v>0.322606</v>
      </c>
      <c r="F11" s="75">
        <f t="shared" si="1"/>
        <v>0.3089905</v>
      </c>
    </row>
    <row r="12" spans="1:6" ht="15.75">
      <c r="A12" s="71" t="s">
        <v>24</v>
      </c>
      <c r="B12" s="72">
        <v>12876.76</v>
      </c>
      <c r="C12" s="73">
        <v>12480.82</v>
      </c>
      <c r="D12" s="72">
        <v>1.44</v>
      </c>
      <c r="E12" s="74">
        <f t="shared" si="0"/>
        <v>0.12876760000000001</v>
      </c>
      <c r="F12" s="75">
        <f t="shared" si="1"/>
        <v>0.12480819999999999</v>
      </c>
    </row>
    <row r="13" spans="1:6" ht="15.75">
      <c r="A13" s="71" t="s">
        <v>45</v>
      </c>
      <c r="B13" s="72">
        <v>6426.64</v>
      </c>
      <c r="C13" s="73">
        <v>6211.45</v>
      </c>
      <c r="D13" s="72">
        <v>1.44</v>
      </c>
      <c r="E13" s="74">
        <f t="shared" si="0"/>
        <v>6.4266400000000001E-2</v>
      </c>
      <c r="F13" s="75">
        <f t="shared" si="1"/>
        <v>6.2114499999999996E-2</v>
      </c>
    </row>
    <row r="14" spans="1:6" ht="15.75">
      <c r="A14" s="71" t="s">
        <v>66</v>
      </c>
      <c r="B14" s="72">
        <v>14773.67</v>
      </c>
      <c r="C14" s="73">
        <v>13957.68</v>
      </c>
      <c r="D14" s="72">
        <v>1.44</v>
      </c>
      <c r="E14" s="74">
        <f t="shared" si="0"/>
        <v>0.1477367</v>
      </c>
      <c r="F14" s="75">
        <f t="shared" si="1"/>
        <v>0.1395768</v>
      </c>
    </row>
    <row r="15" spans="1:6" ht="15.75">
      <c r="A15" s="71" t="s">
        <v>48</v>
      </c>
      <c r="B15" s="72">
        <v>30294.95</v>
      </c>
      <c r="C15" s="73">
        <v>27595.47</v>
      </c>
      <c r="D15" s="72">
        <v>1.6</v>
      </c>
      <c r="E15" s="74">
        <f t="shared" si="0"/>
        <v>0.30294949999999998</v>
      </c>
      <c r="F15" s="75">
        <f t="shared" si="1"/>
        <v>0.2759547</v>
      </c>
    </row>
    <row r="16" spans="1:6" ht="15.75">
      <c r="A16" s="71" t="s">
        <v>29</v>
      </c>
      <c r="B16" s="72">
        <v>14799.79</v>
      </c>
      <c r="C16" s="73">
        <v>14290.06</v>
      </c>
      <c r="D16" s="72">
        <v>1.8</v>
      </c>
      <c r="E16" s="74">
        <f t="shared" si="0"/>
        <v>0.14799790000000002</v>
      </c>
      <c r="F16" s="75">
        <f t="shared" si="1"/>
        <v>0.14290059999999999</v>
      </c>
    </row>
    <row r="17" spans="1:6" ht="15.75">
      <c r="A17" s="71" t="s">
        <v>88</v>
      </c>
      <c r="B17" s="72">
        <v>12686.8</v>
      </c>
      <c r="C17" s="73">
        <v>12359.39</v>
      </c>
      <c r="D17" s="72">
        <v>1.8</v>
      </c>
      <c r="E17" s="74">
        <f t="shared" si="0"/>
        <v>0.12686799999999998</v>
      </c>
      <c r="F17" s="75">
        <f t="shared" si="1"/>
        <v>0.12359389999999999</v>
      </c>
    </row>
    <row r="18" spans="1:6" ht="15.75">
      <c r="A18" s="71" t="s">
        <v>14</v>
      </c>
      <c r="B18" s="72">
        <v>23411.18</v>
      </c>
      <c r="C18" s="73">
        <v>21532.37</v>
      </c>
      <c r="D18" s="72">
        <v>2.2000000000000002</v>
      </c>
      <c r="E18" s="74">
        <f t="shared" si="0"/>
        <v>0.23411180000000001</v>
      </c>
      <c r="F18" s="75">
        <f t="shared" si="1"/>
        <v>0.21532369999999998</v>
      </c>
    </row>
    <row r="19" spans="1:6" ht="15.75">
      <c r="A19" s="71" t="s">
        <v>21</v>
      </c>
      <c r="B19" s="72">
        <v>22340.77</v>
      </c>
      <c r="C19" s="73">
        <v>20947.46</v>
      </c>
      <c r="D19" s="72">
        <v>2.2000000000000002</v>
      </c>
      <c r="E19" s="74">
        <f t="shared" si="0"/>
        <v>0.22340770000000001</v>
      </c>
      <c r="F19" s="75">
        <f t="shared" si="1"/>
        <v>0.20947459999999998</v>
      </c>
    </row>
    <row r="20" spans="1:6" ht="15.75">
      <c r="A20" s="71" t="s">
        <v>85</v>
      </c>
      <c r="B20" s="72">
        <v>62502.68</v>
      </c>
      <c r="C20" s="73">
        <v>58754.76</v>
      </c>
      <c r="D20" s="72">
        <v>2.2000000000000002</v>
      </c>
      <c r="E20" s="74">
        <f t="shared" si="0"/>
        <v>0.62502679999999999</v>
      </c>
      <c r="F20" s="75">
        <f t="shared" si="1"/>
        <v>0.58754760000000006</v>
      </c>
    </row>
    <row r="21" spans="1:6" ht="15.75">
      <c r="A21" s="71" t="s">
        <v>19</v>
      </c>
      <c r="B21" s="72">
        <v>21462.1</v>
      </c>
      <c r="C21" s="73">
        <v>20485.7</v>
      </c>
      <c r="D21" s="72">
        <v>2.2200000000000002</v>
      </c>
      <c r="E21" s="74">
        <f t="shared" si="0"/>
        <v>0.21462099999999998</v>
      </c>
      <c r="F21" s="75">
        <f t="shared" si="1"/>
        <v>0.20485700000000001</v>
      </c>
    </row>
    <row r="22" spans="1:6" ht="15.75">
      <c r="A22" s="71" t="s">
        <v>26</v>
      </c>
      <c r="B22" s="72">
        <v>16870.39</v>
      </c>
      <c r="C22" s="73">
        <v>15769.37</v>
      </c>
      <c r="D22" s="72">
        <v>2.2200000000000002</v>
      </c>
      <c r="E22" s="74">
        <f t="shared" si="0"/>
        <v>0.16870389999999999</v>
      </c>
      <c r="F22" s="75">
        <f t="shared" si="1"/>
        <v>0.15769370000000002</v>
      </c>
    </row>
    <row r="23" spans="1:6" ht="15.75">
      <c r="A23" s="71" t="s">
        <v>32</v>
      </c>
      <c r="B23" s="72">
        <v>21848.53</v>
      </c>
      <c r="C23" s="73">
        <v>20287.53</v>
      </c>
      <c r="D23" s="72">
        <v>2.2200000000000002</v>
      </c>
      <c r="E23" s="74">
        <f t="shared" si="0"/>
        <v>0.21848529999999999</v>
      </c>
      <c r="F23" s="75">
        <f t="shared" si="1"/>
        <v>0.20287529999999998</v>
      </c>
    </row>
    <row r="24" spans="1:6" ht="15.75">
      <c r="A24" s="71" t="s">
        <v>33</v>
      </c>
      <c r="B24" s="72">
        <v>9246.07</v>
      </c>
      <c r="C24" s="73">
        <v>8892.4</v>
      </c>
      <c r="D24" s="72">
        <v>2.2200000000000002</v>
      </c>
      <c r="E24" s="74">
        <f t="shared" si="0"/>
        <v>9.2460699999999993E-2</v>
      </c>
      <c r="F24" s="75">
        <f t="shared" si="1"/>
        <v>8.8924000000000003E-2</v>
      </c>
    </row>
    <row r="25" spans="1:6" ht="15.75">
      <c r="A25" s="71" t="s">
        <v>44</v>
      </c>
      <c r="B25" s="72">
        <v>79955.539999999994</v>
      </c>
      <c r="C25" s="73">
        <v>78916.759999999995</v>
      </c>
      <c r="D25" s="72">
        <v>2.25</v>
      </c>
      <c r="E25" s="74">
        <f t="shared" si="0"/>
        <v>0.79955539999999992</v>
      </c>
      <c r="F25" s="75">
        <f t="shared" si="1"/>
        <v>0.78916759999999997</v>
      </c>
    </row>
    <row r="26" spans="1:6" ht="15.75">
      <c r="A26" s="71" t="s">
        <v>65</v>
      </c>
      <c r="B26" s="72">
        <v>22331.919999999998</v>
      </c>
      <c r="C26" s="73">
        <v>21193.87</v>
      </c>
      <c r="D26" s="72">
        <v>2.25</v>
      </c>
      <c r="E26" s="74">
        <f t="shared" si="0"/>
        <v>0.2233192</v>
      </c>
      <c r="F26" s="75">
        <f t="shared" si="1"/>
        <v>0.21193869999999998</v>
      </c>
    </row>
    <row r="27" spans="1:6" ht="15.75">
      <c r="A27" s="71" t="s">
        <v>71</v>
      </c>
      <c r="B27" s="72">
        <v>14679.53</v>
      </c>
      <c r="C27" s="73">
        <v>14043.89</v>
      </c>
      <c r="D27" s="72">
        <v>2.25</v>
      </c>
      <c r="E27" s="74">
        <f t="shared" si="0"/>
        <v>0.14679530000000002</v>
      </c>
      <c r="F27" s="75">
        <f t="shared" si="1"/>
        <v>0.14043890000000001</v>
      </c>
    </row>
    <row r="28" spans="1:6" ht="15.75">
      <c r="A28" s="71" t="s">
        <v>31</v>
      </c>
      <c r="B28" s="72">
        <v>17741.759999999998</v>
      </c>
      <c r="C28" s="73">
        <v>16632.54</v>
      </c>
      <c r="D28" s="72">
        <v>2.2999999999999998</v>
      </c>
      <c r="E28" s="74">
        <f t="shared" si="0"/>
        <v>0.17741759999999998</v>
      </c>
      <c r="F28" s="75">
        <f t="shared" si="1"/>
        <v>0.16632540000000001</v>
      </c>
    </row>
    <row r="29" spans="1:6" ht="15.75">
      <c r="A29" s="71" t="s">
        <v>79</v>
      </c>
      <c r="B29" s="72">
        <v>27931.09</v>
      </c>
      <c r="C29" s="73">
        <v>27120.799999999999</v>
      </c>
      <c r="D29" s="72">
        <v>2.2999999999999998</v>
      </c>
      <c r="E29" s="74">
        <f t="shared" si="0"/>
        <v>0.27931090000000003</v>
      </c>
      <c r="F29" s="75">
        <f t="shared" si="1"/>
        <v>0.271208</v>
      </c>
    </row>
    <row r="30" spans="1:6" ht="15.75">
      <c r="A30" s="71" t="s">
        <v>52</v>
      </c>
      <c r="B30" s="72">
        <v>20991.19</v>
      </c>
      <c r="C30" s="73">
        <v>19281.54</v>
      </c>
      <c r="D30" s="72">
        <v>2.33</v>
      </c>
      <c r="E30" s="74">
        <f t="shared" si="0"/>
        <v>0.20991189999999998</v>
      </c>
      <c r="F30" s="75">
        <f t="shared" si="1"/>
        <v>0.1928154</v>
      </c>
    </row>
    <row r="31" spans="1:6" ht="15.75">
      <c r="A31" s="71" t="s">
        <v>62</v>
      </c>
      <c r="B31" s="72">
        <v>22120.84</v>
      </c>
      <c r="C31" s="73">
        <v>21554.32</v>
      </c>
      <c r="D31" s="72">
        <v>2.33</v>
      </c>
      <c r="E31" s="74">
        <f t="shared" si="0"/>
        <v>0.2212084</v>
      </c>
      <c r="F31" s="75">
        <f t="shared" si="1"/>
        <v>0.21554319999999999</v>
      </c>
    </row>
    <row r="32" spans="1:6" ht="15.75">
      <c r="A32" s="71" t="s">
        <v>36</v>
      </c>
      <c r="B32" s="72">
        <v>42990.12</v>
      </c>
      <c r="C32" s="73">
        <v>41476.92</v>
      </c>
      <c r="D32" s="72">
        <v>2.375</v>
      </c>
      <c r="E32" s="74">
        <f t="shared" si="0"/>
        <v>0.42990120000000004</v>
      </c>
      <c r="F32" s="75">
        <f t="shared" si="1"/>
        <v>0.4147692</v>
      </c>
    </row>
    <row r="33" spans="1:6" ht="15.75">
      <c r="A33" s="71" t="s">
        <v>20</v>
      </c>
      <c r="B33" s="72">
        <v>30022.28</v>
      </c>
      <c r="C33" s="73">
        <v>27952.25</v>
      </c>
      <c r="D33" s="72">
        <v>2.44</v>
      </c>
      <c r="E33" s="74">
        <f t="shared" si="0"/>
        <v>0.30022280000000001</v>
      </c>
      <c r="F33" s="75">
        <f t="shared" si="1"/>
        <v>0.27952250000000001</v>
      </c>
    </row>
    <row r="34" spans="1:6" ht="15.75">
      <c r="A34" s="71" t="s">
        <v>81</v>
      </c>
      <c r="B34" s="72">
        <v>17169.32</v>
      </c>
      <c r="C34" s="73">
        <v>16597.63</v>
      </c>
      <c r="D34" s="72">
        <v>2.8</v>
      </c>
      <c r="E34" s="74">
        <f t="shared" ref="E34:E65" si="2">B34/100000</f>
        <v>0.17169319999999999</v>
      </c>
      <c r="F34" s="75">
        <f t="shared" ref="F34:F65" si="3">C34/100000</f>
        <v>0.16597630000000002</v>
      </c>
    </row>
    <row r="35" spans="1:6" ht="15.75">
      <c r="A35" s="71" t="s">
        <v>84</v>
      </c>
      <c r="B35" s="72">
        <v>14964.04</v>
      </c>
      <c r="C35" s="73">
        <v>14440.8</v>
      </c>
      <c r="D35" s="72">
        <v>2.8</v>
      </c>
      <c r="E35" s="74">
        <f t="shared" si="2"/>
        <v>0.14964040000000001</v>
      </c>
      <c r="F35" s="75">
        <f t="shared" si="3"/>
        <v>0.14440799999999998</v>
      </c>
    </row>
    <row r="36" spans="1:6" ht="15.75">
      <c r="A36" s="71" t="s">
        <v>37</v>
      </c>
      <c r="B36" s="72">
        <v>19304.95</v>
      </c>
      <c r="C36" s="73">
        <v>17655.38</v>
      </c>
      <c r="D36" s="72">
        <v>3.2</v>
      </c>
      <c r="E36" s="74">
        <f t="shared" si="2"/>
        <v>0.19304950000000001</v>
      </c>
      <c r="F36" s="75">
        <f t="shared" si="3"/>
        <v>0.17655380000000001</v>
      </c>
    </row>
    <row r="37" spans="1:6" ht="15.75">
      <c r="A37" s="71" t="s">
        <v>70</v>
      </c>
      <c r="B37" s="72">
        <v>47228.35</v>
      </c>
      <c r="C37" s="73">
        <v>44972.37</v>
      </c>
      <c r="D37" s="72">
        <v>3.2</v>
      </c>
      <c r="E37" s="74">
        <f t="shared" si="2"/>
        <v>0.47228349999999997</v>
      </c>
      <c r="F37" s="75">
        <f t="shared" si="3"/>
        <v>0.4497237</v>
      </c>
    </row>
    <row r="38" spans="1:6" ht="15.75">
      <c r="A38" s="71" t="s">
        <v>23</v>
      </c>
      <c r="B38" s="72">
        <v>45913.84</v>
      </c>
      <c r="C38" s="73">
        <v>43674.03</v>
      </c>
      <c r="D38" s="72">
        <v>3.22</v>
      </c>
      <c r="E38" s="74">
        <f t="shared" si="2"/>
        <v>0.45913839999999995</v>
      </c>
      <c r="F38" s="75">
        <f t="shared" si="3"/>
        <v>0.43674029999999997</v>
      </c>
    </row>
    <row r="39" spans="1:6" ht="15.75">
      <c r="A39" s="71" t="s">
        <v>64</v>
      </c>
      <c r="B39" s="72">
        <v>19026.95</v>
      </c>
      <c r="C39" s="73">
        <v>18092.400000000001</v>
      </c>
      <c r="D39" s="72">
        <v>3.25</v>
      </c>
      <c r="E39" s="74">
        <f t="shared" si="2"/>
        <v>0.19026950000000001</v>
      </c>
      <c r="F39" s="75">
        <f t="shared" si="3"/>
        <v>0.180924</v>
      </c>
    </row>
    <row r="40" spans="1:6" ht="15.75">
      <c r="A40" s="71" t="s">
        <v>35</v>
      </c>
      <c r="B40" s="72">
        <v>11553.8</v>
      </c>
      <c r="C40" s="73">
        <v>11089.28</v>
      </c>
      <c r="D40" s="72">
        <v>3.29</v>
      </c>
      <c r="E40" s="74">
        <f t="shared" si="2"/>
        <v>0.11553799999999999</v>
      </c>
      <c r="F40" s="75">
        <f t="shared" si="3"/>
        <v>0.1108928</v>
      </c>
    </row>
    <row r="41" spans="1:6" ht="15.75">
      <c r="A41" s="71" t="s">
        <v>50</v>
      </c>
      <c r="B41" s="72">
        <v>15501.3</v>
      </c>
      <c r="C41" s="73">
        <v>14710.56</v>
      </c>
      <c r="D41" s="72">
        <v>3.29</v>
      </c>
      <c r="E41" s="74">
        <f t="shared" si="2"/>
        <v>0.15501299999999998</v>
      </c>
      <c r="F41" s="75">
        <f t="shared" si="3"/>
        <v>0.1471056</v>
      </c>
    </row>
    <row r="42" spans="1:6" ht="15.75">
      <c r="A42" s="71" t="s">
        <v>59</v>
      </c>
      <c r="B42" s="72">
        <v>41557.58</v>
      </c>
      <c r="C42" s="73">
        <v>39845.32</v>
      </c>
      <c r="D42" s="72">
        <v>3.29</v>
      </c>
      <c r="E42" s="74">
        <f t="shared" si="2"/>
        <v>0.4155758</v>
      </c>
      <c r="F42" s="75">
        <f t="shared" si="3"/>
        <v>0.39845320000000001</v>
      </c>
    </row>
    <row r="43" spans="1:6" ht="15.75">
      <c r="A43" s="71" t="s">
        <v>93</v>
      </c>
      <c r="B43" s="72">
        <v>28826.94</v>
      </c>
      <c r="C43" s="73">
        <v>27063.15</v>
      </c>
      <c r="D43" s="72">
        <v>3.29</v>
      </c>
      <c r="E43" s="74">
        <f t="shared" si="2"/>
        <v>0.28826940000000001</v>
      </c>
      <c r="F43" s="75">
        <f t="shared" si="3"/>
        <v>0.27063150000000002</v>
      </c>
    </row>
    <row r="44" spans="1:6" ht="15.75">
      <c r="A44" s="71" t="s">
        <v>76</v>
      </c>
      <c r="B44" s="72">
        <v>35037.699999999997</v>
      </c>
      <c r="C44" s="73">
        <v>34451.82</v>
      </c>
      <c r="D44" s="72">
        <v>3.3</v>
      </c>
      <c r="E44" s="74">
        <f t="shared" si="2"/>
        <v>0.35037699999999999</v>
      </c>
      <c r="F44" s="75">
        <f t="shared" si="3"/>
        <v>0.3445182</v>
      </c>
    </row>
    <row r="45" spans="1:6" ht="15.75">
      <c r="A45" s="71" t="s">
        <v>53</v>
      </c>
      <c r="B45" s="72">
        <v>22747.360000000001</v>
      </c>
      <c r="C45" s="73">
        <v>21550.98</v>
      </c>
      <c r="D45" s="72">
        <v>3.44</v>
      </c>
      <c r="E45" s="74">
        <f t="shared" si="2"/>
        <v>0.2274736</v>
      </c>
      <c r="F45" s="75">
        <f t="shared" si="3"/>
        <v>0.2155098</v>
      </c>
    </row>
    <row r="46" spans="1:6" ht="15.75">
      <c r="A46" s="71" t="s">
        <v>54</v>
      </c>
      <c r="B46" s="72">
        <v>20550.650000000001</v>
      </c>
      <c r="C46" s="73">
        <v>19702.95</v>
      </c>
      <c r="D46" s="72">
        <v>3.44</v>
      </c>
      <c r="E46" s="74">
        <f t="shared" si="2"/>
        <v>0.20550650000000001</v>
      </c>
      <c r="F46" s="75">
        <f t="shared" si="3"/>
        <v>0.1970295</v>
      </c>
    </row>
    <row r="47" spans="1:6" ht="15.75">
      <c r="A47" s="71" t="s">
        <v>75</v>
      </c>
      <c r="B47" s="72">
        <v>43292.03</v>
      </c>
      <c r="C47" s="73">
        <v>41515.919999999998</v>
      </c>
      <c r="D47" s="72">
        <v>3.44</v>
      </c>
      <c r="E47" s="74">
        <f t="shared" si="2"/>
        <v>0.43292029999999998</v>
      </c>
      <c r="F47" s="75">
        <f t="shared" si="3"/>
        <v>0.41515920000000001</v>
      </c>
    </row>
    <row r="48" spans="1:6" ht="15.75">
      <c r="A48" s="71" t="s">
        <v>61</v>
      </c>
      <c r="B48" s="72">
        <v>30427.82</v>
      </c>
      <c r="C48" s="73">
        <v>28359.5</v>
      </c>
      <c r="D48" s="72">
        <v>3.6</v>
      </c>
      <c r="E48" s="74">
        <f t="shared" si="2"/>
        <v>0.3042782</v>
      </c>
      <c r="F48" s="75">
        <f t="shared" si="3"/>
        <v>0.28359499999999999</v>
      </c>
    </row>
    <row r="49" spans="1:6" ht="15.75">
      <c r="A49" s="71" t="s">
        <v>28</v>
      </c>
      <c r="B49" s="72">
        <v>28135.13</v>
      </c>
      <c r="C49" s="73">
        <v>26814.59</v>
      </c>
      <c r="D49" s="72">
        <v>4.3</v>
      </c>
      <c r="E49" s="74">
        <f t="shared" si="2"/>
        <v>0.28135130000000003</v>
      </c>
      <c r="F49" s="75">
        <f t="shared" si="3"/>
        <v>0.26814589999999999</v>
      </c>
    </row>
    <row r="50" spans="1:6" ht="15.75">
      <c r="A50" s="71" t="s">
        <v>73</v>
      </c>
      <c r="B50" s="72">
        <v>83216.92</v>
      </c>
      <c r="C50" s="73">
        <v>72251.850000000006</v>
      </c>
      <c r="D50" s="72">
        <v>4.3</v>
      </c>
      <c r="E50" s="74">
        <f t="shared" si="2"/>
        <v>0.83216919999999994</v>
      </c>
      <c r="F50" s="75">
        <f t="shared" si="3"/>
        <v>0.72251850000000006</v>
      </c>
    </row>
    <row r="51" spans="1:6" ht="15.75">
      <c r="A51" s="71" t="s">
        <v>60</v>
      </c>
      <c r="B51" s="72">
        <v>34666.71</v>
      </c>
      <c r="C51" s="73">
        <v>32965.68</v>
      </c>
      <c r="D51" s="72">
        <v>4.33</v>
      </c>
      <c r="E51" s="74">
        <f t="shared" si="2"/>
        <v>0.34666710000000001</v>
      </c>
      <c r="F51" s="75">
        <f t="shared" si="3"/>
        <v>0.32965680000000003</v>
      </c>
    </row>
    <row r="52" spans="1:6" ht="15.75">
      <c r="A52" s="71" t="s">
        <v>41</v>
      </c>
      <c r="B52" s="72">
        <v>19730.759999999998</v>
      </c>
      <c r="C52" s="73">
        <v>18828.37</v>
      </c>
      <c r="D52" s="72">
        <v>4.4400000000000004</v>
      </c>
      <c r="E52" s="74">
        <f t="shared" si="2"/>
        <v>0.19730759999999997</v>
      </c>
      <c r="F52" s="75">
        <f t="shared" si="3"/>
        <v>0.1882837</v>
      </c>
    </row>
    <row r="53" spans="1:6" ht="15.75">
      <c r="A53" s="71" t="s">
        <v>51</v>
      </c>
      <c r="B53" s="72">
        <v>141877.69</v>
      </c>
      <c r="C53" s="73">
        <v>134734.87</v>
      </c>
      <c r="D53" s="72">
        <v>5.25</v>
      </c>
      <c r="E53" s="74">
        <f t="shared" si="2"/>
        <v>1.4187769000000001</v>
      </c>
      <c r="F53" s="75">
        <f t="shared" si="3"/>
        <v>1.3473487</v>
      </c>
    </row>
    <row r="54" spans="1:6" ht="15.75">
      <c r="A54" s="71" t="s">
        <v>68</v>
      </c>
      <c r="B54" s="72">
        <v>115977.01</v>
      </c>
      <c r="C54" s="73">
        <v>112930.78</v>
      </c>
      <c r="D54" s="72">
        <v>5.25</v>
      </c>
      <c r="E54" s="74">
        <f t="shared" si="2"/>
        <v>1.1597701</v>
      </c>
      <c r="F54" s="75">
        <f t="shared" si="3"/>
        <v>1.1293078000000001</v>
      </c>
    </row>
    <row r="55" spans="1:6" ht="15.75">
      <c r="A55" s="71" t="s">
        <v>82</v>
      </c>
      <c r="B55" s="72">
        <v>72694.12</v>
      </c>
      <c r="C55" s="73">
        <v>67619.3</v>
      </c>
      <c r="D55" s="72">
        <v>5.4</v>
      </c>
      <c r="E55" s="74">
        <f t="shared" si="2"/>
        <v>0.72694119999999995</v>
      </c>
      <c r="F55" s="75">
        <f t="shared" si="3"/>
        <v>0.67619300000000004</v>
      </c>
    </row>
    <row r="56" spans="1:6" ht="15.75">
      <c r="A56" s="71" t="s">
        <v>69</v>
      </c>
      <c r="B56" s="72">
        <v>97269.06</v>
      </c>
      <c r="C56" s="73">
        <v>88784.23</v>
      </c>
      <c r="D56" s="72">
        <v>6.25</v>
      </c>
      <c r="E56" s="74">
        <f t="shared" si="2"/>
        <v>0.97269059999999996</v>
      </c>
      <c r="F56" s="75">
        <f t="shared" si="3"/>
        <v>0.88784229999999997</v>
      </c>
    </row>
    <row r="57" spans="1:6" ht="15.75">
      <c r="A57" s="71" t="s">
        <v>16</v>
      </c>
      <c r="B57" s="72">
        <v>80297.88</v>
      </c>
      <c r="C57" s="73">
        <v>75608.91</v>
      </c>
      <c r="D57" s="72">
        <v>6.29</v>
      </c>
      <c r="E57" s="74">
        <f t="shared" si="2"/>
        <v>0.80297879999999999</v>
      </c>
      <c r="F57" s="75">
        <f t="shared" si="3"/>
        <v>0.75608910000000007</v>
      </c>
    </row>
    <row r="58" spans="1:6" ht="15.75">
      <c r="A58" s="71" t="s">
        <v>42</v>
      </c>
      <c r="B58" s="72">
        <v>87664.27</v>
      </c>
      <c r="C58" s="73">
        <v>83101.259999999995</v>
      </c>
      <c r="D58" s="72">
        <v>6.44</v>
      </c>
      <c r="E58" s="74">
        <f t="shared" si="2"/>
        <v>0.8766427</v>
      </c>
      <c r="F58" s="75">
        <f t="shared" si="3"/>
        <v>0.83101259999999999</v>
      </c>
    </row>
    <row r="59" spans="1:6" ht="15.75">
      <c r="A59" s="71" t="s">
        <v>86</v>
      </c>
      <c r="B59" s="72">
        <v>65474.31</v>
      </c>
      <c r="C59" s="73">
        <v>62913.24</v>
      </c>
      <c r="D59" s="72">
        <v>6.6</v>
      </c>
      <c r="E59" s="74">
        <f t="shared" si="2"/>
        <v>0.65474310000000002</v>
      </c>
      <c r="F59" s="75">
        <f t="shared" si="3"/>
        <v>0.62913239999999993</v>
      </c>
    </row>
    <row r="60" spans="1:6" ht="15.75">
      <c r="A60" s="71" t="s">
        <v>49</v>
      </c>
      <c r="B60" s="72">
        <v>105795.02</v>
      </c>
      <c r="C60" s="73">
        <v>94858.75</v>
      </c>
      <c r="D60" s="72">
        <v>7.2</v>
      </c>
      <c r="E60" s="74">
        <f t="shared" si="2"/>
        <v>1.0579502000000001</v>
      </c>
      <c r="F60" s="75">
        <f t="shared" si="3"/>
        <v>0.94858750000000003</v>
      </c>
    </row>
    <row r="61" spans="1:6" ht="15.75">
      <c r="A61" s="71" t="s">
        <v>17</v>
      </c>
      <c r="B61" s="72">
        <v>150816.18</v>
      </c>
      <c r="C61" s="73">
        <v>142240.73000000001</v>
      </c>
      <c r="D61" s="74">
        <v>8.25</v>
      </c>
      <c r="E61" s="74">
        <f t="shared" si="2"/>
        <v>1.5081617999999999</v>
      </c>
      <c r="F61" s="75">
        <f t="shared" si="3"/>
        <v>1.4224073000000002</v>
      </c>
    </row>
    <row r="62" spans="1:6" ht="15.75">
      <c r="A62" s="71" t="s">
        <v>92</v>
      </c>
      <c r="B62" s="72">
        <v>60981.14</v>
      </c>
      <c r="C62" s="73">
        <v>57273.74</v>
      </c>
      <c r="D62" s="72">
        <v>8.2899999999999991</v>
      </c>
      <c r="E62" s="74">
        <f t="shared" si="2"/>
        <v>0.6098114</v>
      </c>
      <c r="F62" s="75">
        <f t="shared" si="3"/>
        <v>0.57273739999999995</v>
      </c>
    </row>
    <row r="63" spans="1:6" ht="15.75">
      <c r="A63" s="71" t="s">
        <v>13</v>
      </c>
      <c r="B63" s="72">
        <v>93134.44</v>
      </c>
      <c r="C63" s="73">
        <v>87514.01</v>
      </c>
      <c r="D63" s="72">
        <v>9.1999999999999993</v>
      </c>
      <c r="E63" s="74">
        <f t="shared" si="2"/>
        <v>0.93134440000000007</v>
      </c>
      <c r="F63" s="75">
        <f t="shared" si="3"/>
        <v>0.87514009999999998</v>
      </c>
    </row>
    <row r="64" spans="1:6" ht="16.5" thickBot="1">
      <c r="A64" s="76" t="s">
        <v>11</v>
      </c>
      <c r="B64" s="77">
        <v>138742.31</v>
      </c>
      <c r="C64" s="78">
        <v>128766.37</v>
      </c>
      <c r="D64" s="77">
        <v>9.6</v>
      </c>
      <c r="E64" s="79">
        <f t="shared" si="2"/>
        <v>1.3874230999999999</v>
      </c>
      <c r="F64" s="80">
        <f t="shared" si="3"/>
        <v>1.2876637</v>
      </c>
    </row>
    <row r="65" spans="1:6" ht="15.75">
      <c r="A65" s="81" t="s">
        <v>91</v>
      </c>
      <c r="B65" s="82">
        <v>80840.62</v>
      </c>
      <c r="C65" s="83">
        <v>75930.789999999994</v>
      </c>
      <c r="D65" s="82">
        <v>10.33</v>
      </c>
      <c r="E65" s="84">
        <f t="shared" si="2"/>
        <v>0.80840619999999996</v>
      </c>
      <c r="F65" s="85">
        <f t="shared" si="3"/>
        <v>0.75930789999999992</v>
      </c>
    </row>
    <row r="66" spans="1:6" ht="15.75">
      <c r="A66" s="86" t="s">
        <v>18</v>
      </c>
      <c r="B66" s="87">
        <v>395356.97</v>
      </c>
      <c r="C66" s="88">
        <v>385680.75</v>
      </c>
      <c r="D66" s="89">
        <v>11.25</v>
      </c>
      <c r="E66" s="89">
        <f t="shared" ref="E66:E83" si="4">B66/100000</f>
        <v>3.9535696999999996</v>
      </c>
      <c r="F66" s="90">
        <f t="shared" ref="F66:F83" si="5">C66/100000</f>
        <v>3.8568074999999999</v>
      </c>
    </row>
    <row r="67" spans="1:6" ht="15.75">
      <c r="A67" s="86" t="s">
        <v>46</v>
      </c>
      <c r="B67" s="87">
        <v>161488.81</v>
      </c>
      <c r="C67" s="88">
        <v>144623.56</v>
      </c>
      <c r="D67" s="87">
        <v>11.3</v>
      </c>
      <c r="E67" s="89">
        <f t="shared" si="4"/>
        <v>1.6148880999999999</v>
      </c>
      <c r="F67" s="90">
        <f t="shared" si="5"/>
        <v>1.4462356000000001</v>
      </c>
    </row>
    <row r="68" spans="1:6" ht="15.75">
      <c r="A68" s="86" t="s">
        <v>38</v>
      </c>
      <c r="B68" s="87">
        <v>210340.3</v>
      </c>
      <c r="C68" s="88">
        <v>203050.11</v>
      </c>
      <c r="D68" s="87">
        <v>12.375</v>
      </c>
      <c r="E68" s="89">
        <f t="shared" si="4"/>
        <v>2.1034029999999997</v>
      </c>
      <c r="F68" s="90">
        <f t="shared" si="5"/>
        <v>2.0305010999999999</v>
      </c>
    </row>
    <row r="69" spans="1:6" ht="15.75">
      <c r="A69" s="86" t="s">
        <v>47</v>
      </c>
      <c r="B69" s="87">
        <v>190276.61</v>
      </c>
      <c r="C69" s="88">
        <v>183776.95</v>
      </c>
      <c r="D69" s="87">
        <v>12.75</v>
      </c>
      <c r="E69" s="89">
        <f t="shared" si="4"/>
        <v>1.9027660999999998</v>
      </c>
      <c r="F69" s="90">
        <f t="shared" si="5"/>
        <v>1.8377695000000001</v>
      </c>
    </row>
    <row r="70" spans="1:6" ht="15.75">
      <c r="A70" s="86" t="s">
        <v>89</v>
      </c>
      <c r="B70" s="87">
        <v>135671.5</v>
      </c>
      <c r="C70" s="88">
        <v>125114.19</v>
      </c>
      <c r="D70" s="87">
        <v>12.8</v>
      </c>
      <c r="E70" s="89">
        <f t="shared" si="4"/>
        <v>1.3567149999999999</v>
      </c>
      <c r="F70" s="90">
        <f t="shared" si="5"/>
        <v>1.2511418999999999</v>
      </c>
    </row>
    <row r="71" spans="1:6" ht="15.75">
      <c r="A71" s="86" t="s">
        <v>55</v>
      </c>
      <c r="B71" s="87">
        <v>134301.37</v>
      </c>
      <c r="C71" s="88">
        <v>123835.6</v>
      </c>
      <c r="D71" s="87">
        <v>13.25</v>
      </c>
      <c r="E71" s="89">
        <f t="shared" si="4"/>
        <v>1.3430137</v>
      </c>
      <c r="F71" s="90">
        <f t="shared" si="5"/>
        <v>1.238356</v>
      </c>
    </row>
    <row r="72" spans="1:6" ht="15.75">
      <c r="A72" s="86" t="s">
        <v>39</v>
      </c>
      <c r="B72" s="87">
        <v>90636.6</v>
      </c>
      <c r="C72" s="88">
        <v>86830.73</v>
      </c>
      <c r="D72" s="87">
        <v>13.6</v>
      </c>
      <c r="E72" s="89">
        <f t="shared" si="4"/>
        <v>0.906366</v>
      </c>
      <c r="F72" s="90">
        <f t="shared" si="5"/>
        <v>0.8683073</v>
      </c>
    </row>
    <row r="73" spans="1:6" ht="15.75">
      <c r="A73" s="86" t="s">
        <v>22</v>
      </c>
      <c r="B73" s="87">
        <v>152524.10999999999</v>
      </c>
      <c r="C73" s="88">
        <v>140359.03</v>
      </c>
      <c r="D73" s="87">
        <v>14.2</v>
      </c>
      <c r="E73" s="89">
        <f t="shared" si="4"/>
        <v>1.5252410999999999</v>
      </c>
      <c r="F73" s="90">
        <f t="shared" si="5"/>
        <v>1.4035903000000001</v>
      </c>
    </row>
    <row r="74" spans="1:6" ht="15.75">
      <c r="A74" s="86" t="s">
        <v>94</v>
      </c>
      <c r="B74" s="87">
        <v>215743.54</v>
      </c>
      <c r="C74" s="88">
        <v>195867.08</v>
      </c>
      <c r="D74" s="87">
        <v>15.25</v>
      </c>
      <c r="E74" s="89">
        <f t="shared" si="4"/>
        <v>2.1574354000000002</v>
      </c>
      <c r="F74" s="90">
        <f t="shared" si="5"/>
        <v>1.9586707999999999</v>
      </c>
    </row>
    <row r="75" spans="1:6" ht="15.75">
      <c r="A75" s="86" t="s">
        <v>57</v>
      </c>
      <c r="B75" s="87">
        <v>153308.93</v>
      </c>
      <c r="C75" s="88">
        <v>141208.54</v>
      </c>
      <c r="D75" s="87">
        <v>16.22</v>
      </c>
      <c r="E75" s="89">
        <f t="shared" si="4"/>
        <v>1.5330892999999999</v>
      </c>
      <c r="F75" s="90">
        <f t="shared" si="5"/>
        <v>1.4120854</v>
      </c>
    </row>
    <row r="76" spans="1:6" ht="15.75">
      <c r="A76" s="86" t="s">
        <v>25</v>
      </c>
      <c r="B76" s="87">
        <v>382261.73</v>
      </c>
      <c r="C76" s="88">
        <v>359235.53</v>
      </c>
      <c r="D76" s="87">
        <v>20.3</v>
      </c>
      <c r="E76" s="89">
        <f t="shared" si="4"/>
        <v>3.8226172999999997</v>
      </c>
      <c r="F76" s="90">
        <f t="shared" si="5"/>
        <v>3.5923553000000004</v>
      </c>
    </row>
    <row r="77" spans="1:6" ht="15.75">
      <c r="A77" s="86" t="s">
        <v>80</v>
      </c>
      <c r="B77" s="87">
        <v>390352.37</v>
      </c>
      <c r="C77" s="88">
        <v>373874.03</v>
      </c>
      <c r="D77" s="87">
        <v>21.25</v>
      </c>
      <c r="E77" s="89">
        <f t="shared" si="4"/>
        <v>3.9035237</v>
      </c>
      <c r="F77" s="90">
        <f t="shared" si="5"/>
        <v>3.7387403000000003</v>
      </c>
    </row>
    <row r="78" spans="1:6" ht="15.75">
      <c r="A78" s="86" t="s">
        <v>58</v>
      </c>
      <c r="B78" s="87">
        <v>669918.4</v>
      </c>
      <c r="C78" s="88">
        <v>642822.03</v>
      </c>
      <c r="D78" s="87">
        <v>22.25</v>
      </c>
      <c r="E78" s="89">
        <f t="shared" si="4"/>
        <v>6.6991839999999998</v>
      </c>
      <c r="F78" s="90">
        <f t="shared" si="5"/>
        <v>6.4282203000000004</v>
      </c>
    </row>
    <row r="79" spans="1:6" ht="15.75">
      <c r="A79" s="86" t="s">
        <v>63</v>
      </c>
      <c r="B79" s="87">
        <v>245239.74</v>
      </c>
      <c r="C79" s="88">
        <v>225420.57</v>
      </c>
      <c r="D79" s="87">
        <v>26.67</v>
      </c>
      <c r="E79" s="89">
        <f t="shared" si="4"/>
        <v>2.4523973999999997</v>
      </c>
      <c r="F79" s="90">
        <f t="shared" si="5"/>
        <v>2.2542057</v>
      </c>
    </row>
    <row r="80" spans="1:6" ht="15.75">
      <c r="A80" s="86" t="s">
        <v>34</v>
      </c>
      <c r="B80" s="87">
        <v>719006.54</v>
      </c>
      <c r="C80" s="88">
        <v>687887.63</v>
      </c>
      <c r="D80" s="87">
        <v>32.25</v>
      </c>
      <c r="E80" s="89">
        <f t="shared" si="4"/>
        <v>7.1900653999999999</v>
      </c>
      <c r="F80" s="90">
        <f t="shared" si="5"/>
        <v>6.8788762999999999</v>
      </c>
    </row>
    <row r="81" spans="1:6" ht="15.75">
      <c r="A81" s="86" t="s">
        <v>56</v>
      </c>
      <c r="B81" s="87">
        <v>350493.51</v>
      </c>
      <c r="C81" s="88">
        <v>272299.99</v>
      </c>
      <c r="D81" s="87">
        <v>37.75</v>
      </c>
      <c r="E81" s="89">
        <f t="shared" si="4"/>
        <v>3.5049351</v>
      </c>
      <c r="F81" s="90">
        <f t="shared" si="5"/>
        <v>2.7229999</v>
      </c>
    </row>
    <row r="82" spans="1:6" ht="16.5" thickBot="1">
      <c r="A82" s="91" t="s">
        <v>78</v>
      </c>
      <c r="B82" s="92">
        <v>858421.6</v>
      </c>
      <c r="C82" s="93">
        <v>811169.53</v>
      </c>
      <c r="D82" s="92">
        <v>44.75</v>
      </c>
      <c r="E82" s="94">
        <f t="shared" si="4"/>
        <v>8.5842159999999996</v>
      </c>
      <c r="F82" s="95">
        <f t="shared" si="5"/>
        <v>8.1116953000000009</v>
      </c>
    </row>
    <row r="83" spans="1:6" ht="16.5" thickBot="1">
      <c r="A83" s="4" t="s">
        <v>27</v>
      </c>
      <c r="B83" s="5">
        <v>4905280.75</v>
      </c>
      <c r="C83" s="6">
        <v>4247728.2300000004</v>
      </c>
      <c r="D83" s="7">
        <v>834.84</v>
      </c>
      <c r="E83" s="9">
        <f t="shared" si="4"/>
        <v>49.0528075</v>
      </c>
      <c r="F83" s="9">
        <f t="shared" si="5"/>
        <v>42.477282300000006</v>
      </c>
    </row>
    <row r="84" spans="1:6" ht="15.75">
      <c r="A84" s="10"/>
      <c r="B84" s="39"/>
      <c r="C84" s="11"/>
      <c r="D84" s="7"/>
    </row>
    <row r="85" spans="1:6">
      <c r="D85" s="8"/>
    </row>
  </sheetData>
  <sortState xmlns:xlrd2="http://schemas.microsoft.com/office/spreadsheetml/2017/richdata2" ref="A2:F83">
    <sortCondition ref="D2:D83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Santa Cruz Coelho</dc:creator>
  <cp:keywords/>
  <dc:description/>
  <cp:lastModifiedBy>Willian Alecsander</cp:lastModifiedBy>
  <cp:revision/>
  <dcterms:created xsi:type="dcterms:W3CDTF">2016-03-28T17:28:51Z</dcterms:created>
  <dcterms:modified xsi:type="dcterms:W3CDTF">2020-12-09T17:18:15Z</dcterms:modified>
  <cp:category/>
  <cp:contentStatus/>
</cp:coreProperties>
</file>