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F:\tmp\speedrun\"/>
    </mc:Choice>
  </mc:AlternateContent>
  <xr:revisionPtr revIDLastSave="0" documentId="8_{7EB065ED-EF85-4BE9-AC77-5D273209EBB8}" xr6:coauthVersionLast="47" xr6:coauthVersionMax="47" xr10:uidLastSave="{00000000-0000-0000-0000-000000000000}"/>
  <bookViews>
    <workbookView xWindow="-110" yWindow="-110" windowWidth="38620" windowHeight="21100" activeTab="1" xr2:uid="{27350277-AEC5-4A06-AE0F-6CFB7E59D15C}"/>
  </bookViews>
  <sheets>
    <sheet name="INFO" sheetId="1" r:id="rId1"/>
    <sheet name="Kappa Checklist" sheetId="2" r:id="rId2"/>
    <sheet name="Boss Progression" sheetId="3" r:id="rId3"/>
    <sheet name="Hideout Progression" sheetId="4" r:id="rId4"/>
    <sheet name="Hideout List" sheetId="5" r:id="rId5"/>
    <sheet name="RESET" sheetId="6" r:id="rId6"/>
  </sheets>
  <definedNames>
    <definedName name="_xlnm._FilterDatabase" localSheetId="4">'Hideout List'!$A$1:$D$75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5" l="1"/>
  <c r="B75" i="5"/>
  <c r="D74" i="5"/>
  <c r="B74" i="5"/>
  <c r="D73" i="5"/>
  <c r="B73" i="5"/>
  <c r="D72" i="5"/>
  <c r="B72" i="5"/>
  <c r="D71" i="5"/>
  <c r="B71" i="5"/>
  <c r="D70" i="5"/>
  <c r="B70" i="5"/>
  <c r="D69" i="5"/>
  <c r="B69" i="5"/>
  <c r="D68" i="5"/>
  <c r="B68" i="5"/>
  <c r="D67" i="5"/>
  <c r="B67" i="5"/>
  <c r="D66" i="5"/>
  <c r="B66" i="5"/>
  <c r="D65" i="5"/>
  <c r="B65" i="5"/>
  <c r="D64" i="5"/>
  <c r="C64" i="5" s="1"/>
  <c r="B64" i="5"/>
  <c r="D63" i="5"/>
  <c r="C63" i="5" s="1"/>
  <c r="B63" i="5"/>
  <c r="D62" i="5"/>
  <c r="C62" i="5" s="1"/>
  <c r="B62" i="5"/>
  <c r="D61" i="5"/>
  <c r="B61" i="5"/>
  <c r="D60" i="5"/>
  <c r="C60" i="5" s="1"/>
  <c r="B60" i="5"/>
  <c r="D59" i="5"/>
  <c r="B59" i="5"/>
  <c r="D58" i="5"/>
  <c r="B58" i="5"/>
  <c r="D57" i="5"/>
  <c r="B57" i="5"/>
  <c r="D56" i="5"/>
  <c r="B56" i="5"/>
  <c r="D55" i="5"/>
  <c r="B55" i="5"/>
  <c r="D54" i="5"/>
  <c r="B54" i="5"/>
  <c r="D53" i="5"/>
  <c r="B53" i="5"/>
  <c r="D52" i="5"/>
  <c r="C52" i="5" s="1"/>
  <c r="B52" i="5"/>
  <c r="D51" i="5"/>
  <c r="B51" i="5"/>
  <c r="D50" i="5"/>
  <c r="B50" i="5"/>
  <c r="D49" i="5"/>
  <c r="C49" i="5" s="1"/>
  <c r="B49" i="5"/>
  <c r="D48" i="5"/>
  <c r="C48" i="5" s="1"/>
  <c r="B48" i="5"/>
  <c r="D47" i="5"/>
  <c r="C47" i="5" s="1"/>
  <c r="B47" i="5"/>
  <c r="D46" i="5"/>
  <c r="C46" i="5" s="1"/>
  <c r="B46" i="5"/>
  <c r="D45" i="5"/>
  <c r="B45" i="5"/>
  <c r="D44" i="5"/>
  <c r="C44" i="5" s="1"/>
  <c r="B44" i="5"/>
  <c r="D43" i="5"/>
  <c r="B43" i="5"/>
  <c r="D42" i="5"/>
  <c r="B42" i="5"/>
  <c r="D41" i="5"/>
  <c r="B41" i="5"/>
  <c r="D40" i="5"/>
  <c r="B40" i="5"/>
  <c r="D39" i="5"/>
  <c r="B39" i="5"/>
  <c r="D38" i="5"/>
  <c r="B38" i="5"/>
  <c r="D37" i="5"/>
  <c r="B37" i="5"/>
  <c r="D36" i="5"/>
  <c r="B36" i="5"/>
  <c r="D35" i="5"/>
  <c r="B35" i="5"/>
  <c r="D34" i="5"/>
  <c r="B34" i="5"/>
  <c r="D33" i="5"/>
  <c r="C33" i="5" s="1"/>
  <c r="B33" i="5"/>
  <c r="D32" i="5"/>
  <c r="C32" i="5" s="1"/>
  <c r="B32" i="5"/>
  <c r="D31" i="5"/>
  <c r="C31" i="5" s="1"/>
  <c r="B31" i="5"/>
  <c r="D30" i="5"/>
  <c r="C30" i="5" s="1"/>
  <c r="B30" i="5"/>
  <c r="D29" i="5"/>
  <c r="B29" i="5"/>
  <c r="D28" i="5"/>
  <c r="C28" i="5" s="1"/>
  <c r="B28" i="5"/>
  <c r="D27" i="5"/>
  <c r="B27" i="5"/>
  <c r="D26" i="5"/>
  <c r="B26" i="5"/>
  <c r="D25" i="5"/>
  <c r="B25" i="5"/>
  <c r="D24" i="5"/>
  <c r="B24" i="5"/>
  <c r="D23" i="5"/>
  <c r="B23" i="5"/>
  <c r="D22" i="5"/>
  <c r="B22" i="5"/>
  <c r="D21" i="5"/>
  <c r="B21" i="5"/>
  <c r="D20" i="5"/>
  <c r="C20" i="5" s="1"/>
  <c r="B20" i="5"/>
  <c r="D19" i="5"/>
  <c r="B19" i="5"/>
  <c r="D18" i="5"/>
  <c r="B18" i="5"/>
  <c r="D17" i="5"/>
  <c r="C17" i="5" s="1"/>
  <c r="B17" i="5"/>
  <c r="D16" i="5"/>
  <c r="C16" i="5" s="1"/>
  <c r="B16" i="5"/>
  <c r="D15" i="5"/>
  <c r="C15" i="5" s="1"/>
  <c r="B15" i="5"/>
  <c r="D14" i="5"/>
  <c r="C14" i="5" s="1"/>
  <c r="B14" i="5"/>
  <c r="D13" i="5"/>
  <c r="B13" i="5"/>
  <c r="D12" i="5"/>
  <c r="C12" i="5" s="1"/>
  <c r="B12" i="5"/>
  <c r="D11" i="5"/>
  <c r="B11" i="5"/>
  <c r="D10" i="5"/>
  <c r="B10" i="5"/>
  <c r="D9" i="5"/>
  <c r="B9" i="5"/>
  <c r="D8" i="5"/>
  <c r="B8" i="5"/>
  <c r="D7" i="5"/>
  <c r="B7" i="5"/>
  <c r="D6" i="5"/>
  <c r="B6" i="5"/>
  <c r="D5" i="5"/>
  <c r="B5" i="5"/>
  <c r="D4" i="5"/>
  <c r="C4" i="5" s="1"/>
  <c r="B4" i="5"/>
  <c r="D3" i="5"/>
  <c r="B3" i="5"/>
  <c r="D2" i="5"/>
  <c r="B2" i="5"/>
  <c r="E28" i="3"/>
  <c r="E27" i="3"/>
  <c r="E26" i="3"/>
  <c r="E25" i="3"/>
  <c r="C25" i="3"/>
  <c r="E24" i="3"/>
  <c r="C24" i="3"/>
  <c r="E23" i="3"/>
  <c r="C23" i="3"/>
  <c r="I22" i="3"/>
  <c r="G22" i="3"/>
  <c r="E22" i="3"/>
  <c r="C22" i="3"/>
  <c r="I21" i="3"/>
  <c r="G21" i="3"/>
  <c r="E21" i="3"/>
  <c r="C21" i="3"/>
  <c r="I20" i="3"/>
  <c r="G20" i="3"/>
  <c r="E20" i="3"/>
  <c r="C20" i="3"/>
  <c r="I19" i="3"/>
  <c r="G19" i="3"/>
  <c r="E19" i="3"/>
  <c r="C19" i="3"/>
  <c r="I18" i="3"/>
  <c r="G18" i="3"/>
  <c r="E18" i="3"/>
  <c r="C18" i="3"/>
  <c r="I17" i="3"/>
  <c r="G17" i="3"/>
  <c r="E17" i="3"/>
  <c r="C17" i="3"/>
  <c r="I16" i="3"/>
  <c r="G16" i="3"/>
  <c r="E16" i="3"/>
  <c r="C16" i="3"/>
  <c r="K15" i="3"/>
  <c r="I15" i="3"/>
  <c r="G15" i="3"/>
  <c r="E15" i="3"/>
  <c r="C15" i="3"/>
  <c r="K14" i="3"/>
  <c r="I14" i="3"/>
  <c r="G14" i="3"/>
  <c r="E14" i="3"/>
  <c r="C14" i="3"/>
  <c r="K13" i="3"/>
  <c r="I13" i="3"/>
  <c r="G13" i="3"/>
  <c r="E13" i="3"/>
  <c r="C13" i="3"/>
  <c r="K12" i="3"/>
  <c r="I12" i="3"/>
  <c r="G12" i="3"/>
  <c r="E12" i="3"/>
  <c r="C12" i="3"/>
  <c r="M11" i="3"/>
  <c r="K11" i="3"/>
  <c r="K16" i="3" s="1"/>
  <c r="I11" i="3"/>
  <c r="G11" i="3"/>
  <c r="E11" i="3"/>
  <c r="C11" i="3"/>
  <c r="M10" i="3"/>
  <c r="K10" i="3"/>
  <c r="I10" i="3"/>
  <c r="G10" i="3"/>
  <c r="E10" i="3"/>
  <c r="C10" i="3"/>
  <c r="M9" i="3"/>
  <c r="K9" i="3"/>
  <c r="I9" i="3"/>
  <c r="G9" i="3"/>
  <c r="E9" i="3"/>
  <c r="C9" i="3"/>
  <c r="C26" i="3" s="1"/>
  <c r="M8" i="3"/>
  <c r="K8" i="3"/>
  <c r="I8" i="3"/>
  <c r="G8" i="3"/>
  <c r="E8" i="3"/>
  <c r="C8" i="3"/>
  <c r="M7" i="3"/>
  <c r="K7" i="3"/>
  <c r="I7" i="3"/>
  <c r="G7" i="3"/>
  <c r="E7" i="3"/>
  <c r="C7" i="3"/>
  <c r="M6" i="3"/>
  <c r="K6" i="3"/>
  <c r="I6" i="3"/>
  <c r="G6" i="3"/>
  <c r="G23" i="3" s="1"/>
  <c r="E6" i="3"/>
  <c r="E29" i="3" s="1"/>
  <c r="C6" i="3"/>
  <c r="M5" i="3"/>
  <c r="K5" i="3"/>
  <c r="I5" i="3"/>
  <c r="G5" i="3"/>
  <c r="E5" i="3"/>
  <c r="C5" i="3"/>
  <c r="C75" i="5"/>
  <c r="C74" i="5"/>
  <c r="C73" i="5"/>
  <c r="C72" i="5"/>
  <c r="C71" i="5"/>
  <c r="C70" i="5"/>
  <c r="C69" i="5"/>
  <c r="C68" i="5"/>
  <c r="C67" i="5"/>
  <c r="C66" i="5"/>
  <c r="C65" i="5"/>
  <c r="C61" i="5"/>
  <c r="C59" i="5"/>
  <c r="C58" i="5"/>
  <c r="C57" i="5"/>
  <c r="C56" i="5"/>
  <c r="C55" i="5"/>
  <c r="C54" i="5"/>
  <c r="C53" i="5"/>
  <c r="C51" i="5"/>
  <c r="C50" i="5"/>
  <c r="C45" i="5"/>
  <c r="C43" i="5"/>
  <c r="C42" i="5"/>
  <c r="C41" i="5"/>
  <c r="C40" i="5"/>
  <c r="C39" i="5"/>
  <c r="C38" i="5"/>
  <c r="C37" i="5"/>
  <c r="C36" i="5"/>
  <c r="C35" i="5"/>
  <c r="C34" i="5"/>
  <c r="C29" i="5"/>
  <c r="C27" i="5"/>
  <c r="C26" i="5"/>
  <c r="C25" i="5"/>
  <c r="C24" i="5"/>
  <c r="C23" i="5"/>
  <c r="C22" i="5"/>
  <c r="C21" i="5"/>
  <c r="C19" i="5"/>
  <c r="C18" i="5"/>
  <c r="C13" i="5"/>
  <c r="C11" i="5"/>
  <c r="C10" i="5"/>
  <c r="C9" i="5"/>
  <c r="C8" i="5"/>
  <c r="C7" i="5"/>
  <c r="C6" i="5"/>
  <c r="C5" i="5"/>
  <c r="C3" i="5"/>
  <c r="C2" i="5"/>
  <c r="O74" i="4"/>
  <c r="E68" i="4"/>
  <c r="E67" i="4"/>
  <c r="K63" i="4"/>
  <c r="Q57" i="4"/>
  <c r="N54" i="4"/>
  <c r="Q48" i="4"/>
  <c r="N47" i="4"/>
  <c r="E47" i="4"/>
  <c r="K46" i="4"/>
  <c r="Q34" i="4"/>
  <c r="Q33" i="4"/>
  <c r="Q32" i="4"/>
  <c r="Q31" i="4"/>
  <c r="N31" i="4"/>
  <c r="H30" i="4"/>
  <c r="H28" i="4"/>
  <c r="K27" i="4"/>
  <c r="E26" i="4"/>
  <c r="Q23" i="4"/>
  <c r="N23" i="4"/>
  <c r="Q22" i="4"/>
  <c r="N22" i="4"/>
  <c r="H21" i="4"/>
  <c r="K19" i="4"/>
  <c r="E19" i="4"/>
  <c r="I23" i="3"/>
  <c r="M12" i="3"/>
  <c r="K57" i="2"/>
  <c r="C4" i="2" s="1"/>
  <c r="O55" i="2"/>
  <c r="Q51" i="2"/>
  <c r="C48" i="2"/>
  <c r="I43" i="2"/>
  <c r="E42" i="2"/>
  <c r="M35" i="2"/>
  <c r="G33" i="2"/>
  <c r="Q9" i="2"/>
  <c r="C5" i="2"/>
  <c r="C3" i="2" l="1"/>
  <c r="N53" i="4"/>
  <c r="N30" i="4"/>
  <c r="K18" i="4"/>
  <c r="I13" i="4"/>
  <c r="N46" i="4"/>
  <c r="C56" i="4"/>
  <c r="E58" i="4"/>
  <c r="Q21" i="4"/>
  <c r="O13" i="4"/>
  <c r="E65" i="4"/>
  <c r="H47" i="4"/>
  <c r="E59" i="4"/>
  <c r="H55" i="4"/>
  <c r="H46" i="4"/>
  <c r="N15" i="4"/>
  <c r="L13" i="4"/>
  <c r="H54" i="4"/>
  <c r="E25" i="4"/>
  <c r="N29" i="4"/>
  <c r="N52" i="4"/>
  <c r="H27" i="4"/>
  <c r="N45" i="4"/>
  <c r="Q55" i="4"/>
  <c r="Q30" i="4"/>
  <c r="K44" i="4"/>
  <c r="K25" i="4"/>
  <c r="N21" i="4"/>
  <c r="K26" i="4"/>
  <c r="Q47" i="4"/>
  <c r="O41" i="4"/>
  <c r="K45" i="4"/>
  <c r="H15" i="4"/>
  <c r="F13" i="4"/>
  <c r="E66" i="4"/>
  <c r="K62" i="4"/>
  <c r="I53" i="4"/>
  <c r="N40" i="4"/>
  <c r="L38" i="4"/>
  <c r="E64" i="4"/>
  <c r="E36" i="4"/>
  <c r="C34" i="4"/>
  <c r="K40" i="4"/>
  <c r="I35" i="4"/>
  <c r="E18" i="4"/>
  <c r="C13" i="4"/>
  <c r="E40" i="4"/>
</calcChain>
</file>

<file path=xl/sharedStrings.xml><?xml version="1.0" encoding="utf-8"?>
<sst xmlns="http://schemas.openxmlformats.org/spreadsheetml/2006/main" count="836" uniqueCount="506">
  <si>
    <t>Pestily's</t>
  </si>
  <si>
    <t>Tasks to Kappa-Prestige</t>
  </si>
  <si>
    <t>This is a spreadsheet for Escape From Tarkov that shows all the quests that are needed for the Kappa container
and for prestige 1 and 2.</t>
  </si>
  <si>
    <t>Thank you for taking the time to read this.</t>
  </si>
  <si>
    <t>If you want to reset everything, go to the RESET tab.</t>
  </si>
  <si>
    <t>General notes</t>
  </si>
  <si>
    <t>This file itself cannot be edited, but you can download a copy of this sheet. Go to File =&gt; Make A Copy
Please note that updates on this file won't be updated to your own copy.
To reset this file, check the RESET tab.</t>
  </si>
  <si>
    <r>
      <t xml:space="preserve">This tab tells you which quests you need to complete to get to a certain boss quest. These quests are tracked automatically
by checkmarking the quests in the Checklist tab.
</t>
    </r>
    <r>
      <rPr>
        <sz val="12"/>
        <color rgb="FF980000"/>
        <rFont val="Roboto"/>
      </rPr>
      <t>NOTE: Do not edit anything here, since it is all linked.</t>
    </r>
  </si>
  <si>
    <t>Hideout Progression:</t>
  </si>
  <si>
    <r>
      <t xml:space="preserve">Here you can update the traders levels, skills and the hideout stations
It only shows the needed levels/traders/item for prestige.
</t>
    </r>
    <r>
      <rPr>
        <sz val="12"/>
        <color rgb="FF980000"/>
        <rFont val="Roboto"/>
      </rPr>
      <t>NOTE: Do not edit the "has" columns</t>
    </r>
  </si>
  <si>
    <t>Hideout list:</t>
  </si>
  <si>
    <r>
      <t xml:space="preserve">This is a total item list for the hideout to get the station to the prestige requirements. This does not include items needed for
the entire hideout.
</t>
    </r>
    <r>
      <rPr>
        <sz val="12"/>
        <color rgb="FF980000"/>
        <rFont val="Roboto"/>
      </rPr>
      <t>Note: Do not edit anything here, this is all linked to the Hideout Progression tab.</t>
    </r>
  </si>
  <si>
    <t>RESET:</t>
  </si>
  <si>
    <t>If you make a copy of this spreadsheet, you will get a notification that there will be a script attached, this script ONLY includes
a reset script to set all values to 0 in the Checklist and Hideout Progression. This script does not include anything else.
Upon activating the script, it will ask you for your permission to execute this for safety reasons only.</t>
  </si>
  <si>
    <t>Updates:</t>
  </si>
  <si>
    <t>16 April 2025 Added 1 bulbex to Generator level 2 in Hideout Progression
01 February 2025 New info section and added 2 reset buttons with scripts.
31 January 2025 Small fixes and updated the info tab
25 January 2025 Added Hideout Item/List sheets and Boss progression for Prestige Speedrun</t>
  </si>
  <si>
    <t>General sheet made by ItzPyroGG, thanks to Mr2am and Magicman adding boss progression and hideout requirements.</t>
  </si>
  <si>
    <t>Pestily's quests to Kappa and Prestige checklist</t>
  </si>
  <si>
    <t>Total Completed</t>
  </si>
  <si>
    <t>Speedrun 3.0 was completed in:</t>
  </si>
  <si>
    <t>4days 10hours 54minutes 15seconds</t>
  </si>
  <si>
    <t>Youtube =&gt; Watch here!</t>
  </si>
  <si>
    <t>Total Remaining</t>
  </si>
  <si>
    <t>Speedrun to prestige ended at:</t>
  </si>
  <si>
    <t>5 days 04 hours 40 minutes 10 seconds due to not finding goons/search skill</t>
  </si>
  <si>
    <t>Twitch =&gt; Watch here!</t>
  </si>
  <si>
    <t>Items left for Collector</t>
  </si>
  <si>
    <t>Download the file at File -&gt; Make a copy</t>
  </si>
  <si>
    <t>Hardcore rules for Season 13 =&gt; https://imgur.com/a/nONOJhn</t>
  </si>
  <si>
    <t>PRESTIGE 1</t>
  </si>
  <si>
    <t>Shooting Cans</t>
  </si>
  <si>
    <t>First In Line</t>
  </si>
  <si>
    <t>Burning Rubber</t>
  </si>
  <si>
    <t>Fishing Gear</t>
  </si>
  <si>
    <t>Saving The Mole</t>
  </si>
  <si>
    <t>Only Business</t>
  </si>
  <si>
    <t>Acquaintance</t>
  </si>
  <si>
    <t>Collector</t>
  </si>
  <si>
    <t>A New Beginning - Prestige 1</t>
  </si>
  <si>
    <t>Debut</t>
  </si>
  <si>
    <t>Shortage</t>
  </si>
  <si>
    <t>Supplier</t>
  </si>
  <si>
    <t>Tigr Safari</t>
  </si>
  <si>
    <t>Introduction</t>
  </si>
  <si>
    <t>Make ULTRA Great Again</t>
  </si>
  <si>
    <t>Rough Tarkov</t>
  </si>
  <si>
    <t>Left to Complete</t>
  </si>
  <si>
    <t>Reach lvl 55</t>
  </si>
  <si>
    <t>Luxurious Life</t>
  </si>
  <si>
    <t>Operation Aquarius - Part 1</t>
  </si>
  <si>
    <t>The Extortionist</t>
  </si>
  <si>
    <t>Scrap Metal</t>
  </si>
  <si>
    <t>Gunsmith - Part 1</t>
  </si>
  <si>
    <t>Big Sale</t>
  </si>
  <si>
    <t>Every Hunter Knows This</t>
  </si>
  <si>
    <t>Complete Collector</t>
  </si>
  <si>
    <t>Search Mission</t>
  </si>
  <si>
    <t>Operation Aquarius - Part 2</t>
  </si>
  <si>
    <t>Stirrup</t>
  </si>
  <si>
    <t>Eagle Eye</t>
  </si>
  <si>
    <t>Gunsmith - Part 2</t>
  </si>
  <si>
    <t>A Fuel Matter</t>
  </si>
  <si>
    <t>The Survivalist Path - Unprotected</t>
  </si>
  <si>
    <t>Collector Item list</t>
  </si>
  <si>
    <t>Lvl 20 Strength</t>
  </si>
  <si>
    <t>Background Check</t>
  </si>
  <si>
    <t>Sanitary Standars - Part 1</t>
  </si>
  <si>
    <t>What's on the Flash Drive?</t>
  </si>
  <si>
    <t>Humanitarian Supplies</t>
  </si>
  <si>
    <t>Gunsmith - Part 3</t>
  </si>
  <si>
    <t>Inventory Check</t>
  </si>
  <si>
    <t>The Survivalist Path - Thrifty</t>
  </si>
  <si>
    <t>42 Signature Blend English Tea</t>
  </si>
  <si>
    <t>Lvl 20 Endurance</t>
  </si>
  <si>
    <t>Shootout Picnic</t>
  </si>
  <si>
    <t>Sanitary Standars - Part 2</t>
  </si>
  <si>
    <t>Golden Swag</t>
  </si>
  <si>
    <t>The Cult - Part 1</t>
  </si>
  <si>
    <t>Gunsmith - Part 4</t>
  </si>
  <si>
    <t>The Blood of War - Part 1</t>
  </si>
  <si>
    <t>The Survivalist Path - Zhivchik</t>
  </si>
  <si>
    <t>Antique axe</t>
  </si>
  <si>
    <t>Lvl 15 Charisma</t>
  </si>
  <si>
    <t>Delivery from the Past</t>
  </si>
  <si>
    <t>Painkiller</t>
  </si>
  <si>
    <t>Chemical - Part 1</t>
  </si>
  <si>
    <t>The Cult - Part 2</t>
  </si>
  <si>
    <t>Gunsmith - Part 5</t>
  </si>
  <si>
    <t>Dressed to Kill</t>
  </si>
  <si>
    <t>The Survivalist Path - Wounded Beast</t>
  </si>
  <si>
    <t>Armband (Evasion)</t>
  </si>
  <si>
    <t>Intelligence Center lvl 2</t>
  </si>
  <si>
    <t>BP Depot</t>
  </si>
  <si>
    <t>Pharmacist</t>
  </si>
  <si>
    <t>Chemical - Part 2</t>
  </si>
  <si>
    <t>Spa Tour - Part 1</t>
  </si>
  <si>
    <t>Gunsmith - Part 6</t>
  </si>
  <si>
    <t>Gratitude</t>
  </si>
  <si>
    <t>The Survivalist Path - Tough Guy</t>
  </si>
  <si>
    <t>Axel parrot figurine</t>
  </si>
  <si>
    <t>Security lvl 3</t>
  </si>
  <si>
    <t>The Bunker - Part 1</t>
  </si>
  <si>
    <t>Car Repair</t>
  </si>
  <si>
    <t>Chemical - Part 3</t>
  </si>
  <si>
    <t>Spa Tour - Part 2</t>
  </si>
  <si>
    <t>Gunsmith - Part 7</t>
  </si>
  <si>
    <t>Hot Delivery</t>
  </si>
  <si>
    <t>Courtesy Visit</t>
  </si>
  <si>
    <t>Baddie's red beard</t>
  </si>
  <si>
    <t>Rest Space 3</t>
  </si>
  <si>
    <t>The Bunker - Part 2</t>
  </si>
  <si>
    <t>Disease History</t>
  </si>
  <si>
    <t>Vitamins - Part 1</t>
  </si>
  <si>
    <t>Spa Tour - Part 3</t>
  </si>
  <si>
    <t>Gunsmith - Part 8</t>
  </si>
  <si>
    <t>Scavenger</t>
  </si>
  <si>
    <t>Nostalgia</t>
  </si>
  <si>
    <t>BakeEzy cook book</t>
  </si>
  <si>
    <t>Obtain 20,000,000 roubles</t>
  </si>
  <si>
    <t>Bad Rep Evidence</t>
  </si>
  <si>
    <t>* Supply Plans / Kind of Sabotage</t>
  </si>
  <si>
    <t>Vitamins - Part 2</t>
  </si>
  <si>
    <t>Spa Tour - Part 4</t>
  </si>
  <si>
    <t>Gunsmith - Part 9</t>
  </si>
  <si>
    <t>Sales Night</t>
  </si>
  <si>
    <t>The Survivalist Path - Junkie</t>
  </si>
  <si>
    <t>Battered antique book</t>
  </si>
  <si>
    <t>Bear operative figurine</t>
  </si>
  <si>
    <t>Ice Cream Cones</t>
  </si>
  <si>
    <t>Health Care Privacy - Part 1</t>
  </si>
  <si>
    <t>Friend from the West - Part 1</t>
  </si>
  <si>
    <t>Spa Tour - Part 5</t>
  </si>
  <si>
    <t>Gunsmith - Part 10</t>
  </si>
  <si>
    <t>Database - Part 1</t>
  </si>
  <si>
    <t>The Survivalist Path - Eagle-Owl</t>
  </si>
  <si>
    <t>BEAR Buddy plush toy</t>
  </si>
  <si>
    <t>Cultist figurine</t>
  </si>
  <si>
    <t>No Place for Renegades</t>
  </si>
  <si>
    <t>Health Care Privacy - Part 2</t>
  </si>
  <si>
    <t>Friend from the West - Part 2</t>
  </si>
  <si>
    <t>Spa Tour - Part 6</t>
  </si>
  <si>
    <t>Gunsmith - Part 11</t>
  </si>
  <si>
    <t>Database - Part 2</t>
  </si>
  <si>
    <t>The Survivalist Path - Combat Medic</t>
  </si>
  <si>
    <t>Can of Dr. Lupo's coffee beans</t>
  </si>
  <si>
    <t>Den figurine</t>
  </si>
  <si>
    <t>Documents</t>
  </si>
  <si>
    <t>Health Care Privacy - Part 3</t>
  </si>
  <si>
    <t>Informed Means Armed</t>
  </si>
  <si>
    <t>Spa Tour - Part 7</t>
  </si>
  <si>
    <t>Gunsmith - Part 12</t>
  </si>
  <si>
    <t>Minibus</t>
  </si>
  <si>
    <t>Ambulance</t>
  </si>
  <si>
    <t>Can of RatCola soda</t>
  </si>
  <si>
    <t>Killa figurine</t>
  </si>
  <si>
    <t>Postman Pat - Part 1</t>
  </si>
  <si>
    <t>Health Care Privacy - Part 4</t>
  </si>
  <si>
    <t>Chumming</t>
  </si>
  <si>
    <t>Cargo X - Part 1</t>
  </si>
  <si>
    <t>Gunsmith - Part 13</t>
  </si>
  <si>
    <t>Sew it Good - Part 1</t>
  </si>
  <si>
    <t>The Huntsman Path - Secured Perimeter</t>
  </si>
  <si>
    <t>Can of sprats</t>
  </si>
  <si>
    <t>Politician Mutkevich figurine</t>
  </si>
  <si>
    <t>Shaking up the Teller</t>
  </si>
  <si>
    <t>Health Care Privacy - Part 5</t>
  </si>
  <si>
    <t>Setup</t>
  </si>
  <si>
    <t>Cargo X - Part 2</t>
  </si>
  <si>
    <t>Gunsmith - Part 14</t>
  </si>
  <si>
    <t>The Blood of War - Part 2</t>
  </si>
  <si>
    <t>Reserve</t>
  </si>
  <si>
    <t>Deadlyslob's beard oil</t>
  </si>
  <si>
    <t>Reshala figurine</t>
  </si>
  <si>
    <t>The Punisher - Part 1</t>
  </si>
  <si>
    <t>Health Care Privacy - Part 6</t>
  </si>
  <si>
    <t>Flint</t>
  </si>
  <si>
    <t>Cargo X - Part 3</t>
  </si>
  <si>
    <t>Gunsmith - Part 15</t>
  </si>
  <si>
    <t>The Blood of War - Part 3</t>
  </si>
  <si>
    <t>The Huntsman Path - Forest Cleaning</t>
  </si>
  <si>
    <t>DRD body armor</t>
  </si>
  <si>
    <t>Ryzhy figurine</t>
  </si>
  <si>
    <t>The Punisher - Part 2</t>
  </si>
  <si>
    <t>Athlete</t>
  </si>
  <si>
    <t>Lend-Lease - Part 1</t>
  </si>
  <si>
    <t>Wet Job - Part 1</t>
  </si>
  <si>
    <t>Gunsmith - Part 16</t>
  </si>
  <si>
    <t>Sew it Good - Part 2</t>
  </si>
  <si>
    <t>Claustrophobia</t>
  </si>
  <si>
    <t>Fake mustache</t>
  </si>
  <si>
    <t>Scav figurine</t>
  </si>
  <si>
    <t>The Punisher - Part 3</t>
  </si>
  <si>
    <t>Private Clinic</t>
  </si>
  <si>
    <t>Rigged Game</t>
  </si>
  <si>
    <t>Wet Job - Part 2</t>
  </si>
  <si>
    <t>Gunsmith - Part 17</t>
  </si>
  <si>
    <t>The Key to Success</t>
  </si>
  <si>
    <t>The Huntsman Path - Controller</t>
  </si>
  <si>
    <t>FireKlean gun lube</t>
  </si>
  <si>
    <t>Tagilla figurine</t>
  </si>
  <si>
    <t>The Punisher - Part 4</t>
  </si>
  <si>
    <t>Decontamination Service</t>
  </si>
  <si>
    <t>Safe Corridor</t>
  </si>
  <si>
    <t>Wet Job - Part 3</t>
  </si>
  <si>
    <t>Gunsmith - Part 18</t>
  </si>
  <si>
    <t>No Fuss Needed</t>
  </si>
  <si>
    <t>The Huntsman Path - Evil Watchman</t>
  </si>
  <si>
    <t>Gingy keychain</t>
  </si>
  <si>
    <t>USEC operative figurine</t>
  </si>
  <si>
    <t>The Punisher - Part 5</t>
  </si>
  <si>
    <t>General Wares</t>
  </si>
  <si>
    <t>Private Club</t>
  </si>
  <si>
    <t>Wet Job - Part 4</t>
  </si>
  <si>
    <t>Gunsmith - Part 19</t>
  </si>
  <si>
    <t>Supervisor</t>
  </si>
  <si>
    <t>Fishing Place</t>
  </si>
  <si>
    <t>Glorious E lightweight armored mask</t>
  </si>
  <si>
    <t>Kill 50 scavs</t>
  </si>
  <si>
    <t>The Punisher - Part 6</t>
  </si>
  <si>
    <t>Colleagues - Part 1</t>
  </si>
  <si>
    <t>Long Road</t>
  </si>
  <si>
    <t>Wet Job - Part 5</t>
  </si>
  <si>
    <t>Gunsmith - Part 20</t>
  </si>
  <si>
    <t>Sew it Good - Part 3</t>
  </si>
  <si>
    <t>The Huntsman Path - Trophy</t>
  </si>
  <si>
    <t>Golden 1GPhone smartphone</t>
  </si>
  <si>
    <t>Survive and exctract from Labs</t>
  </si>
  <si>
    <t>Anesthesia</t>
  </si>
  <si>
    <t>Colleagues - Part 2</t>
  </si>
  <si>
    <t>Missing Cargo</t>
  </si>
  <si>
    <t>Wet Job - Part 6</t>
  </si>
  <si>
    <t>Gunsmith - Part 21</t>
  </si>
  <si>
    <t>Living High is Not a Crime - Part 1</t>
  </si>
  <si>
    <t>The Huntsman Path - Justice</t>
  </si>
  <si>
    <t>Golden egg</t>
  </si>
  <si>
    <t>Grenadier</t>
  </si>
  <si>
    <t>Colleagues - Part 3</t>
  </si>
  <si>
    <t>Exit Here</t>
  </si>
  <si>
    <t>The Guide</t>
  </si>
  <si>
    <t>Gunsmith - Part 22</t>
  </si>
  <si>
    <t>Living High is Not a Crime - Part 2</t>
  </si>
  <si>
    <t>* The Huntsman Path - Sadist</t>
  </si>
  <si>
    <t>Golden rooster figurine</t>
  </si>
  <si>
    <t>Test Drive - Part 1</t>
  </si>
  <si>
    <t>Postman Pat - Part 2</t>
  </si>
  <si>
    <t>The Walls Have Eyes</t>
  </si>
  <si>
    <t>Samples</t>
  </si>
  <si>
    <t>Signal - Part 1</t>
  </si>
  <si>
    <t>Sew it Good - Part 4</t>
  </si>
  <si>
    <t>The Huntsman Path - Sellout</t>
  </si>
  <si>
    <t>Inseq gas pipe wrench</t>
  </si>
  <si>
    <t>PRESTIGE 2</t>
  </si>
  <si>
    <t>Test Drive - Part 2</t>
  </si>
  <si>
    <t>Crisis</t>
  </si>
  <si>
    <t>TerraGroup Employee</t>
  </si>
  <si>
    <t>Insider</t>
  </si>
  <si>
    <t>Charisma Brings Success</t>
  </si>
  <si>
    <t>The Huntsman Path - Woods Keeper</t>
  </si>
  <si>
    <t>Jar of DevilDog mayo</t>
  </si>
  <si>
    <t>Test Drive - Part 3</t>
  </si>
  <si>
    <t>Seaside Vacation</t>
  </si>
  <si>
    <t>Lend-Lease - Part 2</t>
  </si>
  <si>
    <t>Signal - Part 2</t>
  </si>
  <si>
    <t>Break the Deal</t>
  </si>
  <si>
    <t>Hunting Trip</t>
  </si>
  <si>
    <t>JohnB Liquid DNB glasses</t>
  </si>
  <si>
    <t>Test Drive - Part 4</t>
  </si>
  <si>
    <t>Lost Contact</t>
  </si>
  <si>
    <t>Peacekeeping Mission</t>
  </si>
  <si>
    <t>Scout</t>
  </si>
  <si>
    <t>The Huntsman Path - Factory Chief</t>
  </si>
  <si>
    <t>Kotton beanie</t>
  </si>
  <si>
    <t>A New Beginning - Prestige 2</t>
  </si>
  <si>
    <t>Test Drive - Part 5</t>
  </si>
  <si>
    <t>Drug Trafficking</t>
  </si>
  <si>
    <t>Classified Technologies</t>
  </si>
  <si>
    <t>Black Swan</t>
  </si>
  <si>
    <t>The Huntsman Path - Eraser - Part 1</t>
  </si>
  <si>
    <t>Loot Lord plushie</t>
  </si>
  <si>
    <t>Test Drive - Part 6</t>
  </si>
  <si>
    <t>Shipment Tracking</t>
  </si>
  <si>
    <t>Revision - Reserve</t>
  </si>
  <si>
    <t>Forklift Certified</t>
  </si>
  <si>
    <t>The Huntsman Path - Eraser - Part 2</t>
  </si>
  <si>
    <t>LVNDMARK's rat poison</t>
  </si>
  <si>
    <t>Perfect Mediator</t>
  </si>
  <si>
    <t>Closer to the People</t>
  </si>
  <si>
    <t>Cargo X - Part 4</t>
  </si>
  <si>
    <t>Capacity Check</t>
  </si>
  <si>
    <t>The Tarkov Shooter - Part 1</t>
  </si>
  <si>
    <t>Missam forklift key</t>
  </si>
  <si>
    <t>Belka and Strelka</t>
  </si>
  <si>
    <t>Abandoned Cargo</t>
  </si>
  <si>
    <t>Insomnia</t>
  </si>
  <si>
    <t>Back Door</t>
  </si>
  <si>
    <t>The Tarkov Shooter - Part 2</t>
  </si>
  <si>
    <t>Old firesteel</t>
  </si>
  <si>
    <t>Polikhim Hobo</t>
  </si>
  <si>
    <t>* A Healthy Alternative (or PK quest)</t>
  </si>
  <si>
    <t>Overpopulation</t>
  </si>
  <si>
    <t>Surplus Goods</t>
  </si>
  <si>
    <t>The Tarkov Shooter - Part 3</t>
  </si>
  <si>
    <t>Pestily plague mask</t>
  </si>
  <si>
    <t>Regulated Materials</t>
  </si>
  <si>
    <t>All Is Revealed</t>
  </si>
  <si>
    <t>* One Loose End (or Therapist quest)</t>
  </si>
  <si>
    <t>Signal - Part 3</t>
  </si>
  <si>
    <t>The Tarkov Shooter - Part 4</t>
  </si>
  <si>
    <t>Press pass (issued for NoiceGuy)</t>
  </si>
  <si>
    <t>Big Customer (Prapor) /
Out of Curiosity (Therapist) /
Chemical Part 4</t>
  </si>
  <si>
    <t>Revision - Lighthouse</t>
  </si>
  <si>
    <t>Signal - Part 4</t>
  </si>
  <si>
    <t>The Tarkov Shooter - Part 5</t>
  </si>
  <si>
    <t>Raven figurine</t>
  </si>
  <si>
    <t>Intimidator</t>
  </si>
  <si>
    <t>Farming - Part 1</t>
  </si>
  <si>
    <t>The Tarkov Shooter - Part 6</t>
  </si>
  <si>
    <t>Shroud half-mask</t>
  </si>
  <si>
    <t>Easy Job - Part 1</t>
  </si>
  <si>
    <t>Farming - Part 2</t>
  </si>
  <si>
    <t>The Tarkov Shooter - Part 7</t>
  </si>
  <si>
    <t>Silver Badge</t>
  </si>
  <si>
    <t>Easy Job - Part 2</t>
  </si>
  <si>
    <t>Bad Habit</t>
  </si>
  <si>
    <t>The Tarkov Shooter - Part 8</t>
  </si>
  <si>
    <t>Tamatthi kunai knife replica</t>
  </si>
  <si>
    <t>Bear operative figurine (FIR)</t>
  </si>
  <si>
    <t>Reconnaissance</t>
  </si>
  <si>
    <t>Farming - Part 3</t>
  </si>
  <si>
    <t>Shady Business</t>
  </si>
  <si>
    <t>Smoke balaclava</t>
  </si>
  <si>
    <t>Cultist figurine (FIR)</t>
  </si>
  <si>
    <t>Possessor</t>
  </si>
  <si>
    <t>Farming - Part 4</t>
  </si>
  <si>
    <t>Pest Control</t>
  </si>
  <si>
    <t>Veritas guitar pick</t>
  </si>
  <si>
    <t>Den figurine (FIR)</t>
  </si>
  <si>
    <t>Psycho Sniper</t>
  </si>
  <si>
    <t>The Hermit</t>
  </si>
  <si>
    <t>Viibiin sneaker</t>
  </si>
  <si>
    <t>Killa figurine (FIR)</t>
  </si>
  <si>
    <t>A Shooter Born in Heaven</t>
  </si>
  <si>
    <t>The Huntsman Path - Outcasts</t>
  </si>
  <si>
    <t>VHS</t>
  </si>
  <si>
    <t>Politician Mutkevich figurine (FIR)</t>
  </si>
  <si>
    <t>Fertilizers</t>
  </si>
  <si>
    <t>Stray Dogs</t>
  </si>
  <si>
    <t>WZ Wallet</t>
  </si>
  <si>
    <t>Reshala figurine (FIR)</t>
  </si>
  <si>
    <t>Passion for Ergonomics</t>
  </si>
  <si>
    <t>The Delicious Sausage</t>
  </si>
  <si>
    <t>Items left to collect</t>
  </si>
  <si>
    <t>Ryzhy figurine (FIR)</t>
  </si>
  <si>
    <t>Import</t>
  </si>
  <si>
    <t>Dragnet</t>
  </si>
  <si>
    <t>Scav figurine (FIR)</t>
  </si>
  <si>
    <t>Chemistry Closet</t>
  </si>
  <si>
    <t>Work Smarter</t>
  </si>
  <si>
    <t>Tagilla figurine (FIR)</t>
  </si>
  <si>
    <t>Corporate Secrets</t>
  </si>
  <si>
    <t>Rite of Passage</t>
  </si>
  <si>
    <t>USEC operative figurine (FIR)</t>
  </si>
  <si>
    <t>Energy Crisis</t>
  </si>
  <si>
    <t>Kill 15 PMCs</t>
  </si>
  <si>
    <t>Broadcast - Part 1</t>
  </si>
  <si>
    <t>Boss Progression</t>
  </si>
  <si>
    <t>The Huntsman Path - Secured Permiter</t>
  </si>
  <si>
    <t>.</t>
  </si>
  <si>
    <t>`</t>
  </si>
  <si>
    <t>Trader Levels</t>
  </si>
  <si>
    <t>Skill Levels</t>
  </si>
  <si>
    <t>Need</t>
  </si>
  <si>
    <t>Has</t>
  </si>
  <si>
    <t>Level 1</t>
  </si>
  <si>
    <t>Measuring Tape</t>
  </si>
  <si>
    <t>Hideout Level: Generator</t>
  </si>
  <si>
    <t>Classic Matches</t>
  </si>
  <si>
    <t>Hideout Level: Security</t>
  </si>
  <si>
    <t>Disposable Syringe</t>
  </si>
  <si>
    <t>Roubles</t>
  </si>
  <si>
    <t>Can of White Salt</t>
  </si>
  <si>
    <t>Duct Tape</t>
  </si>
  <si>
    <t>Pile of Meds</t>
  </si>
  <si>
    <t>Level 2</t>
  </si>
  <si>
    <t>Power Cord</t>
  </si>
  <si>
    <t>Screw Nuts</t>
  </si>
  <si>
    <t>Aseptic Bandage</t>
  </si>
  <si>
    <t>Hideout: Illumination Level</t>
  </si>
  <si>
    <t>Phase Control Relay</t>
  </si>
  <si>
    <t>Hideout Level: Vents</t>
  </si>
  <si>
    <t>Bolts</t>
  </si>
  <si>
    <t>Bottle of OLOLO Multivit</t>
  </si>
  <si>
    <t>Skill Level: Endurance</t>
  </si>
  <si>
    <t>Corrugated Hose</t>
  </si>
  <si>
    <t>WD-40 (100ml)</t>
  </si>
  <si>
    <t>Dry Fuel</t>
  </si>
  <si>
    <t>Pliers Elite</t>
  </si>
  <si>
    <t>Hideout Level: Lavatory</t>
  </si>
  <si>
    <t>Hunting Matches</t>
  </si>
  <si>
    <t>Hideout Level: Workbench</t>
  </si>
  <si>
    <t>TP-200 TNT Brick</t>
  </si>
  <si>
    <t>Wrench</t>
  </si>
  <si>
    <t>Crickent Lighter</t>
  </si>
  <si>
    <t>Skill Level: Attention</t>
  </si>
  <si>
    <t>Skill Level: Health</t>
  </si>
  <si>
    <t>Trader Level: Jaeger</t>
  </si>
  <si>
    <t>Trader Level: Therapist</t>
  </si>
  <si>
    <t>Level 3</t>
  </si>
  <si>
    <t>Alkaline Clearner</t>
  </si>
  <si>
    <t>Toolset</t>
  </si>
  <si>
    <t>Bottle of Saline Solution</t>
  </si>
  <si>
    <t>Medical Bloodset</t>
  </si>
  <si>
    <t>Trader Level: Mechanic</t>
  </si>
  <si>
    <t>Electric Motor</t>
  </si>
  <si>
    <t>Esmarch Tourniquet</t>
  </si>
  <si>
    <t>NIXXOR Lens</t>
  </si>
  <si>
    <t>Trader Level: Ragman</t>
  </si>
  <si>
    <t>KEKTAPE</t>
  </si>
  <si>
    <t>Medical Tools</t>
  </si>
  <si>
    <t>Working LCD</t>
  </si>
  <si>
    <t>Radiator Helix</t>
  </si>
  <si>
    <t>Bundle of wires</t>
  </si>
  <si>
    <t>Hideout Level: Stash</t>
  </si>
  <si>
    <t>Bundle of Wires</t>
  </si>
  <si>
    <t>SSD Drive</t>
  </si>
  <si>
    <t>Skill Level: Metabolism</t>
  </si>
  <si>
    <t>Hideout Level: Heating</t>
  </si>
  <si>
    <t>Can of Majaica Coffee Beans</t>
  </si>
  <si>
    <t>Military Corrugated Tube</t>
  </si>
  <si>
    <t>Pack of Sodium bicarbonate</t>
  </si>
  <si>
    <t>Ratchet Wrench</t>
  </si>
  <si>
    <t>Skill Level: Vitality</t>
  </si>
  <si>
    <t>Chimney Drain cleaner</t>
  </si>
  <si>
    <t>Shustrilo Sealing Foam</t>
  </si>
  <si>
    <t>Trader Level: Skier</t>
  </si>
  <si>
    <t>Ophthalmoscope</t>
  </si>
  <si>
    <t>Hideout: Security Level</t>
  </si>
  <si>
    <t>Spark Plug</t>
  </si>
  <si>
    <t>LEDX</t>
  </si>
  <si>
    <t>Toilet Paper</t>
  </si>
  <si>
    <t>Hideout: Vents Level</t>
  </si>
  <si>
    <t>Tooth Paste</t>
  </si>
  <si>
    <t>Lightbulbs</t>
  </si>
  <si>
    <t>Bulbex Cable Cutter</t>
  </si>
  <si>
    <t>Soap</t>
  </si>
  <si>
    <t>Awl</t>
  </si>
  <si>
    <t>Leatherman Multitool</t>
  </si>
  <si>
    <t>Hideout Level: Water Collector</t>
  </si>
  <si>
    <t>Capacitors</t>
  </si>
  <si>
    <t>Hideout Level: Illumination</t>
  </si>
  <si>
    <t>Power Supply Unit</t>
  </si>
  <si>
    <t>Energy-Saving Lamp</t>
  </si>
  <si>
    <t>DVD Drive</t>
  </si>
  <si>
    <t>Pack of Screws</t>
  </si>
  <si>
    <t>Magnet</t>
  </si>
  <si>
    <t>Electric Drill</t>
  </si>
  <si>
    <t>Set of Files "Master"</t>
  </si>
  <si>
    <t>Metal Spare Parts</t>
  </si>
  <si>
    <t>Sewing Kit</t>
  </si>
  <si>
    <t>Weapon Parts</t>
  </si>
  <si>
    <t>Greenbat Lithium Battery</t>
  </si>
  <si>
    <t>Xenomorph Sealing Foam</t>
  </si>
  <si>
    <t>Pressure Gauge</t>
  </si>
  <si>
    <t>CPU Fan</t>
  </si>
  <si>
    <t>Car Battery</t>
  </si>
  <si>
    <t>#FireKlean Gun Lube</t>
  </si>
  <si>
    <t>Factory Plan Map</t>
  </si>
  <si>
    <t>Can of Thermite</t>
  </si>
  <si>
    <t>Intelligence Folder</t>
  </si>
  <si>
    <t>Topographic Survey Map</t>
  </si>
  <si>
    <t>Skill Level: Strength</t>
  </si>
  <si>
    <t>Printed Circuit Board</t>
  </si>
  <si>
    <t>Hideout Level: Medstation</t>
  </si>
  <si>
    <t>Hideout Level: Nutrition</t>
  </si>
  <si>
    <t>Secure Flash Drive</t>
  </si>
  <si>
    <t>Damaged Hard Drive</t>
  </si>
  <si>
    <t>ew</t>
  </si>
  <si>
    <t>Name</t>
  </si>
  <si>
    <t>Have</t>
  </si>
  <si>
    <t>Hideout Count</t>
  </si>
  <si>
    <t>Alkaline Cleaner</t>
  </si>
  <si>
    <t>Bottle of OLOLO Multi</t>
  </si>
  <si>
    <t>Can of Majacia Coffee Beans</t>
  </si>
  <si>
    <t>Chimney Drain Cleaner</t>
  </si>
  <si>
    <t>Corrugated hose</t>
  </si>
  <si>
    <t>Greenbat Lithium</t>
  </si>
  <si>
    <t>Pack of Sodium Bicarbonate</t>
  </si>
  <si>
    <t>Toliet Paper</t>
  </si>
  <si>
    <t>Toothpaste</t>
  </si>
  <si>
    <t>Reset Tasks</t>
  </si>
  <si>
    <t>Reset Hideout/skills</t>
  </si>
  <si>
    <t>THIS ACTION CANNOT BE REVERSED</t>
  </si>
  <si>
    <t>Prapor</t>
  </si>
  <si>
    <t>Therapist</t>
  </si>
  <si>
    <t>Skier</t>
  </si>
  <si>
    <t>Peacekeeper</t>
  </si>
  <si>
    <t>Mecahnic</t>
  </si>
  <si>
    <t>Ragman</t>
  </si>
  <si>
    <t>Jaegar</t>
  </si>
  <si>
    <t>Fence</t>
  </si>
  <si>
    <t>Killa</t>
  </si>
  <si>
    <t>Goons</t>
  </si>
  <si>
    <t>Tagilla</t>
  </si>
  <si>
    <t>Shturman</t>
  </si>
  <si>
    <t>Reshala</t>
  </si>
  <si>
    <t>Glukhar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</si>
</sst>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1"/>
      <color rgb="FFFFFFFF"/>
      <name val="Roboto"/>
    </font>
    <font>
      <sz val="60"/>
      <color rgb="FFFFFFFF"/>
      <name val="Roboto"/>
    </font>
    <font>
      <sz val="11"/>
      <color rgb="FF000000"/>
      <name val="Roboto"/>
    </font>
    <font>
      <sz val="21"/>
      <color rgb="FFFFFFFF"/>
      <name val="Roboto"/>
    </font>
    <font>
      <sz val="12"/>
      <color rgb="FFFFFFFF"/>
      <name val="Roboto"/>
    </font>
    <font>
      <sz val="12"/>
      <color rgb="FF303F46"/>
      <name val="Roboto"/>
    </font>
    <font>
      <sz val="12"/>
      <color rgb="FF3D4DB7"/>
      <name val="Roboto"/>
    </font>
    <font>
      <b/>
      <sz val="12"/>
      <color rgb="FF3D4DB7"/>
      <name val="Roboto"/>
    </font>
    <font>
      <b/>
      <sz val="12"/>
      <color rgb="FF2E404D"/>
      <name val="Roboto"/>
    </font>
    <font>
      <sz val="12"/>
      <color rgb="FF2E404D"/>
      <name val="Roboto"/>
    </font>
    <font>
      <sz val="12"/>
      <color rgb="FF980000"/>
      <name val="Roboto"/>
    </font>
    <font>
      <i/>
      <sz val="12"/>
      <color rgb="FF3D4DB7"/>
      <name val="Roboto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1"/>
      <color rgb="FF0000FF"/>
      <name val="Arial"/>
      <family val="2"/>
    </font>
    <font>
      <b/>
      <i/>
      <sz val="11"/>
      <color rgb="FF00000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15"/>
      <color rgb="FF000000"/>
      <name val="Arial"/>
      <family val="2"/>
    </font>
    <font>
      <b/>
      <u/>
      <sz val="11"/>
      <color rgb="FF000000"/>
      <name val="Arial"/>
      <family val="2"/>
    </font>
    <font>
      <i/>
      <sz val="11"/>
      <color rgb="FFEA4335"/>
      <name val="Arial"/>
      <family val="2"/>
    </font>
    <font>
      <sz val="10"/>
      <color rgb="FF000000"/>
      <name val="Arial"/>
      <family val="2"/>
    </font>
    <font>
      <i/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b/>
      <sz val="12"/>
      <color rgb="FF000000"/>
      <name val="Arial"/>
      <family val="2"/>
    </font>
    <font>
      <b/>
      <sz val="19"/>
      <color rgb="FF000000"/>
      <name val="Arial"/>
      <family val="2"/>
    </font>
    <font>
      <b/>
      <sz val="24"/>
      <color rgb="FFCC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274E13"/>
        <bgColor rgb="FF274E13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B45F06"/>
        <bgColor rgb="FFB45F0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BF9000"/>
        <bgColor rgb="FFBF9000"/>
      </patternFill>
    </fill>
    <fill>
      <patternFill patternType="solid">
        <fgColor rgb="FF434343"/>
        <bgColor rgb="FF434343"/>
      </patternFill>
    </fill>
    <fill>
      <patternFill patternType="solid">
        <fgColor rgb="FF4285F4"/>
        <bgColor rgb="FF4285F4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FF6D01"/>
        <bgColor rgb="FFFF6D01"/>
      </patternFill>
    </fill>
    <fill>
      <patternFill patternType="solid">
        <fgColor rgb="FF9FC5E8"/>
        <bgColor rgb="FF9FC5E8"/>
      </patternFill>
    </fill>
  </fills>
  <borders count="4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2196F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9" borderId="0"/>
    <xf numFmtId="0" fontId="4" fillId="5" borderId="0"/>
    <xf numFmtId="0" fontId="12" fillId="10" borderId="0"/>
    <xf numFmtId="0" fontId="13" fillId="10" borderId="1"/>
    <xf numFmtId="0" fontId="2" fillId="0" borderId="0"/>
    <xf numFmtId="0" fontId="3" fillId="2" borderId="0"/>
    <xf numFmtId="0" fontId="3" fillId="3" borderId="0"/>
    <xf numFmtId="0" fontId="2" fillId="4" borderId="0"/>
    <xf numFmtId="0" fontId="1" fillId="6" borderId="0"/>
    <xf numFmtId="0" fontId="5" fillId="8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41">
    <xf numFmtId="0" fontId="0" fillId="0" borderId="0" xfId="0"/>
    <xf numFmtId="0" fontId="14" fillId="11" borderId="0" xfId="0" applyFont="1" applyFill="1" applyAlignment="1">
      <alignment horizontal="left"/>
    </xf>
    <xf numFmtId="0" fontId="15" fillId="11" borderId="0" xfId="0" applyFont="1" applyFill="1" applyAlignment="1">
      <alignment vertical="center"/>
    </xf>
    <xf numFmtId="0" fontId="16" fillId="11" borderId="0" xfId="0" applyFont="1" applyFill="1" applyAlignment="1"/>
    <xf numFmtId="0" fontId="16" fillId="11" borderId="0" xfId="0" applyFont="1" applyFill="1"/>
    <xf numFmtId="0" fontId="15" fillId="11" borderId="0" xfId="0" applyFont="1" applyFill="1" applyAlignment="1">
      <alignment vertical="top"/>
    </xf>
    <xf numFmtId="0" fontId="0" fillId="11" borderId="0" xfId="0" applyFont="1" applyFill="1"/>
    <xf numFmtId="0" fontId="0" fillId="11" borderId="2" xfId="0" applyFont="1" applyFill="1" applyBorder="1"/>
    <xf numFmtId="0" fontId="14" fillId="11" borderId="2" xfId="0" applyFont="1" applyFill="1" applyBorder="1" applyAlignment="1">
      <alignment horizontal="left"/>
    </xf>
    <xf numFmtId="0" fontId="19" fillId="12" borderId="0" xfId="0" applyFont="1" applyFill="1" applyAlignment="1">
      <alignment horizontal="left"/>
    </xf>
    <xf numFmtId="0" fontId="20" fillId="12" borderId="0" xfId="0" applyFont="1" applyFill="1" applyAlignment="1">
      <alignment horizontal="left"/>
    </xf>
    <xf numFmtId="0" fontId="21" fillId="12" borderId="0" xfId="0" applyFont="1" applyFill="1" applyAlignment="1">
      <alignment horizontal="left"/>
    </xf>
    <xf numFmtId="0" fontId="23" fillId="12" borderId="0" xfId="0" applyFont="1" applyFill="1" applyAlignment="1">
      <alignment horizontal="left" wrapText="1"/>
    </xf>
    <xf numFmtId="0" fontId="25" fillId="12" borderId="0" xfId="0" applyFont="1" applyFill="1" applyAlignment="1">
      <alignment horizontal="left"/>
    </xf>
    <xf numFmtId="0" fontId="17" fillId="11" borderId="0" xfId="0" applyFont="1" applyFill="1" applyBorder="1" applyAlignment="1">
      <alignment vertical="center"/>
    </xf>
    <xf numFmtId="0" fontId="15" fillId="11" borderId="0" xfId="0" applyFont="1" applyFill="1" applyBorder="1" applyAlignment="1">
      <alignment vertical="top"/>
    </xf>
    <xf numFmtId="0" fontId="18" fillId="11" borderId="0" xfId="0" applyFont="1" applyFill="1" applyBorder="1" applyAlignment="1">
      <alignment horizontal="left" vertical="top" wrapText="1"/>
    </xf>
    <xf numFmtId="0" fontId="0" fillId="12" borderId="0" xfId="0" applyFill="1" applyBorder="1"/>
    <xf numFmtId="0" fontId="22" fillId="12" borderId="0" xfId="0" applyFont="1" applyFill="1" applyBorder="1" applyAlignment="1">
      <alignment horizontal="left" vertical="top" wrapText="1"/>
    </xf>
    <xf numFmtId="0" fontId="23" fillId="12" borderId="0" xfId="0" applyFont="1" applyFill="1" applyBorder="1" applyAlignment="1">
      <alignment horizontal="left" wrapText="1"/>
    </xf>
    <xf numFmtId="0" fontId="21" fillId="12" borderId="0" xfId="0" applyFont="1" applyFill="1" applyBorder="1" applyAlignment="1">
      <alignment horizontal="left"/>
    </xf>
    <xf numFmtId="0" fontId="23" fillId="12" borderId="0" xfId="0" applyFont="1" applyFill="1" applyBorder="1" applyAlignment="1">
      <alignment horizontal="left" vertical="top"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center" vertical="top" wrapText="1"/>
    </xf>
    <xf numFmtId="0" fontId="2" fillId="14" borderId="4" xfId="0" applyFont="1" applyFill="1" applyBorder="1" applyAlignment="1">
      <alignment horizontal="right"/>
    </xf>
    <xf numFmtId="0" fontId="2" fillId="14" borderId="5" xfId="0" applyFont="1" applyFill="1" applyBorder="1" applyAlignment="1">
      <alignment horizontal="right"/>
    </xf>
    <xf numFmtId="0" fontId="27" fillId="13" borderId="5" xfId="0" applyFont="1" applyFill="1" applyBorder="1" applyAlignment="1">
      <alignment horizontal="center" vertical="top" wrapText="1"/>
    </xf>
    <xf numFmtId="0" fontId="27" fillId="13" borderId="5" xfId="0" applyFont="1" applyFill="1" applyBorder="1" applyAlignment="1">
      <alignment horizontal="left" vertical="center"/>
    </xf>
    <xf numFmtId="0" fontId="27" fillId="13" borderId="5" xfId="0" applyFont="1" applyFill="1" applyBorder="1" applyAlignment="1">
      <alignment horizontal="center" vertical="center" wrapText="1"/>
    </xf>
    <xf numFmtId="0" fontId="28" fillId="13" borderId="5" xfId="0" applyFont="1" applyFill="1" applyBorder="1" applyAlignment="1">
      <alignment horizontal="right" vertical="center"/>
    </xf>
    <xf numFmtId="0" fontId="27" fillId="13" borderId="6" xfId="0" applyFont="1" applyFill="1" applyBorder="1" applyAlignment="1">
      <alignment horizontal="left" vertical="center"/>
    </xf>
    <xf numFmtId="0" fontId="0" fillId="2" borderId="0" xfId="0" applyFont="1" applyFill="1" applyAlignment="1">
      <alignment horizontal="left" vertical="top"/>
    </xf>
    <xf numFmtId="0" fontId="2" fillId="14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/>
    </xf>
    <xf numFmtId="0" fontId="27" fillId="13" borderId="8" xfId="0" applyFont="1" applyFill="1" applyBorder="1" applyAlignment="1">
      <alignment horizontal="center" vertical="top" wrapText="1"/>
    </xf>
    <xf numFmtId="0" fontId="27" fillId="13" borderId="9" xfId="0" applyFont="1" applyFill="1" applyBorder="1" applyAlignment="1">
      <alignment horizontal="center" vertical="top" wrapText="1"/>
    </xf>
    <xf numFmtId="0" fontId="30" fillId="2" borderId="0" xfId="0" applyFont="1" applyFill="1" applyAlignment="1">
      <alignment horizontal="center"/>
    </xf>
    <xf numFmtId="0" fontId="30" fillId="15" borderId="10" xfId="0" applyFont="1" applyFill="1" applyBorder="1" applyAlignment="1">
      <alignment horizontal="center"/>
    </xf>
    <xf numFmtId="0" fontId="30" fillId="15" borderId="0" xfId="0" applyFont="1" applyFill="1" applyAlignment="1">
      <alignment horizontal="center"/>
    </xf>
    <xf numFmtId="0" fontId="30" fillId="15" borderId="11" xfId="0" applyFont="1" applyFill="1" applyBorder="1" applyAlignment="1">
      <alignment horizontal="center"/>
    </xf>
    <xf numFmtId="0" fontId="31" fillId="2" borderId="0" xfId="0" applyFont="1" applyFill="1" applyAlignment="1">
      <alignment horizontal="left"/>
    </xf>
    <xf numFmtId="0" fontId="32" fillId="16" borderId="13" xfId="0" applyFont="1" applyFill="1" applyBorder="1" applyAlignment="1">
      <alignment horizontal="center" vertical="center"/>
    </xf>
    <xf numFmtId="0" fontId="32" fillId="16" borderId="14" xfId="0" applyFont="1" applyFill="1" applyBorder="1" applyAlignment="1">
      <alignment horizontal="center" vertical="center"/>
    </xf>
    <xf numFmtId="0" fontId="0" fillId="17" borderId="15" xfId="0" applyFont="1" applyFill="1" applyBorder="1" applyAlignment="1">
      <alignment horizontal="left"/>
    </xf>
    <xf numFmtId="0" fontId="0" fillId="17" borderId="7" xfId="0" applyFont="1" applyFill="1" applyBorder="1" applyAlignment="1">
      <alignment horizontal="center"/>
    </xf>
    <xf numFmtId="0" fontId="0" fillId="18" borderId="15" xfId="0" applyFont="1" applyFill="1" applyBorder="1" applyAlignment="1">
      <alignment horizontal="left"/>
    </xf>
    <xf numFmtId="0" fontId="0" fillId="18" borderId="15" xfId="0" applyFont="1" applyFill="1" applyBorder="1" applyAlignment="1">
      <alignment horizontal="center"/>
    </xf>
    <xf numFmtId="0" fontId="0" fillId="19" borderId="15" xfId="0" applyFont="1" applyFill="1" applyBorder="1" applyAlignment="1">
      <alignment horizontal="left"/>
    </xf>
    <xf numFmtId="0" fontId="0" fillId="19" borderId="15" xfId="0" applyFont="1" applyFill="1" applyBorder="1" applyAlignment="1">
      <alignment horizontal="center"/>
    </xf>
    <xf numFmtId="0" fontId="0" fillId="20" borderId="12" xfId="0" applyFont="1" applyFill="1" applyBorder="1" applyAlignment="1">
      <alignment horizontal="left"/>
    </xf>
    <xf numFmtId="0" fontId="0" fillId="20" borderId="12" xfId="0" applyFont="1" applyFill="1" applyBorder="1" applyAlignment="1">
      <alignment horizontal="center"/>
    </xf>
    <xf numFmtId="0" fontId="0" fillId="21" borderId="15" xfId="0" applyFont="1" applyFill="1" applyBorder="1" applyAlignment="1">
      <alignment horizontal="left"/>
    </xf>
    <xf numFmtId="0" fontId="0" fillId="21" borderId="15" xfId="0" applyFont="1" applyFill="1" applyBorder="1" applyAlignment="1">
      <alignment horizontal="center"/>
    </xf>
    <xf numFmtId="0" fontId="0" fillId="22" borderId="12" xfId="0" applyFont="1" applyFill="1" applyBorder="1" applyAlignment="1">
      <alignment horizontal="left"/>
    </xf>
    <xf numFmtId="0" fontId="0" fillId="22" borderId="12" xfId="0" applyFont="1" applyFill="1" applyBorder="1" applyAlignment="1">
      <alignment horizontal="center"/>
    </xf>
    <xf numFmtId="0" fontId="0" fillId="23" borderId="12" xfId="0" applyFont="1" applyFill="1" applyBorder="1" applyAlignment="1">
      <alignment horizontal="left"/>
    </xf>
    <xf numFmtId="0" fontId="0" fillId="23" borderId="8" xfId="0" applyFont="1" applyFill="1" applyBorder="1" applyAlignment="1">
      <alignment horizontal="center"/>
    </xf>
    <xf numFmtId="0" fontId="0" fillId="15" borderId="12" xfId="0" applyFont="1" applyFill="1" applyBorder="1" applyAlignment="1">
      <alignment horizontal="left"/>
    </xf>
    <xf numFmtId="0" fontId="0" fillId="15" borderId="12" xfId="0" applyFont="1" applyFill="1" applyBorder="1" applyAlignment="1">
      <alignment horizontal="center"/>
    </xf>
    <xf numFmtId="0" fontId="33" fillId="16" borderId="12" xfId="0" applyFont="1" applyFill="1" applyBorder="1" applyAlignment="1">
      <alignment horizontal="center"/>
    </xf>
    <xf numFmtId="0" fontId="0" fillId="16" borderId="12" xfId="0" applyFont="1" applyFill="1" applyBorder="1" applyAlignment="1">
      <alignment horizontal="center"/>
    </xf>
    <xf numFmtId="0" fontId="0" fillId="18" borderId="12" xfId="0" applyFont="1" applyFill="1" applyBorder="1" applyAlignment="1">
      <alignment horizontal="left"/>
    </xf>
    <xf numFmtId="0" fontId="0" fillId="18" borderId="12" xfId="0" applyFont="1" applyFill="1" applyBorder="1" applyAlignment="1">
      <alignment horizontal="center"/>
    </xf>
    <xf numFmtId="0" fontId="0" fillId="19" borderId="12" xfId="0" applyFont="1" applyFill="1" applyBorder="1" applyAlignment="1">
      <alignment horizontal="left"/>
    </xf>
    <xf numFmtId="0" fontId="0" fillId="19" borderId="12" xfId="0" applyFont="1" applyFill="1" applyBorder="1" applyAlignment="1">
      <alignment horizontal="center"/>
    </xf>
    <xf numFmtId="0" fontId="0" fillId="21" borderId="12" xfId="0" applyFont="1" applyFill="1" applyBorder="1" applyAlignment="1">
      <alignment horizontal="left"/>
    </xf>
    <xf numFmtId="0" fontId="0" fillId="21" borderId="12" xfId="0" applyFont="1" applyFill="1" applyBorder="1" applyAlignment="1">
      <alignment horizontal="center"/>
    </xf>
    <xf numFmtId="0" fontId="0" fillId="23" borderId="15" xfId="0" applyFont="1" applyFill="1" applyBorder="1" applyAlignment="1">
      <alignment horizontal="left"/>
    </xf>
    <xf numFmtId="0" fontId="0" fillId="14" borderId="12" xfId="0" applyFont="1" applyFill="1" applyBorder="1" applyAlignment="1">
      <alignment horizontal="left"/>
    </xf>
    <xf numFmtId="0" fontId="0" fillId="14" borderId="12" xfId="0" applyFont="1" applyFill="1" applyBorder="1" applyAlignment="1">
      <alignment horizontal="center"/>
    </xf>
    <xf numFmtId="0" fontId="0" fillId="24" borderId="12" xfId="0" applyFont="1" applyFill="1" applyBorder="1" applyAlignment="1">
      <alignment horizontal="left"/>
    </xf>
    <xf numFmtId="0" fontId="0" fillId="24" borderId="12" xfId="0" applyFont="1" applyFill="1" applyBorder="1" applyAlignment="1">
      <alignment horizontal="center"/>
    </xf>
    <xf numFmtId="0" fontId="33" fillId="2" borderId="0" xfId="0" applyFont="1" applyFill="1" applyAlignment="1">
      <alignment horizontal="left"/>
    </xf>
    <xf numFmtId="0" fontId="0" fillId="21" borderId="6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left"/>
    </xf>
    <xf numFmtId="0" fontId="0" fillId="2" borderId="11" xfId="0" applyFont="1" applyFill="1" applyBorder="1" applyAlignment="1">
      <alignment horizontal="center"/>
    </xf>
    <xf numFmtId="0" fontId="0" fillId="17" borderId="12" xfId="0" applyFont="1" applyFill="1" applyBorder="1" applyAlignment="1">
      <alignment horizontal="left"/>
    </xf>
    <xf numFmtId="0" fontId="0" fillId="17" borderId="4" xfId="0" applyFont="1" applyFill="1" applyBorder="1" applyAlignment="1">
      <alignment horizontal="center"/>
    </xf>
    <xf numFmtId="0" fontId="0" fillId="23" borderId="5" xfId="0" applyFont="1" applyFill="1" applyBorder="1" applyAlignment="1">
      <alignment horizontal="center"/>
    </xf>
    <xf numFmtId="0" fontId="0" fillId="25" borderId="4" xfId="0" applyFont="1" applyFill="1" applyBorder="1" applyAlignment="1">
      <alignment horizontal="left"/>
    </xf>
    <xf numFmtId="0" fontId="0" fillId="25" borderId="12" xfId="0" applyFont="1" applyFill="1" applyBorder="1" applyAlignment="1">
      <alignment horizontal="center"/>
    </xf>
    <xf numFmtId="0" fontId="0" fillId="25" borderId="4" xfId="0" applyFont="1" applyFill="1" applyBorder="1" applyAlignment="1"/>
    <xf numFmtId="0" fontId="34" fillId="18" borderId="12" xfId="0" applyFont="1" applyFill="1" applyBorder="1" applyAlignment="1">
      <alignment horizontal="left"/>
    </xf>
    <xf numFmtId="0" fontId="35" fillId="21" borderId="12" xfId="0" applyFont="1" applyFill="1" applyBorder="1" applyAlignment="1">
      <alignment horizontal="left"/>
    </xf>
    <xf numFmtId="0" fontId="27" fillId="24" borderId="12" xfId="0" applyFont="1" applyFill="1" applyBorder="1" applyAlignment="1"/>
    <xf numFmtId="0" fontId="0" fillId="2" borderId="0" xfId="0" applyFont="1" applyFill="1"/>
    <xf numFmtId="0" fontId="36" fillId="23" borderId="12" xfId="0" applyFont="1" applyFill="1" applyBorder="1" applyAlignment="1">
      <alignment horizontal="left"/>
    </xf>
    <xf numFmtId="0" fontId="0" fillId="14" borderId="15" xfId="0" applyFont="1" applyFill="1" applyBorder="1" applyAlignment="1">
      <alignment horizontal="left"/>
    </xf>
    <xf numFmtId="0" fontId="0" fillId="14" borderId="15" xfId="0" applyFont="1" applyFill="1" applyBorder="1" applyAlignment="1">
      <alignment horizontal="center"/>
    </xf>
    <xf numFmtId="0" fontId="0" fillId="22" borderId="3" xfId="0" applyFont="1" applyFill="1" applyBorder="1" applyAlignment="1">
      <alignment horizontal="left"/>
    </xf>
    <xf numFmtId="0" fontId="0" fillId="22" borderId="3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18" borderId="3" xfId="0" applyFont="1" applyFill="1" applyBorder="1" applyAlignment="1">
      <alignment horizontal="left"/>
    </xf>
    <xf numFmtId="0" fontId="0" fillId="18" borderId="3" xfId="0" applyFont="1" applyFill="1" applyBorder="1" applyAlignment="1">
      <alignment horizontal="center"/>
    </xf>
    <xf numFmtId="0" fontId="0" fillId="20" borderId="12" xfId="0" applyFont="1" applyFill="1" applyBorder="1" applyAlignment="1">
      <alignment horizontal="left" vertical="center"/>
    </xf>
    <xf numFmtId="0" fontId="33" fillId="26" borderId="12" xfId="0" applyFont="1" applyFill="1" applyBorder="1" applyAlignment="1">
      <alignment horizontal="center"/>
    </xf>
    <xf numFmtId="0" fontId="0" fillId="26" borderId="12" xfId="0" applyFont="1" applyFill="1" applyBorder="1" applyAlignment="1">
      <alignment horizontal="center"/>
    </xf>
    <xf numFmtId="0" fontId="0" fillId="18" borderId="12" xfId="0" applyFont="1" applyFill="1" applyBorder="1" applyAlignment="1">
      <alignment horizontal="left" vertical="center"/>
    </xf>
    <xf numFmtId="0" fontId="0" fillId="21" borderId="12" xfId="0" applyFont="1" applyFill="1" applyBorder="1" applyAlignment="1">
      <alignment horizontal="left" vertical="center"/>
    </xf>
    <xf numFmtId="0" fontId="0" fillId="25" borderId="4" xfId="0" applyFont="1" applyFill="1" applyBorder="1" applyAlignment="1">
      <alignment horizontal="left" vertical="center"/>
    </xf>
    <xf numFmtId="0" fontId="0" fillId="23" borderId="12" xfId="0" applyFont="1" applyFill="1" applyBorder="1" applyAlignment="1">
      <alignment horizontal="left" vertical="center"/>
    </xf>
    <xf numFmtId="0" fontId="36" fillId="20" borderId="3" xfId="0" applyFont="1" applyFill="1" applyBorder="1" applyAlignment="1">
      <alignment horizontal="left"/>
    </xf>
    <xf numFmtId="0" fontId="0" fillId="20" borderId="3" xfId="0" applyFont="1" applyFill="1" applyBorder="1" applyAlignment="1">
      <alignment horizontal="center"/>
    </xf>
    <xf numFmtId="0" fontId="37" fillId="17" borderId="12" xfId="0" applyFont="1" applyFill="1" applyBorder="1" applyAlignment="1">
      <alignment horizontal="left"/>
    </xf>
    <xf numFmtId="0" fontId="0" fillId="17" borderId="16" xfId="0" applyFont="1" applyFill="1" applyBorder="1" applyAlignment="1">
      <alignment horizontal="center"/>
    </xf>
    <xf numFmtId="0" fontId="0" fillId="17" borderId="3" xfId="0" applyFont="1" applyFill="1" applyBorder="1" applyAlignment="1">
      <alignment horizontal="left"/>
    </xf>
    <xf numFmtId="0" fontId="0" fillId="17" borderId="17" xfId="0" applyFont="1" applyFill="1" applyBorder="1" applyAlignment="1">
      <alignment horizontal="center"/>
    </xf>
    <xf numFmtId="0" fontId="0" fillId="14" borderId="18" xfId="0" applyFont="1" applyFill="1" applyBorder="1" applyAlignment="1">
      <alignment horizontal="left"/>
    </xf>
    <xf numFmtId="0" fontId="0" fillId="14" borderId="1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left"/>
    </xf>
    <xf numFmtId="0" fontId="0" fillId="2" borderId="10" xfId="0" applyFont="1" applyFill="1" applyBorder="1" applyAlignment="1"/>
    <xf numFmtId="0" fontId="0" fillId="2" borderId="0" xfId="0" applyFont="1" applyFill="1" applyAlignment="1"/>
    <xf numFmtId="0" fontId="0" fillId="23" borderId="3" xfId="0" applyFont="1" applyFill="1" applyBorder="1" applyAlignment="1">
      <alignment horizontal="left"/>
    </xf>
    <xf numFmtId="0" fontId="0" fillId="23" borderId="20" xfId="0" applyFont="1" applyFill="1" applyBorder="1" applyAlignment="1">
      <alignment horizontal="center"/>
    </xf>
    <xf numFmtId="0" fontId="0" fillId="2" borderId="21" xfId="0" applyFont="1" applyFill="1" applyBorder="1"/>
    <xf numFmtId="0" fontId="0" fillId="2" borderId="11" xfId="0" applyFont="1" applyFill="1" applyBorder="1"/>
    <xf numFmtId="0" fontId="0" fillId="2" borderId="10" xfId="0" applyFont="1" applyFill="1" applyBorder="1"/>
    <xf numFmtId="0" fontId="0" fillId="2" borderId="15" xfId="0" applyFont="1" applyFill="1" applyBorder="1"/>
    <xf numFmtId="0" fontId="0" fillId="14" borderId="22" xfId="0" applyFont="1" applyFill="1" applyBorder="1" applyAlignment="1">
      <alignment horizontal="left"/>
    </xf>
    <xf numFmtId="0" fontId="0" fillId="14" borderId="23" xfId="0" applyFont="1" applyFill="1" applyBorder="1" applyAlignment="1">
      <alignment horizontal="center"/>
    </xf>
    <xf numFmtId="0" fontId="0" fillId="14" borderId="9" xfId="0" applyFont="1" applyFill="1" applyBorder="1" applyAlignment="1">
      <alignment horizontal="center"/>
    </xf>
    <xf numFmtId="0" fontId="0" fillId="2" borderId="7" xfId="0" applyFont="1" applyFill="1" applyBorder="1"/>
    <xf numFmtId="0" fontId="0" fillId="2" borderId="8" xfId="0" applyFont="1" applyFill="1" applyBorder="1"/>
    <xf numFmtId="0" fontId="0" fillId="2" borderId="8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/>
    <xf numFmtId="0" fontId="26" fillId="13" borderId="3" xfId="0" applyFont="1" applyFill="1" applyBorder="1" applyAlignment="1">
      <alignment horizontal="center" wrapText="1"/>
    </xf>
    <xf numFmtId="0" fontId="27" fillId="13" borderId="5" xfId="0" applyFont="1" applyFill="1" applyBorder="1" applyAlignment="1">
      <alignment horizontal="right" vertical="center" wrapText="1"/>
    </xf>
    <xf numFmtId="0" fontId="29" fillId="13" borderId="8" xfId="0" applyFont="1" applyFill="1" applyBorder="1" applyAlignment="1">
      <alignment horizontal="center" vertical="top" wrapText="1"/>
    </xf>
    <xf numFmtId="0" fontId="0" fillId="15" borderId="12" xfId="0" applyFill="1" applyBorder="1"/>
    <xf numFmtId="0" fontId="0" fillId="15" borderId="3" xfId="0" applyFill="1" applyBorder="1"/>
    <xf numFmtId="0" fontId="0" fillId="12" borderId="12" xfId="0" applyFill="1" applyBorder="1"/>
    <xf numFmtId="0" fontId="27" fillId="14" borderId="3" xfId="0" applyFont="1" applyFill="1" applyBorder="1" applyAlignment="1">
      <alignment horizontal="center"/>
    </xf>
    <xf numFmtId="0" fontId="32" fillId="26" borderId="12" xfId="0" applyFont="1" applyFill="1" applyBorder="1" applyAlignment="1">
      <alignment horizontal="center" vertical="center"/>
    </xf>
    <xf numFmtId="0" fontId="0" fillId="2" borderId="0" xfId="0" applyFill="1" applyBorder="1"/>
    <xf numFmtId="0" fontId="31" fillId="2" borderId="0" xfId="0" applyFont="1" applyFill="1" applyAlignment="1">
      <alignment horizontal="center"/>
    </xf>
    <xf numFmtId="0" fontId="0" fillId="23" borderId="12" xfId="0" applyFont="1" applyFill="1" applyBorder="1" applyAlignment="1">
      <alignment horizontal="center"/>
    </xf>
    <xf numFmtId="0" fontId="27" fillId="23" borderId="12" xfId="0" applyFont="1" applyFill="1" applyBorder="1" applyAlignment="1">
      <alignment horizontal="left"/>
    </xf>
    <xf numFmtId="0" fontId="0" fillId="2" borderId="12" xfId="0" applyFont="1" applyFill="1" applyBorder="1" applyAlignment="1">
      <alignment horizontal="left"/>
    </xf>
    <xf numFmtId="0" fontId="0" fillId="2" borderId="12" xfId="0" applyFont="1" applyFill="1" applyBorder="1" applyAlignment="1">
      <alignment horizontal="center"/>
    </xf>
    <xf numFmtId="0" fontId="27" fillId="22" borderId="12" xfId="0" applyFont="1" applyFill="1" applyBorder="1" applyAlignment="1">
      <alignment horizontal="left"/>
    </xf>
    <xf numFmtId="0" fontId="38" fillId="21" borderId="12" xfId="0" applyFont="1" applyFill="1" applyBorder="1" applyAlignment="1">
      <alignment horizontal="left"/>
    </xf>
    <xf numFmtId="0" fontId="27" fillId="20" borderId="12" xfId="0" applyFont="1" applyFill="1" applyBorder="1" applyAlignment="1">
      <alignment horizontal="left"/>
    </xf>
    <xf numFmtId="0" fontId="27" fillId="21" borderId="12" xfId="0" applyFont="1" applyFill="1" applyBorder="1" applyAlignment="1">
      <alignment horizontal="left"/>
    </xf>
    <xf numFmtId="0" fontId="27" fillId="18" borderId="12" xfId="0" applyFont="1" applyFill="1" applyBorder="1" applyAlignment="1">
      <alignment horizontal="left"/>
    </xf>
    <xf numFmtId="0" fontId="27" fillId="19" borderId="12" xfId="0" applyFont="1" applyFill="1" applyBorder="1" applyAlignment="1">
      <alignment horizontal="left"/>
    </xf>
    <xf numFmtId="0" fontId="26" fillId="13" borderId="24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30" fillId="27" borderId="6" xfId="0" applyFont="1" applyFill="1" applyBorder="1" applyAlignment="1">
      <alignment horizontal="center" vertical="center"/>
    </xf>
    <xf numFmtId="0" fontId="30" fillId="2" borderId="6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top" wrapText="1"/>
    </xf>
    <xf numFmtId="0" fontId="40" fillId="7" borderId="5" xfId="0" applyFont="1" applyFill="1" applyBorder="1" applyAlignment="1">
      <alignment horizontal="center"/>
    </xf>
    <xf numFmtId="0" fontId="39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center" vertical="top" wrapText="1"/>
    </xf>
    <xf numFmtId="0" fontId="10" fillId="2" borderId="0" xfId="0" applyFont="1" applyFill="1" applyAlignment="1">
      <alignment horizontal="left"/>
    </xf>
    <xf numFmtId="0" fontId="27" fillId="17" borderId="27" xfId="0" applyFont="1" applyFill="1" applyBorder="1" applyAlignment="1">
      <alignment horizontal="center"/>
    </xf>
    <xf numFmtId="0" fontId="0" fillId="17" borderId="28" xfId="0" applyFont="1" applyFill="1" applyBorder="1" applyAlignment="1">
      <alignment horizontal="left"/>
    </xf>
    <xf numFmtId="0" fontId="0" fillId="17" borderId="7" xfId="0" applyFont="1" applyFill="1" applyBorder="1" applyAlignment="1">
      <alignment horizontal="left"/>
    </xf>
    <xf numFmtId="0" fontId="0" fillId="17" borderId="31" xfId="0" applyFont="1" applyFill="1" applyBorder="1" applyAlignment="1">
      <alignment horizontal="left"/>
    </xf>
    <xf numFmtId="0" fontId="0" fillId="17" borderId="8" xfId="0" applyFont="1" applyFill="1" applyBorder="1" applyAlignment="1">
      <alignment horizontal="left"/>
    </xf>
    <xf numFmtId="0" fontId="0" fillId="29" borderId="30" xfId="0" applyFont="1" applyFill="1" applyBorder="1" applyAlignment="1">
      <alignment horizontal="left"/>
    </xf>
    <xf numFmtId="0" fontId="0" fillId="29" borderId="6" xfId="0" applyFont="1" applyFill="1" applyBorder="1" applyAlignment="1">
      <alignment horizontal="left"/>
    </xf>
    <xf numFmtId="0" fontId="0" fillId="29" borderId="5" xfId="0" applyFont="1" applyFill="1" applyBorder="1" applyAlignment="1">
      <alignment horizontal="left"/>
    </xf>
    <xf numFmtId="0" fontId="0" fillId="17" borderId="9" xfId="0" applyFont="1" applyFill="1" applyBorder="1" applyAlignment="1">
      <alignment horizontal="left"/>
    </xf>
    <xf numFmtId="0" fontId="0" fillId="29" borderId="30" xfId="0" applyFont="1" applyFill="1" applyBorder="1" applyAlignment="1"/>
    <xf numFmtId="0" fontId="0" fillId="17" borderId="30" xfId="0" applyFont="1" applyFill="1" applyBorder="1" applyAlignment="1">
      <alignment horizontal="left"/>
    </xf>
    <xf numFmtId="3" fontId="0" fillId="17" borderId="6" xfId="0" applyNumberFormat="1" applyFont="1" applyFill="1" applyBorder="1" applyAlignment="1">
      <alignment horizontal="left"/>
    </xf>
    <xf numFmtId="0" fontId="0" fillId="17" borderId="32" xfId="0" applyFont="1" applyFill="1" applyBorder="1" applyAlignment="1">
      <alignment horizontal="left"/>
    </xf>
    <xf numFmtId="3" fontId="0" fillId="17" borderId="8" xfId="0" applyNumberFormat="1" applyFont="1" applyFill="1" applyBorder="1" applyAlignment="1">
      <alignment horizontal="left"/>
    </xf>
    <xf numFmtId="3" fontId="0" fillId="17" borderId="28" xfId="0" applyNumberFormat="1" applyFont="1" applyFill="1" applyBorder="1" applyAlignment="1">
      <alignment horizontal="left"/>
    </xf>
    <xf numFmtId="0" fontId="0" fillId="17" borderId="5" xfId="0" applyFont="1" applyFill="1" applyBorder="1" applyAlignment="1">
      <alignment horizontal="left"/>
    </xf>
    <xf numFmtId="3" fontId="0" fillId="17" borderId="9" xfId="0" applyNumberFormat="1" applyFont="1" applyFill="1" applyBorder="1" applyAlignment="1">
      <alignment horizontal="left"/>
    </xf>
    <xf numFmtId="0" fontId="0" fillId="29" borderId="16" xfId="0" applyFont="1" applyFill="1" applyBorder="1" applyAlignment="1">
      <alignment horizontal="left"/>
    </xf>
    <xf numFmtId="0" fontId="0" fillId="17" borderId="6" xfId="0" applyFont="1" applyFill="1" applyBorder="1" applyAlignment="1">
      <alignment horizontal="left"/>
    </xf>
    <xf numFmtId="0" fontId="0" fillId="30" borderId="30" xfId="0" applyFont="1" applyFill="1" applyBorder="1" applyAlignment="1">
      <alignment horizontal="left"/>
    </xf>
    <xf numFmtId="0" fontId="0" fillId="30" borderId="5" xfId="0" applyFont="1" applyFill="1" applyBorder="1" applyAlignment="1">
      <alignment horizontal="left"/>
    </xf>
    <xf numFmtId="0" fontId="0" fillId="30" borderId="16" xfId="0" applyFont="1" applyFill="1" applyBorder="1" applyAlignment="1">
      <alignment horizontal="left"/>
    </xf>
    <xf numFmtId="0" fontId="0" fillId="30" borderId="12" xfId="0" applyFont="1" applyFill="1" applyBorder="1" applyAlignment="1">
      <alignment horizontal="left"/>
    </xf>
    <xf numFmtId="3" fontId="0" fillId="17" borderId="32" xfId="0" applyNumberFormat="1" applyFont="1" applyFill="1" applyBorder="1" applyAlignment="1">
      <alignment horizontal="left"/>
    </xf>
    <xf numFmtId="0" fontId="0" fillId="17" borderId="16" xfId="0" applyFont="1" applyFill="1" applyBorder="1" applyAlignment="1">
      <alignment horizontal="left"/>
    </xf>
    <xf numFmtId="0" fontId="27" fillId="2" borderId="0" xfId="0" applyFont="1" applyFill="1" applyAlignment="1">
      <alignment horizontal="left" vertical="top"/>
    </xf>
    <xf numFmtId="0" fontId="0" fillId="29" borderId="32" xfId="0" applyFont="1" applyFill="1" applyBorder="1" applyAlignment="1">
      <alignment horizontal="left"/>
    </xf>
    <xf numFmtId="0" fontId="0" fillId="30" borderId="4" xfId="0" applyFont="1" applyFill="1" applyBorder="1" applyAlignment="1">
      <alignment horizontal="left"/>
    </xf>
    <xf numFmtId="3" fontId="0" fillId="17" borderId="5" xfId="0" applyNumberFormat="1" applyFont="1" applyFill="1" applyBorder="1" applyAlignment="1">
      <alignment horizontal="left"/>
    </xf>
    <xf numFmtId="3" fontId="0" fillId="17" borderId="16" xfId="0" applyNumberFormat="1" applyFont="1" applyFill="1" applyBorder="1" applyAlignment="1">
      <alignment horizontal="left"/>
    </xf>
    <xf numFmtId="0" fontId="0" fillId="31" borderId="30" xfId="0" applyFont="1" applyFill="1" applyBorder="1" applyAlignment="1">
      <alignment horizontal="left"/>
    </xf>
    <xf numFmtId="0" fontId="0" fillId="31" borderId="5" xfId="0" applyFont="1" applyFill="1" applyBorder="1" applyAlignment="1">
      <alignment horizontal="left"/>
    </xf>
    <xf numFmtId="0" fontId="0" fillId="31" borderId="4" xfId="0" applyFont="1" applyFill="1" applyBorder="1" applyAlignment="1">
      <alignment horizontal="left"/>
    </xf>
    <xf numFmtId="0" fontId="0" fillId="31" borderId="16" xfId="0" applyFont="1" applyFill="1" applyBorder="1" applyAlignment="1">
      <alignment horizontal="left"/>
    </xf>
    <xf numFmtId="0" fontId="0" fillId="17" borderId="34" xfId="0" applyFont="1" applyFill="1" applyBorder="1" applyAlignment="1">
      <alignment horizontal="left"/>
    </xf>
    <xf numFmtId="0" fontId="0" fillId="17" borderId="20" xfId="0" applyFont="1" applyFill="1" applyBorder="1" applyAlignment="1">
      <alignment horizontal="left"/>
    </xf>
    <xf numFmtId="0" fontId="0" fillId="17" borderId="17" xfId="0" applyFont="1" applyFill="1" applyBorder="1" applyAlignment="1">
      <alignment horizontal="left"/>
    </xf>
    <xf numFmtId="0" fontId="0" fillId="31" borderId="12" xfId="0" applyFont="1" applyFill="1" applyBorder="1" applyAlignment="1">
      <alignment horizontal="left"/>
    </xf>
    <xf numFmtId="0" fontId="0" fillId="17" borderId="36" xfId="0" applyFont="1" applyFill="1" applyBorder="1" applyAlignment="1">
      <alignment horizontal="left"/>
    </xf>
    <xf numFmtId="3" fontId="0" fillId="17" borderId="14" xfId="0" applyNumberFormat="1" applyFont="1" applyFill="1" applyBorder="1" applyAlignment="1">
      <alignment horizontal="left"/>
    </xf>
    <xf numFmtId="0" fontId="0" fillId="17" borderId="0" xfId="0" applyFont="1" applyFill="1" applyAlignment="1">
      <alignment horizontal="left"/>
    </xf>
    <xf numFmtId="0" fontId="0" fillId="29" borderId="34" xfId="0" applyFont="1" applyFill="1" applyBorder="1" applyAlignment="1">
      <alignment horizontal="left"/>
    </xf>
    <xf numFmtId="0" fontId="0" fillId="29" borderId="3" xfId="0" applyFont="1" applyFill="1" applyBorder="1" applyAlignment="1">
      <alignment horizontal="left"/>
    </xf>
    <xf numFmtId="0" fontId="0" fillId="29" borderId="38" xfId="0" applyFont="1" applyFill="1" applyBorder="1" applyAlignment="1">
      <alignment horizontal="left"/>
    </xf>
    <xf numFmtId="3" fontId="0" fillId="17" borderId="15" xfId="0" applyNumberFormat="1" applyFont="1" applyFill="1" applyBorder="1" applyAlignment="1">
      <alignment horizontal="left"/>
    </xf>
    <xf numFmtId="0" fontId="0" fillId="17" borderId="39" xfId="0" applyFont="1" applyFill="1" applyBorder="1" applyAlignment="1">
      <alignment horizontal="left"/>
    </xf>
    <xf numFmtId="0" fontId="0" fillId="29" borderId="12" xfId="0" applyFont="1" applyFill="1" applyBorder="1" applyAlignment="1">
      <alignment horizontal="left"/>
    </xf>
    <xf numFmtId="0" fontId="0" fillId="17" borderId="38" xfId="0" applyFont="1" applyFill="1" applyBorder="1" applyAlignment="1">
      <alignment horizontal="left"/>
    </xf>
    <xf numFmtId="0" fontId="0" fillId="29" borderId="20" xfId="0" applyFont="1" applyFill="1" applyBorder="1" applyAlignment="1">
      <alignment horizontal="left"/>
    </xf>
    <xf numFmtId="0" fontId="0" fillId="31" borderId="32" xfId="0" applyFont="1" applyFill="1" applyBorder="1" applyAlignment="1">
      <alignment horizontal="left"/>
    </xf>
    <xf numFmtId="0" fontId="0" fillId="31" borderId="6" xfId="0" applyFont="1" applyFill="1" applyBorder="1" applyAlignment="1">
      <alignment horizontal="left"/>
    </xf>
    <xf numFmtId="0" fontId="0" fillId="17" borderId="14" xfId="0" applyFont="1" applyFill="1" applyBorder="1" applyAlignment="1">
      <alignment horizontal="left"/>
    </xf>
    <xf numFmtId="0" fontId="0" fillId="2" borderId="27" xfId="0" applyFont="1" applyFill="1" applyBorder="1" applyAlignment="1">
      <alignment horizontal="left"/>
    </xf>
    <xf numFmtId="0" fontId="0" fillId="17" borderId="30" xfId="0" applyFont="1" applyFill="1" applyBorder="1" applyAlignment="1"/>
    <xf numFmtId="0" fontId="0" fillId="17" borderId="40" xfId="0" applyFont="1" applyFill="1" applyBorder="1" applyAlignment="1">
      <alignment horizontal="left"/>
    </xf>
    <xf numFmtId="3" fontId="0" fillId="17" borderId="41" xfId="0" applyNumberFormat="1" applyFont="1" applyFill="1" applyBorder="1" applyAlignment="1">
      <alignment horizontal="left"/>
    </xf>
    <xf numFmtId="0" fontId="0" fillId="17" borderId="42" xfId="0" applyFont="1" applyFill="1" applyBorder="1" applyAlignment="1">
      <alignment horizontal="left"/>
    </xf>
    <xf numFmtId="0" fontId="26" fillId="13" borderId="25" xfId="0" applyFont="1" applyFill="1" applyBorder="1" applyAlignment="1">
      <alignment horizontal="center" wrapText="1"/>
    </xf>
    <xf numFmtId="0" fontId="0" fillId="27" borderId="4" xfId="0" applyFill="1" applyBorder="1"/>
    <xf numFmtId="0" fontId="0" fillId="27" borderId="13" xfId="0" applyFill="1" applyBorder="1"/>
    <xf numFmtId="0" fontId="40" fillId="7" borderId="4" xfId="0" applyFont="1" applyFill="1" applyBorder="1" applyAlignment="1">
      <alignment horizontal="center"/>
    </xf>
    <xf numFmtId="0" fontId="40" fillId="7" borderId="5" xfId="0" applyFont="1" applyFill="1" applyBorder="1" applyAlignment="1">
      <alignment horizontal="center"/>
    </xf>
    <xf numFmtId="0" fontId="41" fillId="7" borderId="4" xfId="0" applyFont="1" applyFill="1" applyBorder="1" applyAlignment="1">
      <alignment horizontal="center"/>
    </xf>
    <xf numFmtId="0" fontId="41" fillId="7" borderId="5" xfId="0" applyFont="1" applyFill="1" applyBorder="1" applyAlignment="1">
      <alignment horizontal="center"/>
    </xf>
    <xf numFmtId="0" fontId="0" fillId="2" borderId="26" xfId="0" applyFill="1" applyBorder="1"/>
    <xf numFmtId="0" fontId="0" fillId="28" borderId="29" xfId="0" applyFont="1" applyFill="1" applyBorder="1" applyAlignment="1">
      <alignment horizontal="center"/>
    </xf>
    <xf numFmtId="0" fontId="0" fillId="28" borderId="30" xfId="0" applyFont="1" applyFill="1" applyBorder="1" applyAlignment="1">
      <alignment horizontal="center"/>
    </xf>
    <xf numFmtId="0" fontId="0" fillId="28" borderId="30" xfId="0" applyFill="1" applyBorder="1"/>
    <xf numFmtId="0" fontId="0" fillId="28" borderId="33" xfId="0" applyFont="1" applyFill="1" applyBorder="1" applyAlignment="1">
      <alignment horizontal="center"/>
    </xf>
    <xf numFmtId="0" fontId="0" fillId="28" borderId="31" xfId="0" applyFont="1" applyFill="1" applyBorder="1" applyAlignment="1">
      <alignment horizontal="center"/>
    </xf>
    <xf numFmtId="0" fontId="0" fillId="2" borderId="35" xfId="0" applyFill="1" applyBorder="1"/>
    <xf numFmtId="0" fontId="0" fillId="2" borderId="37" xfId="0" applyFill="1" applyBorder="1"/>
    <xf numFmtId="0" fontId="0" fillId="28" borderId="6" xfId="0" applyFont="1" applyFill="1" applyBorder="1" applyAlignment="1">
      <alignment horizontal="center"/>
    </xf>
    <xf numFmtId="0" fontId="0" fillId="32" borderId="0" xfId="0" applyFont="1" applyFill="1" applyAlignment="1"/>
    <xf numFmtId="0" fontId="0" fillId="0" borderId="0" xfId="0" applyFont="1" applyAlignment="1"/>
    <xf numFmtId="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24" borderId="0" xfId="0" applyFont="1" applyFill="1"/>
    <xf numFmtId="0" fontId="42" fillId="24" borderId="0" xfId="0" applyFont="1" applyFill="1"/>
    <xf numFmtId="0" fontId="42" fillId="24" borderId="0" xfId="0" applyFont="1" applyFill="1" applyAlignment="1">
      <alignment horizontal="center"/>
    </xf>
    <xf numFmtId="0" fontId="42" fillId="24" borderId="0" xfId="0" applyFont="1" applyFill="1" applyAlignment="1"/>
    <xf numFmtId="0" fontId="42" fillId="0" borderId="0" xfId="0" applyFont="1"/>
    <xf numFmtId="0" fontId="43" fillId="24" borderId="0" xfId="0" applyFont="1" applyFill="1" applyBorder="1" applyAlignment="1">
      <alignment horizontal="center"/>
    </xf>
    <xf numFmtId="0" fontId="0" fillId="0" borderId="12" xfId="0" applyFill="1" applyBorder="1"/>
  </cellXfs>
  <cellStyles count="19">
    <cellStyle name="Accent" xfId="7" xr:uid="{65C29A8C-F0E5-4C48-A08B-3FC7E7607121}"/>
    <cellStyle name="Accent 1" xfId="8" xr:uid="{6C5E4BF3-2EFD-41F1-B497-E895D94504F9}"/>
    <cellStyle name="Accent 2" xfId="9" xr:uid="{8853280B-606F-4E4D-9556-FC5C92F7360F}"/>
    <cellStyle name="Accent 3" xfId="10" xr:uid="{4CF96041-43A1-490A-B0A7-675D466961F3}"/>
    <cellStyle name="Bad" xfId="4" builtinId="27" customBuiltin="1"/>
    <cellStyle name="ConditionalStyle_1" xfId="11" xr:uid="{4739F0AB-C26A-4F3B-BA94-E230B4C10058}"/>
    <cellStyle name="Error" xfId="12" xr:uid="{FD870B8D-A754-4D7A-91D2-11580EE0D027}"/>
    <cellStyle name="Footnote" xfId="13" xr:uid="{3A0742CD-8C74-4DBA-8E4D-10B5EC8340F8}"/>
    <cellStyle name="Good" xfId="3" builtinId="26" customBuiltin="1"/>
    <cellStyle name="Heading" xfId="14" xr:uid="{ED37C60E-2D0C-4C21-9C9C-FE42D197F74A}"/>
    <cellStyle name="Heading 1" xfId="1" builtinId="16" customBuiltin="1"/>
    <cellStyle name="Heading 2" xfId="2" builtinId="17" customBuiltin="1"/>
    <cellStyle name="Hyperlink" xfId="15" xr:uid="{13D6CBA7-9A45-4908-97C1-85EBBE0A9B53}"/>
    <cellStyle name="Neutral" xfId="5" builtinId="28" customBuiltin="1"/>
    <cellStyle name="Normal" xfId="0" builtinId="0" customBuiltin="1"/>
    <cellStyle name="Note" xfId="6" builtinId="10" customBuiltin="1"/>
    <cellStyle name="Status" xfId="16" xr:uid="{183F0AE5-8CDD-44AC-BCE5-6D90C5EA7891}"/>
    <cellStyle name="Text" xfId="17" xr:uid="{374D35FB-D427-4697-B504-AF9B47582A13}"/>
    <cellStyle name="Warning" xfId="18" xr:uid="{18D3B5EC-5FFA-4532-A807-C8C982A6AB83}"/>
  </cellStyles>
  <dxfs count="530"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strike/>
        <color rgb="FF000000"/>
        <family val="2"/>
      </font>
      <fill>
        <patternFill patternType="solid">
          <fgColor rgb="FF00FF00"/>
          <bgColor rgb="FF00FF00"/>
        </patternFill>
      </fill>
    </dxf>
    <dxf>
      <font>
        <color rgb="FF000000"/>
        <family val="2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237997</xdr:colOff>
      <xdr:row>6</xdr:row>
      <xdr:rowOff>47498</xdr:rowOff>
    </xdr:from>
    <xdr:ext cx="1714373" cy="1361821"/>
    <xdr:pic>
      <xdr:nvPicPr>
        <xdr:cNvPr id="8" name="image11.png">
          <a:extLst>
            <a:ext uri="{FF2B5EF4-FFF2-40B4-BE49-F238E27FC236}">
              <a16:creationId xmlns:a16="http://schemas.microsoft.com/office/drawing/2014/main" id="{D46DFACF-011A-B329-F04A-10159BBCE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2758947" y="2174748"/>
          <a:ext cx="1714373" cy="136182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257047</xdr:colOff>
      <xdr:row>6</xdr:row>
      <xdr:rowOff>47498</xdr:rowOff>
    </xdr:from>
    <xdr:ext cx="1657096" cy="1361821"/>
    <xdr:pic>
      <xdr:nvPicPr>
        <xdr:cNvPr id="7" name="image21.png">
          <a:extLst>
            <a:ext uri="{FF2B5EF4-FFF2-40B4-BE49-F238E27FC236}">
              <a16:creationId xmlns:a16="http://schemas.microsoft.com/office/drawing/2014/main" id="{71F8C88B-C479-08D0-B89C-811A034C0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714247" y="2174748"/>
          <a:ext cx="1657096" cy="136182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13</xdr:col>
      <xdr:colOff>47498</xdr:colOff>
      <xdr:row>6</xdr:row>
      <xdr:rowOff>47498</xdr:rowOff>
    </xdr:from>
    <xdr:ext cx="1657096" cy="1361821"/>
    <xdr:pic>
      <xdr:nvPicPr>
        <xdr:cNvPr id="11" name="image17.png">
          <a:extLst>
            <a:ext uri="{FF2B5EF4-FFF2-40B4-BE49-F238E27FC236}">
              <a16:creationId xmlns:a16="http://schemas.microsoft.com/office/drawing/2014/main" id="{CD56EA95-3754-37C8-2ED7-1C6F64DCB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10201148" y="2174748"/>
          <a:ext cx="1657096" cy="136182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66548</xdr:colOff>
      <xdr:row>6</xdr:row>
      <xdr:rowOff>47498</xdr:rowOff>
    </xdr:from>
    <xdr:ext cx="1657096" cy="1361821"/>
    <xdr:pic>
      <xdr:nvPicPr>
        <xdr:cNvPr id="9" name="image15.png">
          <a:extLst>
            <a:ext uri="{FF2B5EF4-FFF2-40B4-BE49-F238E27FC236}">
              <a16:creationId xmlns:a16="http://schemas.microsoft.com/office/drawing/2014/main" id="{82EFFC54-7D97-5DCC-4E6D-F64948042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5152898" y="2174748"/>
          <a:ext cx="1657096" cy="136182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10</xdr:col>
      <xdr:colOff>18415</xdr:colOff>
      <xdr:row>6</xdr:row>
      <xdr:rowOff>47498</xdr:rowOff>
    </xdr:from>
    <xdr:ext cx="1714373" cy="1361821"/>
    <xdr:pic>
      <xdr:nvPicPr>
        <xdr:cNvPr id="10" name="image10.png">
          <a:extLst>
            <a:ext uri="{FF2B5EF4-FFF2-40B4-BE49-F238E27FC236}">
              <a16:creationId xmlns:a16="http://schemas.microsoft.com/office/drawing/2014/main" id="{76409224-A11D-22B9-4813-47A5FF5FB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7638415" y="2174748"/>
          <a:ext cx="1714373" cy="136182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15</xdr:col>
      <xdr:colOff>19050</xdr:colOff>
      <xdr:row>6</xdr:row>
      <xdr:rowOff>47498</xdr:rowOff>
    </xdr:from>
    <xdr:ext cx="1714373" cy="1361821"/>
    <xdr:pic>
      <xdr:nvPicPr>
        <xdr:cNvPr id="12" name="image14.png">
          <a:extLst>
            <a:ext uri="{FF2B5EF4-FFF2-40B4-BE49-F238E27FC236}">
              <a16:creationId xmlns:a16="http://schemas.microsoft.com/office/drawing/2014/main" id="{2A22FD40-8EFA-6AFB-0C60-93873A395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12236450" y="2174748"/>
          <a:ext cx="1714373" cy="136182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0</xdr:colOff>
      <xdr:row>2</xdr:row>
      <xdr:rowOff>0</xdr:rowOff>
    </xdr:from>
    <xdr:ext cx="1723644" cy="590042"/>
    <xdr:pic>
      <xdr:nvPicPr>
        <xdr:cNvPr id="2" name="image9.png">
          <a:extLst>
            <a:ext uri="{FF2B5EF4-FFF2-40B4-BE49-F238E27FC236}">
              <a16:creationId xmlns:a16="http://schemas.microsoft.com/office/drawing/2014/main" id="{26CC9187-52EB-5BF9-4455-B65EDFD57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/>
          <a:alphaModFix/>
        </a:blip>
        <a:srcRect/>
        <a:stretch>
          <a:fillRect/>
        </a:stretch>
      </xdr:blipFill>
      <xdr:spPr>
        <a:xfrm>
          <a:off x="457200" y="546100"/>
          <a:ext cx="1723644" cy="59004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</xdr:col>
      <xdr:colOff>0</xdr:colOff>
      <xdr:row>2</xdr:row>
      <xdr:rowOff>0</xdr:rowOff>
    </xdr:from>
    <xdr:ext cx="1752092" cy="590042"/>
    <xdr:pic>
      <xdr:nvPicPr>
        <xdr:cNvPr id="3" name="image2.png">
          <a:extLst>
            <a:ext uri="{FF2B5EF4-FFF2-40B4-BE49-F238E27FC236}">
              <a16:creationId xmlns:a16="http://schemas.microsoft.com/office/drawing/2014/main" id="{0A67F921-DAB9-D5BA-ED91-2A0E783FE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lum/>
          <a:alphaModFix/>
        </a:blip>
        <a:srcRect/>
        <a:stretch>
          <a:fillRect/>
        </a:stretch>
      </xdr:blipFill>
      <xdr:spPr>
        <a:xfrm>
          <a:off x="2990850" y="546100"/>
          <a:ext cx="1752092" cy="59004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0</xdr:colOff>
      <xdr:row>2</xdr:row>
      <xdr:rowOff>0</xdr:rowOff>
    </xdr:from>
    <xdr:ext cx="1723644" cy="580644"/>
    <xdr:pic>
      <xdr:nvPicPr>
        <xdr:cNvPr id="4" name="image4.png">
          <a:extLst>
            <a:ext uri="{FF2B5EF4-FFF2-40B4-BE49-F238E27FC236}">
              <a16:creationId xmlns:a16="http://schemas.microsoft.com/office/drawing/2014/main" id="{25A3CFFA-ABDE-174D-C45C-E67BE1E65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lum/>
          <a:alphaModFix/>
        </a:blip>
        <a:srcRect/>
        <a:stretch>
          <a:fillRect/>
        </a:stretch>
      </xdr:blipFill>
      <xdr:spPr>
        <a:xfrm>
          <a:off x="5556250" y="546100"/>
          <a:ext cx="1723644" cy="5806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0</xdr:colOff>
      <xdr:row>2</xdr:row>
      <xdr:rowOff>0</xdr:rowOff>
    </xdr:from>
    <xdr:ext cx="1723644" cy="580644"/>
    <xdr:pic>
      <xdr:nvPicPr>
        <xdr:cNvPr id="5" name="image1.png">
          <a:extLst>
            <a:ext uri="{FF2B5EF4-FFF2-40B4-BE49-F238E27FC236}">
              <a16:creationId xmlns:a16="http://schemas.microsoft.com/office/drawing/2014/main" id="{AE5C1FD2-ECDA-9200-F073-693B83EF7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lum/>
          <a:alphaModFix/>
        </a:blip>
        <a:srcRect/>
        <a:stretch>
          <a:fillRect/>
        </a:stretch>
      </xdr:blipFill>
      <xdr:spPr>
        <a:xfrm>
          <a:off x="8089900" y="546100"/>
          <a:ext cx="1723644" cy="5806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14</xdr:col>
      <xdr:colOff>0</xdr:colOff>
      <xdr:row>2</xdr:row>
      <xdr:rowOff>0</xdr:rowOff>
    </xdr:from>
    <xdr:ext cx="1723644" cy="580644"/>
    <xdr:pic>
      <xdr:nvPicPr>
        <xdr:cNvPr id="6" name="image5.png">
          <a:extLst>
            <a:ext uri="{FF2B5EF4-FFF2-40B4-BE49-F238E27FC236}">
              <a16:creationId xmlns:a16="http://schemas.microsoft.com/office/drawing/2014/main" id="{E030ECBD-4DEB-2CD1-B04F-B57929760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lum/>
          <a:alphaModFix/>
        </a:blip>
        <a:srcRect/>
        <a:stretch>
          <a:fillRect/>
        </a:stretch>
      </xdr:blipFill>
      <xdr:spPr>
        <a:xfrm>
          <a:off x="10623550" y="546100"/>
          <a:ext cx="1723644" cy="5806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0</xdr:colOff>
      <xdr:row>11</xdr:row>
      <xdr:rowOff>0</xdr:rowOff>
    </xdr:from>
    <xdr:ext cx="1723644" cy="342773"/>
    <xdr:pic>
      <xdr:nvPicPr>
        <xdr:cNvPr id="13" name="image20.png">
          <a:extLst>
            <a:ext uri="{FF2B5EF4-FFF2-40B4-BE49-F238E27FC236}">
              <a16:creationId xmlns:a16="http://schemas.microsoft.com/office/drawing/2014/main" id="{5D0A9707-4199-673D-9ACD-C4B560969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lum/>
          <a:alphaModFix/>
        </a:blip>
        <a:srcRect/>
        <a:stretch>
          <a:fillRect/>
        </a:stretch>
      </xdr:blipFill>
      <xdr:spPr>
        <a:xfrm>
          <a:off x="457200" y="4235450"/>
          <a:ext cx="1723644" cy="34277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</xdr:col>
      <xdr:colOff>0</xdr:colOff>
      <xdr:row>11</xdr:row>
      <xdr:rowOff>0</xdr:rowOff>
    </xdr:from>
    <xdr:ext cx="1752092" cy="342773"/>
    <xdr:pic>
      <xdr:nvPicPr>
        <xdr:cNvPr id="14" name="image13.png">
          <a:extLst>
            <a:ext uri="{FF2B5EF4-FFF2-40B4-BE49-F238E27FC236}">
              <a16:creationId xmlns:a16="http://schemas.microsoft.com/office/drawing/2014/main" id="{5CD84251-1F67-BB3B-D624-C56CAEC9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lum/>
          <a:alphaModFix/>
        </a:blip>
        <a:srcRect/>
        <a:stretch>
          <a:fillRect/>
        </a:stretch>
      </xdr:blipFill>
      <xdr:spPr>
        <a:xfrm>
          <a:off x="2990850" y="4235450"/>
          <a:ext cx="1752092" cy="34277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0</xdr:colOff>
      <xdr:row>11</xdr:row>
      <xdr:rowOff>0</xdr:rowOff>
    </xdr:from>
    <xdr:ext cx="1723644" cy="342773"/>
    <xdr:pic>
      <xdr:nvPicPr>
        <xdr:cNvPr id="15" name="image19.png">
          <a:extLst>
            <a:ext uri="{FF2B5EF4-FFF2-40B4-BE49-F238E27FC236}">
              <a16:creationId xmlns:a16="http://schemas.microsoft.com/office/drawing/2014/main" id="{0AD0A8A1-9675-EF9E-1DE4-D435492AE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lum/>
          <a:alphaModFix/>
        </a:blip>
        <a:srcRect/>
        <a:stretch>
          <a:fillRect/>
        </a:stretch>
      </xdr:blipFill>
      <xdr:spPr>
        <a:xfrm>
          <a:off x="5556250" y="4235450"/>
          <a:ext cx="1723644" cy="34277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0</xdr:colOff>
      <xdr:row>11</xdr:row>
      <xdr:rowOff>0</xdr:rowOff>
    </xdr:from>
    <xdr:ext cx="1723644" cy="342773"/>
    <xdr:pic>
      <xdr:nvPicPr>
        <xdr:cNvPr id="16" name="image27.png">
          <a:extLst>
            <a:ext uri="{FF2B5EF4-FFF2-40B4-BE49-F238E27FC236}">
              <a16:creationId xmlns:a16="http://schemas.microsoft.com/office/drawing/2014/main" id="{7FE780C6-8A9F-A13C-6622-5DE3DE070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lum/>
          <a:alphaModFix/>
        </a:blip>
        <a:srcRect/>
        <a:stretch>
          <a:fillRect/>
        </a:stretch>
      </xdr:blipFill>
      <xdr:spPr>
        <a:xfrm>
          <a:off x="8089900" y="4235450"/>
          <a:ext cx="1723644" cy="34277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14</xdr:col>
      <xdr:colOff>0</xdr:colOff>
      <xdr:row>11</xdr:row>
      <xdr:rowOff>0</xdr:rowOff>
    </xdr:from>
    <xdr:ext cx="1723644" cy="342773"/>
    <xdr:pic>
      <xdr:nvPicPr>
        <xdr:cNvPr id="17" name="image33.png">
          <a:extLst>
            <a:ext uri="{FF2B5EF4-FFF2-40B4-BE49-F238E27FC236}">
              <a16:creationId xmlns:a16="http://schemas.microsoft.com/office/drawing/2014/main" id="{94696BE2-395C-D878-2083-81F7161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lum/>
          <a:alphaModFix/>
        </a:blip>
        <a:srcRect/>
        <a:stretch>
          <a:fillRect/>
        </a:stretch>
      </xdr:blipFill>
      <xdr:spPr>
        <a:xfrm>
          <a:off x="10623550" y="4235450"/>
          <a:ext cx="1723644" cy="34277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0</xdr:colOff>
      <xdr:row>30</xdr:row>
      <xdr:rowOff>0</xdr:rowOff>
    </xdr:from>
    <xdr:ext cx="999744" cy="199770"/>
    <xdr:pic>
      <xdr:nvPicPr>
        <xdr:cNvPr id="18" name="image32.png">
          <a:extLst>
            <a:ext uri="{FF2B5EF4-FFF2-40B4-BE49-F238E27FC236}">
              <a16:creationId xmlns:a16="http://schemas.microsoft.com/office/drawing/2014/main" id="{D7851758-C0F0-A598-DED8-4FB8F2B8B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lum/>
          <a:alphaModFix/>
        </a:blip>
        <a:srcRect/>
        <a:stretch>
          <a:fillRect/>
        </a:stretch>
      </xdr:blipFill>
      <xdr:spPr>
        <a:xfrm>
          <a:off x="457200" y="8280400"/>
          <a:ext cx="999744" cy="19977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0</xdr:colOff>
      <xdr:row>31</xdr:row>
      <xdr:rowOff>0</xdr:rowOff>
    </xdr:from>
    <xdr:ext cx="999744" cy="199770"/>
    <xdr:pic>
      <xdr:nvPicPr>
        <xdr:cNvPr id="19" name="image30.png">
          <a:extLst>
            <a:ext uri="{FF2B5EF4-FFF2-40B4-BE49-F238E27FC236}">
              <a16:creationId xmlns:a16="http://schemas.microsoft.com/office/drawing/2014/main" id="{667DEAD1-B75B-373A-6556-49258A6CA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lum/>
          <a:alphaModFix/>
        </a:blip>
        <a:srcRect/>
        <a:stretch>
          <a:fillRect/>
        </a:stretch>
      </xdr:blipFill>
      <xdr:spPr>
        <a:xfrm>
          <a:off x="5556250" y="8464550"/>
          <a:ext cx="999744" cy="19977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</xdr:col>
      <xdr:colOff>0</xdr:colOff>
      <xdr:row>34</xdr:row>
      <xdr:rowOff>0</xdr:rowOff>
    </xdr:from>
    <xdr:ext cx="999744" cy="199770"/>
    <xdr:pic>
      <xdr:nvPicPr>
        <xdr:cNvPr id="20" name="image22.png">
          <a:extLst>
            <a:ext uri="{FF2B5EF4-FFF2-40B4-BE49-F238E27FC236}">
              <a16:creationId xmlns:a16="http://schemas.microsoft.com/office/drawing/2014/main" id="{A252C976-18E3-CD6C-7A7E-412377EC7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lum/>
          <a:alphaModFix/>
        </a:blip>
        <a:srcRect/>
        <a:stretch>
          <a:fillRect/>
        </a:stretch>
      </xdr:blipFill>
      <xdr:spPr>
        <a:xfrm>
          <a:off x="2990850" y="9023350"/>
          <a:ext cx="999744" cy="19977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0</xdr:colOff>
      <xdr:row>34</xdr:row>
      <xdr:rowOff>0</xdr:rowOff>
    </xdr:from>
    <xdr:ext cx="999744" cy="199770"/>
    <xdr:pic>
      <xdr:nvPicPr>
        <xdr:cNvPr id="21" name="image29.png">
          <a:extLst>
            <a:ext uri="{FF2B5EF4-FFF2-40B4-BE49-F238E27FC236}">
              <a16:creationId xmlns:a16="http://schemas.microsoft.com/office/drawing/2014/main" id="{AE5C23E0-2AC0-36E0-47F9-8AB0C87C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lum/>
          <a:alphaModFix/>
        </a:blip>
        <a:srcRect/>
        <a:stretch>
          <a:fillRect/>
        </a:stretch>
      </xdr:blipFill>
      <xdr:spPr>
        <a:xfrm>
          <a:off x="8089900" y="9023350"/>
          <a:ext cx="999744" cy="19977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14</xdr:col>
      <xdr:colOff>0</xdr:colOff>
      <xdr:row>37</xdr:row>
      <xdr:rowOff>0</xdr:rowOff>
    </xdr:from>
    <xdr:ext cx="999744" cy="199770"/>
    <xdr:pic>
      <xdr:nvPicPr>
        <xdr:cNvPr id="22" name="image31.png">
          <a:extLst>
            <a:ext uri="{FF2B5EF4-FFF2-40B4-BE49-F238E27FC236}">
              <a16:creationId xmlns:a16="http://schemas.microsoft.com/office/drawing/2014/main" id="{E3F7B8B8-BD8C-115A-E79E-4E8F30C25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lum/>
          <a:alphaModFix/>
        </a:blip>
        <a:srcRect/>
        <a:stretch>
          <a:fillRect/>
        </a:stretch>
      </xdr:blipFill>
      <xdr:spPr>
        <a:xfrm>
          <a:off x="10623550" y="9671050"/>
          <a:ext cx="999744" cy="19977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8</xdr:col>
      <xdr:colOff>0</xdr:colOff>
      <xdr:row>49</xdr:row>
      <xdr:rowOff>0</xdr:rowOff>
    </xdr:from>
    <xdr:ext cx="999744" cy="199770"/>
    <xdr:pic>
      <xdr:nvPicPr>
        <xdr:cNvPr id="23" name="image28.png">
          <a:extLst>
            <a:ext uri="{FF2B5EF4-FFF2-40B4-BE49-F238E27FC236}">
              <a16:creationId xmlns:a16="http://schemas.microsoft.com/office/drawing/2014/main" id="{0F741A36-5743-ABB8-08CB-A76ADA0A3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lum/>
          <a:alphaModFix/>
        </a:blip>
        <a:srcRect/>
        <a:stretch>
          <a:fillRect/>
        </a:stretch>
      </xdr:blipFill>
      <xdr:spPr>
        <a:xfrm>
          <a:off x="5556250" y="12096750"/>
          <a:ext cx="999744" cy="19977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0</xdr:colOff>
      <xdr:row>52</xdr:row>
      <xdr:rowOff>0</xdr:rowOff>
    </xdr:from>
    <xdr:ext cx="999744" cy="199770"/>
    <xdr:pic>
      <xdr:nvPicPr>
        <xdr:cNvPr id="24" name="image25.png">
          <a:extLst>
            <a:ext uri="{FF2B5EF4-FFF2-40B4-BE49-F238E27FC236}">
              <a16:creationId xmlns:a16="http://schemas.microsoft.com/office/drawing/2014/main" id="{B8F56BCB-5E73-A163-8610-A2A428F92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lum/>
          <a:alphaModFix/>
        </a:blip>
        <a:srcRect/>
        <a:stretch>
          <a:fillRect/>
        </a:stretch>
      </xdr:blipFill>
      <xdr:spPr>
        <a:xfrm>
          <a:off x="457200" y="12655550"/>
          <a:ext cx="999744" cy="19977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2</xdr:row>
      <xdr:rowOff>47498</xdr:rowOff>
    </xdr:from>
    <xdr:ext cx="2790316" cy="1266444"/>
    <xdr:pic>
      <xdr:nvPicPr>
        <xdr:cNvPr id="2" name="image34.png">
          <a:extLst>
            <a:ext uri="{FF2B5EF4-FFF2-40B4-BE49-F238E27FC236}">
              <a16:creationId xmlns:a16="http://schemas.microsoft.com/office/drawing/2014/main" id="{F6CBF86C-1EB4-57E5-9947-44C0B4E7D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974725" y="530098"/>
          <a:ext cx="2790316" cy="12664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85725</xdr:colOff>
      <xdr:row>2</xdr:row>
      <xdr:rowOff>47498</xdr:rowOff>
    </xdr:from>
    <xdr:ext cx="2790316" cy="1266444"/>
    <xdr:pic>
      <xdr:nvPicPr>
        <xdr:cNvPr id="3" name="image34.png">
          <a:extLst>
            <a:ext uri="{FF2B5EF4-FFF2-40B4-BE49-F238E27FC236}">
              <a16:creationId xmlns:a16="http://schemas.microsoft.com/office/drawing/2014/main" id="{F9463D58-AA0C-5CD1-3F03-8A5155F9F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670425" y="530098"/>
          <a:ext cx="2790316" cy="1266444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8C1A2-C8D1-45F0-9FEE-9CCD8B1FA02B}" name="__Anonymous_Sheet_DB__4" displayName="__Anonymous_Sheet_DB__4" ref="A1:D75" totalsRowShown="0">
  <autoFilter ref="A1:D75" xr:uid="{C18E9314-C03F-4457-B867-388F856EBB33}"/>
  <tableColumns count="4">
    <tableColumn id="1" xr3:uid="{64D3E49C-B5DA-42D6-8E96-3DE65A2503B5}" name="Name"/>
    <tableColumn id="2" xr3:uid="{859130DE-7A26-4112-A14B-12A7077932E9}" name="Need"/>
    <tableColumn id="3" xr3:uid="{E765EDF1-B415-428F-8066-EFA72956EA4C}" name="Have"/>
    <tableColumn id="4" xr3:uid="{FDB9B3A4-51D0-4521-9877-91A83EB82235}" name="Hideout C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mgur.com/a/nONOJhn" TargetMode="External"/><Relationship Id="rId2" Type="http://schemas.openxmlformats.org/officeDocument/2006/relationships/hyperlink" Target="https://www.twitch.tv/pestily" TargetMode="External"/><Relationship Id="rId1" Type="http://schemas.openxmlformats.org/officeDocument/2006/relationships/hyperlink" Target="https://www.youtube.com/@Pestily" TargetMode="External"/><Relationship Id="rId5" Type="http://schemas.openxmlformats.org/officeDocument/2006/relationships/hyperlink" Target="https://escapefromtarkov.fandom.com/wiki/New_Beginning_(Prestige_2)" TargetMode="External"/><Relationship Id="rId4" Type="http://schemas.openxmlformats.org/officeDocument/2006/relationships/hyperlink" Target="https://escapefromtarkov.fandom.com/wiki/New_Beginning_(Prestige_1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9ECB-E7AD-468C-89CD-68C169688EC0}">
  <dimension ref="A1:J42"/>
  <sheetViews>
    <sheetView topLeftCell="A15" workbookViewId="0"/>
  </sheetViews>
  <sheetFormatPr defaultRowHeight="15.75" customHeight="1" x14ac:dyDescent="0.3"/>
  <cols>
    <col min="1" max="1" width="10.5" customWidth="1"/>
    <col min="2" max="2" width="4.75" customWidth="1"/>
    <col min="3" max="3" width="29.08203125" customWidth="1"/>
    <col min="4" max="4" width="1.83203125" customWidth="1"/>
    <col min="5" max="5" width="4.75" customWidth="1"/>
    <col min="6" max="6" width="29.08203125" customWidth="1"/>
    <col min="7" max="7" width="1.83203125" customWidth="1"/>
    <col min="8" max="8" width="4.75" customWidth="1"/>
    <col min="9" max="9" width="29.08203125" customWidth="1"/>
    <col min="10" max="10" width="10.5" customWidth="1"/>
    <col min="11" max="1024" width="11.6640625" customWidth="1"/>
  </cols>
  <sheetData>
    <row r="1" spans="1:10" ht="75.5" x14ac:dyDescent="0.35">
      <c r="A1" s="1"/>
      <c r="B1" s="2"/>
      <c r="C1" s="2"/>
      <c r="D1" s="2"/>
      <c r="E1" s="2"/>
      <c r="F1" s="2"/>
      <c r="G1" s="2"/>
      <c r="H1" s="2"/>
      <c r="I1" s="2"/>
      <c r="J1" s="1"/>
    </row>
    <row r="2" spans="1:10" ht="75.5" x14ac:dyDescent="0.35">
      <c r="A2" s="1"/>
      <c r="B2" s="2"/>
      <c r="C2" s="2"/>
      <c r="D2" s="2"/>
      <c r="E2" s="2"/>
      <c r="F2" s="2"/>
      <c r="G2" s="2"/>
      <c r="H2" s="2"/>
      <c r="I2" s="2"/>
      <c r="J2" s="1"/>
    </row>
    <row r="3" spans="1:10" ht="14.5" x14ac:dyDescent="0.35">
      <c r="A3" s="1"/>
      <c r="B3" s="3"/>
      <c r="C3" s="3"/>
      <c r="D3" s="4"/>
      <c r="E3" s="4"/>
      <c r="F3" s="4"/>
      <c r="G3" s="4"/>
      <c r="H3" s="4"/>
      <c r="I3" s="4"/>
      <c r="J3" s="1"/>
    </row>
    <row r="4" spans="1:10" ht="27" x14ac:dyDescent="0.35">
      <c r="A4" s="1"/>
      <c r="B4" s="14" t="s">
        <v>0</v>
      </c>
      <c r="C4" s="14"/>
      <c r="D4" s="14"/>
      <c r="E4" s="14"/>
      <c r="F4" s="14"/>
      <c r="G4" s="14"/>
      <c r="H4" s="14"/>
      <c r="I4" s="14"/>
      <c r="J4" s="1"/>
    </row>
    <row r="5" spans="1:10" ht="75.5" x14ac:dyDescent="0.35">
      <c r="A5" s="1"/>
      <c r="B5" s="15" t="s">
        <v>1</v>
      </c>
      <c r="C5" s="15"/>
      <c r="D5" s="15"/>
      <c r="E5" s="15"/>
      <c r="F5" s="15"/>
      <c r="G5" s="15"/>
      <c r="H5" s="15"/>
      <c r="I5" s="15"/>
      <c r="J5" s="1"/>
    </row>
    <row r="6" spans="1:10" ht="75.5" x14ac:dyDescent="0.35">
      <c r="A6" s="1"/>
      <c r="B6" s="5"/>
      <c r="C6" s="5"/>
      <c r="D6" s="5"/>
      <c r="E6" s="5"/>
      <c r="F6" s="5"/>
      <c r="G6" s="5"/>
      <c r="H6" s="5"/>
      <c r="I6" s="5"/>
      <c r="J6" s="1"/>
    </row>
    <row r="7" spans="1:10" ht="14.5" x14ac:dyDescent="0.35">
      <c r="A7" s="1"/>
      <c r="B7" s="16" t="s">
        <v>2</v>
      </c>
      <c r="C7" s="16"/>
      <c r="D7" s="16"/>
      <c r="E7" s="16"/>
      <c r="F7" s="16"/>
      <c r="G7" s="16"/>
      <c r="H7" s="16"/>
      <c r="I7" s="16"/>
      <c r="J7" s="1"/>
    </row>
    <row r="8" spans="1:10" ht="14.5" x14ac:dyDescent="0.35">
      <c r="A8" s="1"/>
      <c r="B8" s="16"/>
      <c r="C8" s="16"/>
      <c r="D8" s="16"/>
      <c r="E8" s="16"/>
      <c r="F8" s="16"/>
      <c r="G8" s="16"/>
      <c r="H8" s="16"/>
      <c r="I8" s="16"/>
      <c r="J8" s="1"/>
    </row>
    <row r="9" spans="1:10" ht="14.5" x14ac:dyDescent="0.35">
      <c r="A9" s="1"/>
      <c r="B9" s="16"/>
      <c r="C9" s="16"/>
      <c r="D9" s="16"/>
      <c r="E9" s="16"/>
      <c r="F9" s="16"/>
      <c r="G9" s="16"/>
      <c r="H9" s="16"/>
      <c r="I9" s="16"/>
      <c r="J9" s="1"/>
    </row>
    <row r="10" spans="1:10" ht="14.5" x14ac:dyDescent="0.35">
      <c r="A10" s="6"/>
      <c r="B10" s="1"/>
      <c r="C10" s="1"/>
      <c r="D10" s="1"/>
      <c r="E10" s="1"/>
      <c r="F10" s="1"/>
      <c r="G10" s="1"/>
      <c r="H10" s="1"/>
      <c r="I10" s="1"/>
      <c r="J10" s="6"/>
    </row>
    <row r="11" spans="1:10" ht="14.5" x14ac:dyDescent="0.35">
      <c r="A11" s="7"/>
      <c r="B11" s="8"/>
      <c r="C11" s="8"/>
      <c r="D11" s="8"/>
      <c r="E11" s="8"/>
      <c r="F11" s="8"/>
      <c r="G11" s="8"/>
      <c r="H11" s="8"/>
      <c r="I11" s="8"/>
      <c r="J11" s="7"/>
    </row>
    <row r="12" spans="1:10" ht="14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5.5" x14ac:dyDescent="0.35">
      <c r="A13" s="9"/>
      <c r="B13" s="10" t="s">
        <v>3</v>
      </c>
      <c r="C13" s="10"/>
      <c r="D13" s="10"/>
      <c r="E13" s="10"/>
      <c r="F13" s="10" t="s">
        <v>4</v>
      </c>
      <c r="G13" s="10"/>
      <c r="H13" s="10"/>
      <c r="I13" s="10"/>
      <c r="J13" s="9"/>
    </row>
    <row r="14" spans="1:10" ht="14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spans="1:10" ht="14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spans="1:10" ht="15.5" x14ac:dyDescent="0.35">
      <c r="A16" s="9"/>
      <c r="B16" s="11" t="s">
        <v>5</v>
      </c>
      <c r="C16" s="11"/>
      <c r="D16" s="11"/>
      <c r="E16" s="11"/>
      <c r="F16" s="11"/>
      <c r="G16" s="11"/>
      <c r="H16" s="11"/>
      <c r="I16" s="11"/>
      <c r="J16" s="9"/>
    </row>
    <row r="17" spans="1:10" ht="15.5" x14ac:dyDescent="0.35">
      <c r="A17" s="9"/>
      <c r="B17" s="18" t="s">
        <v>6</v>
      </c>
      <c r="C17" s="18"/>
      <c r="D17" s="18"/>
      <c r="E17" s="18"/>
      <c r="F17" s="18"/>
      <c r="G17" s="18"/>
      <c r="H17" s="18"/>
      <c r="I17" s="18"/>
      <c r="J17" s="9"/>
    </row>
    <row r="18" spans="1:10" ht="15.5" x14ac:dyDescent="0.35">
      <c r="A18" s="9"/>
      <c r="B18" s="18"/>
      <c r="C18" s="18"/>
      <c r="D18" s="18"/>
      <c r="E18" s="18"/>
      <c r="F18" s="18"/>
      <c r="G18" s="18"/>
      <c r="H18" s="18"/>
      <c r="I18" s="18"/>
      <c r="J18" s="9"/>
    </row>
    <row r="19" spans="1:10" ht="15.5" x14ac:dyDescent="0.35">
      <c r="A19" s="9"/>
      <c r="B19" s="18"/>
      <c r="C19" s="18"/>
      <c r="D19" s="18"/>
      <c r="E19" s="18"/>
      <c r="F19" s="18"/>
      <c r="G19" s="18"/>
      <c r="H19" s="18"/>
      <c r="I19" s="18"/>
      <c r="J19" s="9"/>
    </row>
    <row r="20" spans="1:10" ht="17.25" customHeight="1" x14ac:dyDescent="0.35">
      <c r="A20" s="9"/>
      <c r="B20" s="12"/>
      <c r="C20" s="12"/>
      <c r="D20" s="12"/>
      <c r="E20" s="12"/>
      <c r="F20" s="12"/>
      <c r="G20" s="12"/>
      <c r="H20" s="12"/>
      <c r="I20" s="12"/>
      <c r="J20" s="9"/>
    </row>
    <row r="21" spans="1:10" ht="50.25" customHeight="1" x14ac:dyDescent="0.35">
      <c r="A21" s="9"/>
      <c r="B21" s="19" t="s">
        <v>7</v>
      </c>
      <c r="C21" s="19"/>
      <c r="D21" s="19"/>
      <c r="E21" s="19"/>
      <c r="F21" s="19"/>
      <c r="G21" s="19"/>
      <c r="H21" s="19"/>
      <c r="I21" s="19"/>
      <c r="J21" s="9"/>
    </row>
    <row r="22" spans="1:10" ht="22.5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 spans="1:10" ht="15.5" x14ac:dyDescent="0.35">
      <c r="A23" s="9"/>
      <c r="B23" s="20" t="s">
        <v>8</v>
      </c>
      <c r="C23" s="20"/>
      <c r="D23" s="11"/>
      <c r="E23" s="11"/>
      <c r="F23" s="11"/>
      <c r="G23" s="11"/>
      <c r="H23" s="11"/>
      <c r="I23" s="11"/>
      <c r="J23" s="9"/>
    </row>
    <row r="24" spans="1:10" ht="15.5" x14ac:dyDescent="0.35">
      <c r="A24" s="9"/>
      <c r="B24" s="21" t="s">
        <v>9</v>
      </c>
      <c r="C24" s="21"/>
      <c r="D24" s="21"/>
      <c r="E24" s="21"/>
      <c r="F24" s="21"/>
      <c r="G24" s="21"/>
      <c r="H24" s="21"/>
      <c r="I24" s="21"/>
      <c r="J24" s="9"/>
    </row>
    <row r="25" spans="1:10" ht="35.25" customHeight="1" x14ac:dyDescent="0.35">
      <c r="A25" s="9"/>
      <c r="B25" s="21"/>
      <c r="C25" s="21"/>
      <c r="D25" s="21"/>
      <c r="E25" s="21"/>
      <c r="F25" s="21"/>
      <c r="G25" s="21"/>
      <c r="H25" s="21"/>
      <c r="I25" s="21"/>
      <c r="J25" s="9"/>
    </row>
    <row r="26" spans="1:10" ht="22.5" customHeight="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</row>
    <row r="27" spans="1:10" ht="15.5" x14ac:dyDescent="0.35">
      <c r="A27" s="9"/>
      <c r="B27" s="20" t="s">
        <v>10</v>
      </c>
      <c r="C27" s="20"/>
      <c r="D27" s="11"/>
      <c r="E27" s="11"/>
      <c r="F27" s="11"/>
      <c r="G27" s="11"/>
      <c r="H27" s="11"/>
      <c r="I27" s="11"/>
      <c r="J27" s="9"/>
    </row>
    <row r="28" spans="1:10" ht="15.5" x14ac:dyDescent="0.35">
      <c r="A28" s="9"/>
      <c r="B28" s="21" t="s">
        <v>11</v>
      </c>
      <c r="C28" s="21"/>
      <c r="D28" s="21"/>
      <c r="E28" s="21"/>
      <c r="F28" s="21"/>
      <c r="G28" s="21"/>
      <c r="H28" s="21"/>
      <c r="I28" s="21"/>
      <c r="J28" s="9"/>
    </row>
    <row r="29" spans="1:10" ht="15.5" x14ac:dyDescent="0.35">
      <c r="A29" s="9"/>
      <c r="B29" s="21"/>
      <c r="C29" s="21"/>
      <c r="D29" s="21"/>
      <c r="E29" s="21"/>
      <c r="F29" s="21"/>
      <c r="G29" s="21"/>
      <c r="H29" s="21"/>
      <c r="I29" s="21"/>
      <c r="J29" s="9"/>
    </row>
    <row r="30" spans="1:10" ht="15.5" x14ac:dyDescent="0.35">
      <c r="A30" s="9"/>
      <c r="B30" s="21"/>
      <c r="C30" s="21"/>
      <c r="D30" s="21"/>
      <c r="E30" s="21"/>
      <c r="F30" s="21"/>
      <c r="G30" s="21"/>
      <c r="H30" s="21"/>
      <c r="I30" s="21"/>
      <c r="J30" s="9"/>
    </row>
    <row r="31" spans="1:10" ht="22.5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15.5" x14ac:dyDescent="0.35">
      <c r="A32" s="9"/>
      <c r="B32" s="20" t="s">
        <v>12</v>
      </c>
      <c r="C32" s="20"/>
      <c r="D32" s="11"/>
      <c r="E32" s="11"/>
      <c r="F32" s="11"/>
      <c r="G32" s="11"/>
      <c r="H32" s="11"/>
      <c r="I32" s="11"/>
      <c r="J32" s="9"/>
    </row>
    <row r="33" spans="1:10" ht="15.5" x14ac:dyDescent="0.35">
      <c r="A33" s="9"/>
      <c r="B33" s="21" t="s">
        <v>13</v>
      </c>
      <c r="C33" s="21"/>
      <c r="D33" s="21"/>
      <c r="E33" s="21"/>
      <c r="F33" s="21"/>
      <c r="G33" s="21"/>
      <c r="H33" s="21"/>
      <c r="I33" s="21"/>
      <c r="J33" s="9"/>
    </row>
    <row r="34" spans="1:10" ht="15.5" x14ac:dyDescent="0.35">
      <c r="A34" s="9"/>
      <c r="B34" s="21"/>
      <c r="C34" s="21"/>
      <c r="D34" s="21"/>
      <c r="E34" s="21"/>
      <c r="F34" s="21"/>
      <c r="G34" s="21"/>
      <c r="H34" s="21"/>
      <c r="I34" s="21"/>
      <c r="J34" s="9"/>
    </row>
    <row r="35" spans="1:10" ht="15.5" x14ac:dyDescent="0.35">
      <c r="A35" s="9"/>
      <c r="B35" s="21"/>
      <c r="C35" s="21"/>
      <c r="D35" s="21"/>
      <c r="E35" s="21"/>
      <c r="F35" s="21"/>
      <c r="G35" s="21"/>
      <c r="H35" s="21"/>
      <c r="I35" s="21"/>
      <c r="J35" s="9"/>
    </row>
    <row r="36" spans="1:10" ht="15.5" x14ac:dyDescent="0.35">
      <c r="A36" s="9"/>
      <c r="B36" s="11"/>
      <c r="C36" s="11"/>
      <c r="D36" s="11"/>
      <c r="E36" s="11"/>
      <c r="F36" s="11"/>
      <c r="G36" s="11"/>
      <c r="H36" s="11"/>
      <c r="I36" s="11"/>
      <c r="J36" s="9"/>
    </row>
    <row r="37" spans="1:10" ht="14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</row>
    <row r="38" spans="1:10" ht="15.5" x14ac:dyDescent="0.35">
      <c r="A38" s="9"/>
      <c r="B38" s="11" t="s">
        <v>14</v>
      </c>
      <c r="C38" s="11"/>
      <c r="D38" s="11"/>
      <c r="E38" s="11"/>
      <c r="F38" s="11"/>
      <c r="G38" s="11"/>
      <c r="H38" s="11"/>
      <c r="I38" s="11"/>
      <c r="J38" s="9"/>
    </row>
    <row r="39" spans="1:10" ht="58.5" customHeight="1" x14ac:dyDescent="0.35">
      <c r="A39" s="9"/>
      <c r="B39" s="19" t="s">
        <v>15</v>
      </c>
      <c r="C39" s="19"/>
      <c r="D39" s="19"/>
      <c r="E39" s="19"/>
      <c r="F39" s="19"/>
      <c r="G39" s="19"/>
      <c r="H39" s="19"/>
      <c r="I39" s="19"/>
      <c r="J39" s="9"/>
    </row>
    <row r="40" spans="1:10" ht="14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</row>
    <row r="41" spans="1:10" ht="14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</row>
    <row r="42" spans="1:10" ht="15.5" x14ac:dyDescent="0.35">
      <c r="A42" s="9"/>
      <c r="B42" s="13" t="s">
        <v>16</v>
      </c>
      <c r="C42" s="10"/>
      <c r="D42" s="10"/>
      <c r="E42" s="10"/>
      <c r="F42" s="10"/>
      <c r="G42" s="10"/>
      <c r="H42" s="10"/>
      <c r="I42" s="10"/>
      <c r="J42" s="9"/>
    </row>
  </sheetData>
  <mergeCells count="21">
    <mergeCell ref="B39:I39"/>
    <mergeCell ref="A40:J40"/>
    <mergeCell ref="A41:J41"/>
    <mergeCell ref="B27:C27"/>
    <mergeCell ref="B28:I30"/>
    <mergeCell ref="A31:J31"/>
    <mergeCell ref="B32:C32"/>
    <mergeCell ref="B33:I35"/>
    <mergeCell ref="A37:J37"/>
    <mergeCell ref="B17:I19"/>
    <mergeCell ref="B21:I21"/>
    <mergeCell ref="A22:J22"/>
    <mergeCell ref="B23:C23"/>
    <mergeCell ref="B24:I25"/>
    <mergeCell ref="A26:J26"/>
    <mergeCell ref="B4:I4"/>
    <mergeCell ref="B5:I5"/>
    <mergeCell ref="B7:I9"/>
    <mergeCell ref="A12:J12"/>
    <mergeCell ref="A14:J14"/>
    <mergeCell ref="A15:J15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4475-9E5B-453B-A48D-78F6AD0B2E5F}">
  <dimension ref="A1:T73"/>
  <sheetViews>
    <sheetView tabSelected="1" workbookViewId="0">
      <selection activeCell="B7" sqref="B7:C7"/>
    </sheetView>
  </sheetViews>
  <sheetFormatPr defaultRowHeight="15.75" customHeight="1" x14ac:dyDescent="0.3"/>
  <cols>
    <col min="1" max="1" width="3" customWidth="1"/>
    <col min="2" max="2" width="27.9140625" customWidth="1"/>
    <col min="3" max="3" width="3" customWidth="1"/>
    <col min="4" max="4" width="27.9140625" customWidth="1"/>
    <col min="5" max="5" width="3" customWidth="1"/>
    <col min="6" max="6" width="27.9140625" customWidth="1"/>
    <col min="7" max="7" width="3" customWidth="1"/>
    <col min="8" max="8" width="27.9140625" customWidth="1"/>
    <col min="9" max="9" width="3" customWidth="1"/>
    <col min="10" max="10" width="27.9140625" customWidth="1"/>
    <col min="11" max="11" width="3" customWidth="1"/>
    <col min="12" max="12" width="27.9140625" customWidth="1"/>
    <col min="13" max="13" width="3" customWidth="1"/>
    <col min="14" max="14" width="27.9140625" customWidth="1"/>
    <col min="15" max="15" width="3" customWidth="1"/>
    <col min="16" max="16" width="27.9140625" customWidth="1"/>
    <col min="17" max="17" width="3" customWidth="1"/>
    <col min="18" max="18" width="27.9140625" customWidth="1"/>
    <col min="19" max="20" width="3" customWidth="1"/>
    <col min="21" max="1024" width="11.6640625" customWidth="1"/>
  </cols>
  <sheetData>
    <row r="1" spans="1:20" ht="18.75" customHeight="1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3"/>
    </row>
    <row r="2" spans="1:20" ht="23" x14ac:dyDescent="0.5">
      <c r="A2" s="22"/>
      <c r="B2" s="127" t="s">
        <v>17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23"/>
      <c r="S2" s="23"/>
      <c r="T2" s="23"/>
    </row>
    <row r="3" spans="1:20" ht="20.25" customHeight="1" x14ac:dyDescent="0.3">
      <c r="A3" s="24"/>
      <c r="B3" s="25" t="s">
        <v>18</v>
      </c>
      <c r="C3" s="26">
        <f>258 - SUM(C48,E42,G33,I43,K57,M35,O55,Q9)</f>
        <v>0</v>
      </c>
      <c r="D3" s="27"/>
      <c r="E3" s="27"/>
      <c r="F3" s="128" t="s">
        <v>19</v>
      </c>
      <c r="G3" s="128"/>
      <c r="H3" s="128"/>
      <c r="I3" s="28" t="s">
        <v>20</v>
      </c>
      <c r="J3" s="29"/>
      <c r="K3" s="28"/>
      <c r="L3" s="27"/>
      <c r="M3" s="27"/>
      <c r="N3" s="27"/>
      <c r="O3" s="27"/>
      <c r="P3" s="30" t="s">
        <v>21</v>
      </c>
      <c r="Q3" s="31"/>
      <c r="R3" s="23"/>
      <c r="S3" s="23"/>
      <c r="T3" s="32"/>
    </row>
    <row r="4" spans="1:20" ht="20.25" customHeight="1" x14ac:dyDescent="0.3">
      <c r="A4" s="24"/>
      <c r="B4" s="25" t="s">
        <v>22</v>
      </c>
      <c r="C4" s="26">
        <f>SUM(C48,E42,G33,I43,K57,M35,O55,Q9)</f>
        <v>258</v>
      </c>
      <c r="D4" s="27"/>
      <c r="E4" s="27"/>
      <c r="F4" s="128" t="s">
        <v>23</v>
      </c>
      <c r="G4" s="128"/>
      <c r="H4" s="128"/>
      <c r="I4" s="28" t="s">
        <v>24</v>
      </c>
      <c r="J4" s="29"/>
      <c r="K4" s="27"/>
      <c r="L4" s="27"/>
      <c r="M4" s="27"/>
      <c r="N4" s="27"/>
      <c r="O4" s="27"/>
      <c r="P4" s="30" t="s">
        <v>25</v>
      </c>
      <c r="Q4" s="31"/>
      <c r="R4" s="23"/>
      <c r="S4" s="23"/>
      <c r="T4" s="32"/>
    </row>
    <row r="5" spans="1:20" ht="20.25" customHeight="1" x14ac:dyDescent="0.3">
      <c r="A5" s="24"/>
      <c r="B5" s="33" t="s">
        <v>26</v>
      </c>
      <c r="C5" s="34">
        <f>Q51</f>
        <v>39</v>
      </c>
      <c r="D5" s="35"/>
      <c r="E5" s="35"/>
      <c r="F5" s="129" t="s">
        <v>27</v>
      </c>
      <c r="G5" s="129"/>
      <c r="H5" s="129"/>
      <c r="I5" s="129"/>
      <c r="J5" s="129"/>
      <c r="K5" s="129"/>
      <c r="L5" s="129"/>
      <c r="M5" s="35"/>
      <c r="N5" s="27"/>
      <c r="O5" s="27"/>
      <c r="P5" s="30" t="s">
        <v>28</v>
      </c>
      <c r="Q5" s="36"/>
      <c r="R5" s="23"/>
      <c r="S5" s="23"/>
      <c r="T5" s="32"/>
    </row>
    <row r="6" spans="1:20" ht="16.5" customHeight="1" x14ac:dyDescent="0.45">
      <c r="A6" s="37"/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40"/>
      <c r="R6" s="23"/>
      <c r="S6" s="23"/>
      <c r="T6" s="41"/>
    </row>
    <row r="7" spans="1:20" ht="69" customHeight="1" x14ac:dyDescent="0.45">
      <c r="A7" s="37"/>
      <c r="B7" s="130" t="s">
        <v>492</v>
      </c>
      <c r="C7" s="130"/>
      <c r="D7" s="240" t="s">
        <v>493</v>
      </c>
      <c r="E7" s="240"/>
      <c r="F7" s="130" t="s">
        <v>494</v>
      </c>
      <c r="G7" s="130"/>
      <c r="H7" s="131" t="s">
        <v>495</v>
      </c>
      <c r="I7" s="131"/>
      <c r="J7" s="130" t="s">
        <v>496</v>
      </c>
      <c r="K7" s="130"/>
      <c r="L7" s="130" t="s">
        <v>497</v>
      </c>
      <c r="M7" s="130"/>
      <c r="N7" s="130" t="s">
        <v>498</v>
      </c>
      <c r="O7" s="130"/>
      <c r="P7" s="132" t="s">
        <v>499</v>
      </c>
      <c r="Q7" s="132"/>
      <c r="R7" s="42" t="s">
        <v>29</v>
      </c>
      <c r="S7" s="43"/>
      <c r="T7" s="41"/>
    </row>
    <row r="8" spans="1:20" ht="14" x14ac:dyDescent="0.3">
      <c r="A8" s="23"/>
      <c r="B8" s="44" t="s">
        <v>30</v>
      </c>
      <c r="C8" s="45">
        <v>1</v>
      </c>
      <c r="D8" s="46" t="s">
        <v>31</v>
      </c>
      <c r="E8" s="47">
        <v>1</v>
      </c>
      <c r="F8" s="48" t="s">
        <v>32</v>
      </c>
      <c r="G8" s="49">
        <v>1</v>
      </c>
      <c r="H8" s="50" t="s">
        <v>33</v>
      </c>
      <c r="I8" s="51">
        <v>1</v>
      </c>
      <c r="J8" s="52" t="s">
        <v>34</v>
      </c>
      <c r="K8" s="53">
        <v>1</v>
      </c>
      <c r="L8" s="54" t="s">
        <v>35</v>
      </c>
      <c r="M8" s="55">
        <v>1</v>
      </c>
      <c r="N8" s="56" t="s">
        <v>36</v>
      </c>
      <c r="O8" s="57">
        <v>1</v>
      </c>
      <c r="P8" s="58" t="s">
        <v>37</v>
      </c>
      <c r="Q8" s="59">
        <v>1</v>
      </c>
      <c r="R8" s="60" t="s">
        <v>38</v>
      </c>
      <c r="S8" s="61">
        <v>1</v>
      </c>
      <c r="T8" s="23"/>
    </row>
    <row r="9" spans="1:20" ht="14" x14ac:dyDescent="0.3">
      <c r="A9" s="23"/>
      <c r="B9" s="44" t="s">
        <v>39</v>
      </c>
      <c r="C9" s="45">
        <v>1</v>
      </c>
      <c r="D9" s="62" t="s">
        <v>40</v>
      </c>
      <c r="E9" s="63">
        <v>1</v>
      </c>
      <c r="F9" s="64" t="s">
        <v>41</v>
      </c>
      <c r="G9" s="65">
        <v>1</v>
      </c>
      <c r="H9" s="50" t="s">
        <v>42</v>
      </c>
      <c r="I9" s="51">
        <v>1</v>
      </c>
      <c r="J9" s="66" t="s">
        <v>43</v>
      </c>
      <c r="K9" s="67">
        <v>1</v>
      </c>
      <c r="L9" s="54" t="s">
        <v>44</v>
      </c>
      <c r="M9" s="55">
        <v>1</v>
      </c>
      <c r="N9" s="68" t="s">
        <v>45</v>
      </c>
      <c r="O9" s="57">
        <v>1</v>
      </c>
      <c r="P9" s="69" t="s">
        <v>46</v>
      </c>
      <c r="Q9" s="70">
        <f>SUM(Q8)</f>
        <v>1</v>
      </c>
      <c r="R9" s="71" t="s">
        <v>47</v>
      </c>
      <c r="S9" s="72">
        <v>1</v>
      </c>
      <c r="T9" s="23"/>
    </row>
    <row r="10" spans="1:20" ht="14" x14ac:dyDescent="0.3">
      <c r="A10" s="73"/>
      <c r="B10" s="44" t="s">
        <v>48</v>
      </c>
      <c r="C10" s="45">
        <v>1</v>
      </c>
      <c r="D10" s="62" t="s">
        <v>49</v>
      </c>
      <c r="E10" s="63">
        <v>1</v>
      </c>
      <c r="F10" s="64" t="s">
        <v>50</v>
      </c>
      <c r="G10" s="65">
        <v>1</v>
      </c>
      <c r="H10" s="50" t="s">
        <v>51</v>
      </c>
      <c r="I10" s="51">
        <v>1</v>
      </c>
      <c r="J10" s="66" t="s">
        <v>52</v>
      </c>
      <c r="K10" s="74">
        <v>1</v>
      </c>
      <c r="L10" s="54" t="s">
        <v>53</v>
      </c>
      <c r="M10" s="55">
        <v>1</v>
      </c>
      <c r="N10" s="68" t="s">
        <v>54</v>
      </c>
      <c r="O10" s="57">
        <v>1</v>
      </c>
      <c r="P10" s="75"/>
      <c r="Q10" s="76"/>
      <c r="R10" s="71" t="s">
        <v>55</v>
      </c>
      <c r="S10" s="72">
        <v>1</v>
      </c>
      <c r="T10" s="23"/>
    </row>
    <row r="11" spans="1:20" ht="14" x14ac:dyDescent="0.3">
      <c r="A11" s="73"/>
      <c r="B11" s="77" t="s">
        <v>56</v>
      </c>
      <c r="C11" s="78">
        <v>1</v>
      </c>
      <c r="D11" s="62" t="s">
        <v>57</v>
      </c>
      <c r="E11" s="63">
        <v>1</v>
      </c>
      <c r="F11" s="64" t="s">
        <v>58</v>
      </c>
      <c r="G11" s="65">
        <v>1</v>
      </c>
      <c r="H11" s="50" t="s">
        <v>59</v>
      </c>
      <c r="I11" s="51">
        <v>1</v>
      </c>
      <c r="J11" s="66" t="s">
        <v>60</v>
      </c>
      <c r="K11" s="74">
        <v>1</v>
      </c>
      <c r="L11" s="54" t="s">
        <v>61</v>
      </c>
      <c r="M11" s="55">
        <v>1</v>
      </c>
      <c r="N11" s="56" t="s">
        <v>62</v>
      </c>
      <c r="O11" s="79">
        <v>1</v>
      </c>
      <c r="P11" s="133" t="s">
        <v>63</v>
      </c>
      <c r="Q11" s="133"/>
      <c r="R11" s="71" t="s">
        <v>64</v>
      </c>
      <c r="S11" s="72">
        <v>1</v>
      </c>
      <c r="T11" s="23"/>
    </row>
    <row r="12" spans="1:20" ht="14" x14ac:dyDescent="0.3">
      <c r="A12" s="23"/>
      <c r="B12" s="77" t="s">
        <v>65</v>
      </c>
      <c r="C12" s="78">
        <v>1</v>
      </c>
      <c r="D12" s="62" t="s">
        <v>66</v>
      </c>
      <c r="E12" s="63">
        <v>1</v>
      </c>
      <c r="F12" s="64" t="s">
        <v>67</v>
      </c>
      <c r="G12" s="65">
        <v>1</v>
      </c>
      <c r="H12" s="50" t="s">
        <v>68</v>
      </c>
      <c r="I12" s="51">
        <v>1</v>
      </c>
      <c r="J12" s="66" t="s">
        <v>69</v>
      </c>
      <c r="K12" s="74">
        <v>1</v>
      </c>
      <c r="L12" s="54" t="s">
        <v>70</v>
      </c>
      <c r="M12" s="55">
        <v>1</v>
      </c>
      <c r="N12" s="56" t="s">
        <v>71</v>
      </c>
      <c r="O12" s="79">
        <v>1</v>
      </c>
      <c r="P12" s="80" t="s">
        <v>72</v>
      </c>
      <c r="Q12" s="81">
        <v>1</v>
      </c>
      <c r="R12" s="71" t="s">
        <v>73</v>
      </c>
      <c r="S12" s="72">
        <v>1</v>
      </c>
      <c r="T12" s="23"/>
    </row>
    <row r="13" spans="1:20" ht="14" x14ac:dyDescent="0.3">
      <c r="A13" s="23"/>
      <c r="B13" s="77" t="s">
        <v>74</v>
      </c>
      <c r="C13" s="78">
        <v>1</v>
      </c>
      <c r="D13" s="62" t="s">
        <v>75</v>
      </c>
      <c r="E13" s="63">
        <v>1</v>
      </c>
      <c r="F13" s="64" t="s">
        <v>76</v>
      </c>
      <c r="G13" s="65">
        <v>1</v>
      </c>
      <c r="H13" s="50" t="s">
        <v>77</v>
      </c>
      <c r="I13" s="51">
        <v>1</v>
      </c>
      <c r="J13" s="66" t="s">
        <v>78</v>
      </c>
      <c r="K13" s="74">
        <v>1</v>
      </c>
      <c r="L13" s="54" t="s">
        <v>79</v>
      </c>
      <c r="M13" s="55">
        <v>1</v>
      </c>
      <c r="N13" s="56" t="s">
        <v>80</v>
      </c>
      <c r="O13" s="79">
        <v>1</v>
      </c>
      <c r="P13" s="80" t="s">
        <v>81</v>
      </c>
      <c r="Q13" s="81">
        <v>1</v>
      </c>
      <c r="R13" s="71" t="s">
        <v>82</v>
      </c>
      <c r="S13" s="72">
        <v>1</v>
      </c>
      <c r="T13" s="23"/>
    </row>
    <row r="14" spans="1:20" ht="14" x14ac:dyDescent="0.3">
      <c r="A14" s="23"/>
      <c r="B14" s="77" t="s">
        <v>83</v>
      </c>
      <c r="C14" s="78">
        <v>1</v>
      </c>
      <c r="D14" s="62" t="s">
        <v>84</v>
      </c>
      <c r="E14" s="63">
        <v>1</v>
      </c>
      <c r="F14" s="64" t="s">
        <v>85</v>
      </c>
      <c r="G14" s="65">
        <v>1</v>
      </c>
      <c r="H14" s="50" t="s">
        <v>86</v>
      </c>
      <c r="I14" s="51">
        <v>1</v>
      </c>
      <c r="J14" s="66" t="s">
        <v>87</v>
      </c>
      <c r="K14" s="74">
        <v>1</v>
      </c>
      <c r="L14" s="54" t="s">
        <v>88</v>
      </c>
      <c r="M14" s="55">
        <v>1</v>
      </c>
      <c r="N14" s="56" t="s">
        <v>89</v>
      </c>
      <c r="O14" s="79">
        <v>1</v>
      </c>
      <c r="P14" s="80" t="s">
        <v>90</v>
      </c>
      <c r="Q14" s="81">
        <v>1</v>
      </c>
      <c r="R14" s="71" t="s">
        <v>91</v>
      </c>
      <c r="S14" s="72">
        <v>1</v>
      </c>
      <c r="T14" s="23"/>
    </row>
    <row r="15" spans="1:20" ht="14" x14ac:dyDescent="0.3">
      <c r="A15" s="23"/>
      <c r="B15" s="77" t="s">
        <v>92</v>
      </c>
      <c r="C15" s="78">
        <v>1</v>
      </c>
      <c r="D15" s="62" t="s">
        <v>93</v>
      </c>
      <c r="E15" s="63">
        <v>1</v>
      </c>
      <c r="F15" s="64" t="s">
        <v>94</v>
      </c>
      <c r="G15" s="65">
        <v>1</v>
      </c>
      <c r="H15" s="50" t="s">
        <v>95</v>
      </c>
      <c r="I15" s="51">
        <v>1</v>
      </c>
      <c r="J15" s="66" t="s">
        <v>96</v>
      </c>
      <c r="K15" s="74">
        <v>1</v>
      </c>
      <c r="L15" s="54" t="s">
        <v>97</v>
      </c>
      <c r="M15" s="55">
        <v>1</v>
      </c>
      <c r="N15" s="56" t="s">
        <v>98</v>
      </c>
      <c r="O15" s="79">
        <v>1</v>
      </c>
      <c r="P15" s="82" t="s">
        <v>99</v>
      </c>
      <c r="Q15" s="81">
        <v>1</v>
      </c>
      <c r="R15" s="71" t="s">
        <v>100</v>
      </c>
      <c r="S15" s="72">
        <v>1</v>
      </c>
      <c r="T15" s="23"/>
    </row>
    <row r="16" spans="1:20" ht="14" x14ac:dyDescent="0.3">
      <c r="A16" s="23"/>
      <c r="B16" s="77" t="s">
        <v>101</v>
      </c>
      <c r="C16" s="78">
        <v>1</v>
      </c>
      <c r="D16" s="62" t="s">
        <v>102</v>
      </c>
      <c r="E16" s="63">
        <v>1</v>
      </c>
      <c r="F16" s="64" t="s">
        <v>103</v>
      </c>
      <c r="G16" s="65">
        <v>1</v>
      </c>
      <c r="H16" s="50" t="s">
        <v>104</v>
      </c>
      <c r="I16" s="51">
        <v>1</v>
      </c>
      <c r="J16" s="66" t="s">
        <v>105</v>
      </c>
      <c r="K16" s="74">
        <v>1</v>
      </c>
      <c r="L16" s="54" t="s">
        <v>106</v>
      </c>
      <c r="M16" s="55">
        <v>1</v>
      </c>
      <c r="N16" s="56" t="s">
        <v>107</v>
      </c>
      <c r="O16" s="79">
        <v>1</v>
      </c>
      <c r="P16" s="80" t="s">
        <v>108</v>
      </c>
      <c r="Q16" s="81">
        <v>1</v>
      </c>
      <c r="R16" s="71" t="s">
        <v>109</v>
      </c>
      <c r="S16" s="72">
        <v>1</v>
      </c>
      <c r="T16" s="23"/>
    </row>
    <row r="17" spans="1:20" ht="14" x14ac:dyDescent="0.3">
      <c r="A17" s="23"/>
      <c r="B17" s="77" t="s">
        <v>110</v>
      </c>
      <c r="C17" s="78">
        <v>1</v>
      </c>
      <c r="D17" s="62" t="s">
        <v>111</v>
      </c>
      <c r="E17" s="63">
        <v>1</v>
      </c>
      <c r="F17" s="64" t="s">
        <v>112</v>
      </c>
      <c r="G17" s="65">
        <v>1</v>
      </c>
      <c r="H17" s="50" t="s">
        <v>113</v>
      </c>
      <c r="I17" s="51">
        <v>1</v>
      </c>
      <c r="J17" s="66" t="s">
        <v>114</v>
      </c>
      <c r="K17" s="74">
        <v>1</v>
      </c>
      <c r="L17" s="54" t="s">
        <v>115</v>
      </c>
      <c r="M17" s="55">
        <v>1</v>
      </c>
      <c r="N17" s="56" t="s">
        <v>116</v>
      </c>
      <c r="O17" s="79">
        <v>1</v>
      </c>
      <c r="P17" s="80" t="s">
        <v>117</v>
      </c>
      <c r="Q17" s="81">
        <v>1</v>
      </c>
      <c r="R17" s="71" t="s">
        <v>118</v>
      </c>
      <c r="S17" s="72">
        <v>1</v>
      </c>
      <c r="T17" s="23"/>
    </row>
    <row r="18" spans="1:20" ht="14.5" x14ac:dyDescent="0.35">
      <c r="A18" s="23"/>
      <c r="B18" s="77" t="s">
        <v>119</v>
      </c>
      <c r="C18" s="78">
        <v>1</v>
      </c>
      <c r="D18" s="83" t="s">
        <v>120</v>
      </c>
      <c r="E18" s="63">
        <v>1</v>
      </c>
      <c r="F18" s="64" t="s">
        <v>121</v>
      </c>
      <c r="G18" s="65">
        <v>1</v>
      </c>
      <c r="H18" s="50" t="s">
        <v>122</v>
      </c>
      <c r="I18" s="51">
        <v>1</v>
      </c>
      <c r="J18" s="66" t="s">
        <v>123</v>
      </c>
      <c r="K18" s="74">
        <v>1</v>
      </c>
      <c r="L18" s="54" t="s">
        <v>124</v>
      </c>
      <c r="M18" s="55">
        <v>1</v>
      </c>
      <c r="N18" s="56" t="s">
        <v>125</v>
      </c>
      <c r="O18" s="79">
        <v>1</v>
      </c>
      <c r="P18" s="80" t="s">
        <v>126</v>
      </c>
      <c r="Q18" s="81">
        <v>1</v>
      </c>
      <c r="R18" s="71" t="s">
        <v>127</v>
      </c>
      <c r="S18" s="72">
        <v>1</v>
      </c>
      <c r="T18" s="23"/>
    </row>
    <row r="19" spans="1:20" ht="14" x14ac:dyDescent="0.3">
      <c r="A19" s="23"/>
      <c r="B19" s="77" t="s">
        <v>128</v>
      </c>
      <c r="C19" s="78">
        <v>1</v>
      </c>
      <c r="D19" s="62" t="s">
        <v>129</v>
      </c>
      <c r="E19" s="63">
        <v>1</v>
      </c>
      <c r="F19" s="64" t="s">
        <v>130</v>
      </c>
      <c r="G19" s="65">
        <v>1</v>
      </c>
      <c r="H19" s="50" t="s">
        <v>131</v>
      </c>
      <c r="I19" s="51">
        <v>1</v>
      </c>
      <c r="J19" s="66" t="s">
        <v>132</v>
      </c>
      <c r="K19" s="74">
        <v>1</v>
      </c>
      <c r="L19" s="54" t="s">
        <v>133</v>
      </c>
      <c r="M19" s="55">
        <v>1</v>
      </c>
      <c r="N19" s="56" t="s">
        <v>134</v>
      </c>
      <c r="O19" s="79">
        <v>1</v>
      </c>
      <c r="P19" s="82" t="s">
        <v>135</v>
      </c>
      <c r="Q19" s="81">
        <v>1</v>
      </c>
      <c r="R19" s="71" t="s">
        <v>136</v>
      </c>
      <c r="S19" s="72">
        <v>1</v>
      </c>
      <c r="T19" s="23"/>
    </row>
    <row r="20" spans="1:20" ht="14" x14ac:dyDescent="0.3">
      <c r="A20" s="23"/>
      <c r="B20" s="77" t="s">
        <v>137</v>
      </c>
      <c r="C20" s="78">
        <v>1</v>
      </c>
      <c r="D20" s="62" t="s">
        <v>138</v>
      </c>
      <c r="E20" s="63">
        <v>1</v>
      </c>
      <c r="F20" s="64" t="s">
        <v>139</v>
      </c>
      <c r="G20" s="65">
        <v>1</v>
      </c>
      <c r="H20" s="50" t="s">
        <v>140</v>
      </c>
      <c r="I20" s="51">
        <v>1</v>
      </c>
      <c r="J20" s="66" t="s">
        <v>141</v>
      </c>
      <c r="K20" s="74">
        <v>1</v>
      </c>
      <c r="L20" s="54" t="s">
        <v>142</v>
      </c>
      <c r="M20" s="55">
        <v>1</v>
      </c>
      <c r="N20" s="56" t="s">
        <v>143</v>
      </c>
      <c r="O20" s="79">
        <v>1</v>
      </c>
      <c r="P20" s="80" t="s">
        <v>144</v>
      </c>
      <c r="Q20" s="81">
        <v>1</v>
      </c>
      <c r="R20" s="71" t="s">
        <v>145</v>
      </c>
      <c r="S20" s="72">
        <v>1</v>
      </c>
      <c r="T20" s="23"/>
    </row>
    <row r="21" spans="1:20" ht="14" x14ac:dyDescent="0.3">
      <c r="A21" s="23"/>
      <c r="B21" s="77" t="s">
        <v>146</v>
      </c>
      <c r="C21" s="78">
        <v>1</v>
      </c>
      <c r="D21" s="62" t="s">
        <v>147</v>
      </c>
      <c r="E21" s="63">
        <v>1</v>
      </c>
      <c r="F21" s="64" t="s">
        <v>148</v>
      </c>
      <c r="G21" s="65">
        <v>1</v>
      </c>
      <c r="H21" s="50" t="s">
        <v>149</v>
      </c>
      <c r="I21" s="51">
        <v>1</v>
      </c>
      <c r="J21" s="66" t="s">
        <v>150</v>
      </c>
      <c r="K21" s="74">
        <v>1</v>
      </c>
      <c r="L21" s="54" t="s">
        <v>151</v>
      </c>
      <c r="M21" s="55">
        <v>1</v>
      </c>
      <c r="N21" s="56" t="s">
        <v>152</v>
      </c>
      <c r="O21" s="79">
        <v>1</v>
      </c>
      <c r="P21" s="80" t="s">
        <v>153</v>
      </c>
      <c r="Q21" s="81">
        <v>1</v>
      </c>
      <c r="R21" s="71" t="s">
        <v>154</v>
      </c>
      <c r="S21" s="72">
        <v>1</v>
      </c>
      <c r="T21" s="23"/>
    </row>
    <row r="22" spans="1:20" ht="14" x14ac:dyDescent="0.3">
      <c r="A22" s="23"/>
      <c r="B22" s="77" t="s">
        <v>155</v>
      </c>
      <c r="C22" s="78">
        <v>1</v>
      </c>
      <c r="D22" s="62" t="s">
        <v>156</v>
      </c>
      <c r="E22" s="63">
        <v>1</v>
      </c>
      <c r="F22" s="64" t="s">
        <v>157</v>
      </c>
      <c r="G22" s="65">
        <v>1</v>
      </c>
      <c r="H22" s="50" t="s">
        <v>158</v>
      </c>
      <c r="I22" s="51">
        <v>1</v>
      </c>
      <c r="J22" s="84" t="s">
        <v>159</v>
      </c>
      <c r="K22" s="74">
        <v>1</v>
      </c>
      <c r="L22" s="54" t="s">
        <v>160</v>
      </c>
      <c r="M22" s="55">
        <v>1</v>
      </c>
      <c r="N22" s="56" t="s">
        <v>161</v>
      </c>
      <c r="O22" s="79">
        <v>1</v>
      </c>
      <c r="P22" s="80" t="s">
        <v>162</v>
      </c>
      <c r="Q22" s="81">
        <v>1</v>
      </c>
      <c r="R22" s="71" t="s">
        <v>163</v>
      </c>
      <c r="S22" s="72">
        <v>1</v>
      </c>
      <c r="T22" s="23"/>
    </row>
    <row r="23" spans="1:20" ht="14" x14ac:dyDescent="0.3">
      <c r="A23" s="23"/>
      <c r="B23" s="77" t="s">
        <v>164</v>
      </c>
      <c r="C23" s="78">
        <v>1</v>
      </c>
      <c r="D23" s="62" t="s">
        <v>165</v>
      </c>
      <c r="E23" s="63">
        <v>1</v>
      </c>
      <c r="F23" s="64" t="s">
        <v>166</v>
      </c>
      <c r="G23" s="65">
        <v>1</v>
      </c>
      <c r="H23" s="50" t="s">
        <v>167</v>
      </c>
      <c r="I23" s="51">
        <v>1</v>
      </c>
      <c r="J23" s="66" t="s">
        <v>168</v>
      </c>
      <c r="K23" s="74">
        <v>1</v>
      </c>
      <c r="L23" s="54" t="s">
        <v>169</v>
      </c>
      <c r="M23" s="55">
        <v>1</v>
      </c>
      <c r="N23" s="56" t="s">
        <v>170</v>
      </c>
      <c r="O23" s="79">
        <v>1</v>
      </c>
      <c r="P23" s="80" t="s">
        <v>171</v>
      </c>
      <c r="Q23" s="81">
        <v>1</v>
      </c>
      <c r="R23" s="71" t="s">
        <v>172</v>
      </c>
      <c r="S23" s="72">
        <v>1</v>
      </c>
      <c r="T23" s="23"/>
    </row>
    <row r="24" spans="1:20" ht="14" x14ac:dyDescent="0.3">
      <c r="A24" s="23"/>
      <c r="B24" s="77" t="s">
        <v>173</v>
      </c>
      <c r="C24" s="78">
        <v>1</v>
      </c>
      <c r="D24" s="62" t="s">
        <v>174</v>
      </c>
      <c r="E24" s="63">
        <v>1</v>
      </c>
      <c r="F24" s="64" t="s">
        <v>175</v>
      </c>
      <c r="G24" s="65">
        <v>1</v>
      </c>
      <c r="H24" s="50" t="s">
        <v>176</v>
      </c>
      <c r="I24" s="51">
        <v>1</v>
      </c>
      <c r="J24" s="66" t="s">
        <v>177</v>
      </c>
      <c r="K24" s="74">
        <v>1</v>
      </c>
      <c r="L24" s="54" t="s">
        <v>178</v>
      </c>
      <c r="M24" s="55">
        <v>1</v>
      </c>
      <c r="N24" s="56" t="s">
        <v>179</v>
      </c>
      <c r="O24" s="79">
        <v>1</v>
      </c>
      <c r="P24" s="80" t="s">
        <v>180</v>
      </c>
      <c r="Q24" s="81">
        <v>1</v>
      </c>
      <c r="R24" s="71" t="s">
        <v>181</v>
      </c>
      <c r="S24" s="72">
        <v>1</v>
      </c>
      <c r="T24" s="23"/>
    </row>
    <row r="25" spans="1:20" ht="14" x14ac:dyDescent="0.3">
      <c r="A25" s="23"/>
      <c r="B25" s="77" t="s">
        <v>182</v>
      </c>
      <c r="C25" s="78">
        <v>1</v>
      </c>
      <c r="D25" s="62" t="s">
        <v>183</v>
      </c>
      <c r="E25" s="63">
        <v>1</v>
      </c>
      <c r="F25" s="64" t="s">
        <v>184</v>
      </c>
      <c r="G25" s="65">
        <v>1</v>
      </c>
      <c r="H25" s="50" t="s">
        <v>185</v>
      </c>
      <c r="I25" s="51">
        <v>1</v>
      </c>
      <c r="J25" s="66" t="s">
        <v>186</v>
      </c>
      <c r="K25" s="74">
        <v>1</v>
      </c>
      <c r="L25" s="54" t="s">
        <v>187</v>
      </c>
      <c r="M25" s="55">
        <v>1</v>
      </c>
      <c r="N25" s="56" t="s">
        <v>188</v>
      </c>
      <c r="O25" s="79">
        <v>1</v>
      </c>
      <c r="P25" s="80" t="s">
        <v>189</v>
      </c>
      <c r="Q25" s="81">
        <v>1</v>
      </c>
      <c r="R25" s="71" t="s">
        <v>190</v>
      </c>
      <c r="S25" s="72">
        <v>1</v>
      </c>
      <c r="T25" s="23"/>
    </row>
    <row r="26" spans="1:20" ht="14" x14ac:dyDescent="0.3">
      <c r="A26" s="23"/>
      <c r="B26" s="77" t="s">
        <v>191</v>
      </c>
      <c r="C26" s="78">
        <v>1</v>
      </c>
      <c r="D26" s="62" t="s">
        <v>192</v>
      </c>
      <c r="E26" s="63">
        <v>1</v>
      </c>
      <c r="F26" s="64" t="s">
        <v>193</v>
      </c>
      <c r="G26" s="65">
        <v>1</v>
      </c>
      <c r="H26" s="50" t="s">
        <v>194</v>
      </c>
      <c r="I26" s="51">
        <v>1</v>
      </c>
      <c r="J26" s="66" t="s">
        <v>195</v>
      </c>
      <c r="K26" s="74">
        <v>1</v>
      </c>
      <c r="L26" s="54" t="s">
        <v>196</v>
      </c>
      <c r="M26" s="55">
        <v>1</v>
      </c>
      <c r="N26" s="56" t="s">
        <v>197</v>
      </c>
      <c r="O26" s="79">
        <v>1</v>
      </c>
      <c r="P26" s="80" t="s">
        <v>198</v>
      </c>
      <c r="Q26" s="81">
        <v>1</v>
      </c>
      <c r="R26" s="71" t="s">
        <v>199</v>
      </c>
      <c r="S26" s="72">
        <v>1</v>
      </c>
      <c r="T26" s="23"/>
    </row>
    <row r="27" spans="1:20" ht="14" x14ac:dyDescent="0.3">
      <c r="A27" s="23"/>
      <c r="B27" s="77" t="s">
        <v>200</v>
      </c>
      <c r="C27" s="78">
        <v>1</v>
      </c>
      <c r="D27" s="62" t="s">
        <v>201</v>
      </c>
      <c r="E27" s="63">
        <v>1</v>
      </c>
      <c r="F27" s="64" t="s">
        <v>202</v>
      </c>
      <c r="G27" s="65">
        <v>1</v>
      </c>
      <c r="H27" s="50" t="s">
        <v>203</v>
      </c>
      <c r="I27" s="51">
        <v>1</v>
      </c>
      <c r="J27" s="66" t="s">
        <v>204</v>
      </c>
      <c r="K27" s="74">
        <v>1</v>
      </c>
      <c r="L27" s="54" t="s">
        <v>205</v>
      </c>
      <c r="M27" s="55">
        <v>1</v>
      </c>
      <c r="N27" s="56" t="s">
        <v>206</v>
      </c>
      <c r="O27" s="79">
        <v>1</v>
      </c>
      <c r="P27" s="80" t="s">
        <v>207</v>
      </c>
      <c r="Q27" s="81">
        <v>1</v>
      </c>
      <c r="R27" s="71" t="s">
        <v>208</v>
      </c>
      <c r="S27" s="72">
        <v>1</v>
      </c>
      <c r="T27" s="23"/>
    </row>
    <row r="28" spans="1:20" ht="14" x14ac:dyDescent="0.3">
      <c r="A28" s="23"/>
      <c r="B28" s="77" t="s">
        <v>209</v>
      </c>
      <c r="C28" s="78">
        <v>1</v>
      </c>
      <c r="D28" s="62" t="s">
        <v>210</v>
      </c>
      <c r="E28" s="63">
        <v>1</v>
      </c>
      <c r="F28" s="64" t="s">
        <v>211</v>
      </c>
      <c r="G28" s="65">
        <v>1</v>
      </c>
      <c r="H28" s="50" t="s">
        <v>212</v>
      </c>
      <c r="I28" s="51">
        <v>1</v>
      </c>
      <c r="J28" s="66" t="s">
        <v>213</v>
      </c>
      <c r="K28" s="74">
        <v>1</v>
      </c>
      <c r="L28" s="54" t="s">
        <v>214</v>
      </c>
      <c r="M28" s="55">
        <v>1</v>
      </c>
      <c r="N28" s="56" t="s">
        <v>215</v>
      </c>
      <c r="O28" s="79">
        <v>1</v>
      </c>
      <c r="P28" s="80" t="s">
        <v>216</v>
      </c>
      <c r="Q28" s="81">
        <v>1</v>
      </c>
      <c r="R28" s="85" t="s">
        <v>217</v>
      </c>
      <c r="S28" s="72">
        <v>1</v>
      </c>
      <c r="T28" s="23"/>
    </row>
    <row r="29" spans="1:20" ht="14" x14ac:dyDescent="0.3">
      <c r="A29" s="23"/>
      <c r="B29" s="77" t="s">
        <v>218</v>
      </c>
      <c r="C29" s="78">
        <v>1</v>
      </c>
      <c r="D29" s="62" t="s">
        <v>219</v>
      </c>
      <c r="E29" s="63">
        <v>1</v>
      </c>
      <c r="F29" s="64" t="s">
        <v>220</v>
      </c>
      <c r="G29" s="65">
        <v>1</v>
      </c>
      <c r="H29" s="50" t="s">
        <v>221</v>
      </c>
      <c r="I29" s="51">
        <v>1</v>
      </c>
      <c r="J29" s="66" t="s">
        <v>222</v>
      </c>
      <c r="K29" s="74">
        <v>1</v>
      </c>
      <c r="L29" s="54" t="s">
        <v>223</v>
      </c>
      <c r="M29" s="55">
        <v>1</v>
      </c>
      <c r="N29" s="56" t="s">
        <v>224</v>
      </c>
      <c r="O29" s="79">
        <v>1</v>
      </c>
      <c r="P29" s="80" t="s">
        <v>225</v>
      </c>
      <c r="Q29" s="81">
        <v>1</v>
      </c>
      <c r="R29" s="85" t="s">
        <v>226</v>
      </c>
      <c r="S29" s="72">
        <v>1</v>
      </c>
      <c r="T29" s="23"/>
    </row>
    <row r="30" spans="1:20" ht="14" x14ac:dyDescent="0.3">
      <c r="A30" s="23"/>
      <c r="B30" s="77" t="s">
        <v>227</v>
      </c>
      <c r="C30" s="78">
        <v>1</v>
      </c>
      <c r="D30" s="62" t="s">
        <v>228</v>
      </c>
      <c r="E30" s="63">
        <v>1</v>
      </c>
      <c r="F30" s="64" t="s">
        <v>229</v>
      </c>
      <c r="G30" s="65">
        <v>1</v>
      </c>
      <c r="H30" s="50" t="s">
        <v>230</v>
      </c>
      <c r="I30" s="51">
        <v>1</v>
      </c>
      <c r="J30" s="66" t="s">
        <v>231</v>
      </c>
      <c r="K30" s="74">
        <v>1</v>
      </c>
      <c r="L30" s="54" t="s">
        <v>232</v>
      </c>
      <c r="M30" s="55">
        <v>1</v>
      </c>
      <c r="N30" s="56" t="s">
        <v>233</v>
      </c>
      <c r="O30" s="79">
        <v>1</v>
      </c>
      <c r="P30" s="80" t="s">
        <v>234</v>
      </c>
      <c r="Q30" s="81">
        <v>1</v>
      </c>
      <c r="R30" s="86"/>
      <c r="S30" s="86"/>
      <c r="T30" s="23"/>
    </row>
    <row r="31" spans="1:20" ht="14.5" x14ac:dyDescent="0.35">
      <c r="A31" s="23"/>
      <c r="B31" s="77" t="s">
        <v>235</v>
      </c>
      <c r="C31" s="78">
        <v>1</v>
      </c>
      <c r="D31" s="62" t="s">
        <v>236</v>
      </c>
      <c r="E31" s="63">
        <v>1</v>
      </c>
      <c r="F31" s="64" t="s">
        <v>237</v>
      </c>
      <c r="G31" s="65">
        <v>1</v>
      </c>
      <c r="H31" s="50" t="s">
        <v>238</v>
      </c>
      <c r="I31" s="51">
        <v>1</v>
      </c>
      <c r="J31" s="66" t="s">
        <v>239</v>
      </c>
      <c r="K31" s="74">
        <v>1</v>
      </c>
      <c r="L31" s="54" t="s">
        <v>240</v>
      </c>
      <c r="M31" s="55">
        <v>1</v>
      </c>
      <c r="N31" s="87" t="s">
        <v>241</v>
      </c>
      <c r="O31" s="79">
        <v>1</v>
      </c>
      <c r="P31" s="80" t="s">
        <v>242</v>
      </c>
      <c r="Q31" s="81">
        <v>1</v>
      </c>
      <c r="R31" s="86"/>
      <c r="S31" s="86"/>
      <c r="T31" s="23"/>
    </row>
    <row r="32" spans="1:20" ht="14" x14ac:dyDescent="0.3">
      <c r="A32" s="23"/>
      <c r="B32" s="77" t="s">
        <v>243</v>
      </c>
      <c r="C32" s="78">
        <v>1</v>
      </c>
      <c r="D32" s="62" t="s">
        <v>244</v>
      </c>
      <c r="E32" s="63">
        <v>1</v>
      </c>
      <c r="F32" s="64" t="s">
        <v>245</v>
      </c>
      <c r="G32" s="65">
        <v>1</v>
      </c>
      <c r="H32" s="50" t="s">
        <v>246</v>
      </c>
      <c r="I32" s="51">
        <v>1</v>
      </c>
      <c r="J32" s="66" t="s">
        <v>247</v>
      </c>
      <c r="K32" s="74">
        <v>1</v>
      </c>
      <c r="L32" s="54" t="s">
        <v>248</v>
      </c>
      <c r="M32" s="55">
        <v>1</v>
      </c>
      <c r="N32" s="56" t="s">
        <v>249</v>
      </c>
      <c r="O32" s="79">
        <v>1</v>
      </c>
      <c r="P32" s="80" t="s">
        <v>250</v>
      </c>
      <c r="Q32" s="81">
        <v>1</v>
      </c>
      <c r="R32" s="134" t="s">
        <v>251</v>
      </c>
      <c r="S32" s="134"/>
      <c r="T32" s="23"/>
    </row>
    <row r="33" spans="1:20" ht="14" x14ac:dyDescent="0.3">
      <c r="A33" s="23"/>
      <c r="B33" s="77" t="s">
        <v>252</v>
      </c>
      <c r="C33" s="78">
        <v>1</v>
      </c>
      <c r="D33" s="62" t="s">
        <v>253</v>
      </c>
      <c r="E33" s="63">
        <v>1</v>
      </c>
      <c r="F33" s="88" t="s">
        <v>46</v>
      </c>
      <c r="G33" s="89">
        <f>SUM(G8:G32)</f>
        <v>25</v>
      </c>
      <c r="H33" s="50" t="s">
        <v>254</v>
      </c>
      <c r="I33" s="51">
        <v>1</v>
      </c>
      <c r="J33" s="66" t="s">
        <v>255</v>
      </c>
      <c r="K33" s="74">
        <v>1</v>
      </c>
      <c r="L33" s="90" t="s">
        <v>256</v>
      </c>
      <c r="M33" s="91">
        <v>1</v>
      </c>
      <c r="N33" s="56" t="s">
        <v>257</v>
      </c>
      <c r="O33" s="79">
        <v>1</v>
      </c>
      <c r="P33" s="80" t="s">
        <v>258</v>
      </c>
      <c r="Q33" s="81">
        <v>1</v>
      </c>
      <c r="R33" s="134"/>
      <c r="S33" s="134"/>
      <c r="T33" s="23"/>
    </row>
    <row r="34" spans="1:20" ht="14" x14ac:dyDescent="0.3">
      <c r="A34" s="23"/>
      <c r="B34" s="77" t="s">
        <v>259</v>
      </c>
      <c r="C34" s="78">
        <v>1</v>
      </c>
      <c r="D34" s="62" t="s">
        <v>260</v>
      </c>
      <c r="E34" s="63">
        <v>1</v>
      </c>
      <c r="F34" s="23"/>
      <c r="G34" s="92"/>
      <c r="H34" s="50" t="s">
        <v>261</v>
      </c>
      <c r="I34" s="51">
        <v>1</v>
      </c>
      <c r="J34" s="66" t="s">
        <v>262</v>
      </c>
      <c r="K34" s="74">
        <v>1</v>
      </c>
      <c r="L34" s="54" t="s">
        <v>263</v>
      </c>
      <c r="M34" s="55">
        <v>1</v>
      </c>
      <c r="N34" s="56" t="s">
        <v>264</v>
      </c>
      <c r="O34" s="79">
        <v>1</v>
      </c>
      <c r="P34" s="80" t="s">
        <v>265</v>
      </c>
      <c r="Q34" s="81">
        <v>1</v>
      </c>
      <c r="R34" s="134"/>
      <c r="S34" s="134"/>
      <c r="T34" s="23"/>
    </row>
    <row r="35" spans="1:20" ht="14" x14ac:dyDescent="0.3">
      <c r="A35" s="23"/>
      <c r="B35" s="77" t="s">
        <v>266</v>
      </c>
      <c r="C35" s="78">
        <v>1</v>
      </c>
      <c r="D35" s="93" t="s">
        <v>267</v>
      </c>
      <c r="E35" s="94">
        <v>1</v>
      </c>
      <c r="F35" s="23"/>
      <c r="G35" s="92"/>
      <c r="H35" s="95" t="s">
        <v>268</v>
      </c>
      <c r="I35" s="51">
        <v>1</v>
      </c>
      <c r="J35" s="66" t="s">
        <v>269</v>
      </c>
      <c r="K35" s="74">
        <v>1</v>
      </c>
      <c r="L35" s="88" t="s">
        <v>46</v>
      </c>
      <c r="M35" s="89">
        <f>SUM(M8:M34)</f>
        <v>27</v>
      </c>
      <c r="N35" s="56" t="s">
        <v>270</v>
      </c>
      <c r="O35" s="79">
        <v>1</v>
      </c>
      <c r="P35" s="80" t="s">
        <v>271</v>
      </c>
      <c r="Q35" s="81">
        <v>1</v>
      </c>
      <c r="R35" s="96" t="s">
        <v>272</v>
      </c>
      <c r="S35" s="97">
        <v>1</v>
      </c>
      <c r="T35" s="23"/>
    </row>
    <row r="36" spans="1:20" ht="14" x14ac:dyDescent="0.3">
      <c r="A36" s="23"/>
      <c r="B36" s="77" t="s">
        <v>273</v>
      </c>
      <c r="C36" s="78">
        <v>1</v>
      </c>
      <c r="D36" s="98" t="s">
        <v>274</v>
      </c>
      <c r="E36" s="63">
        <v>1</v>
      </c>
      <c r="F36" s="23"/>
      <c r="G36" s="92"/>
      <c r="H36" s="50" t="s">
        <v>275</v>
      </c>
      <c r="I36" s="51">
        <v>1</v>
      </c>
      <c r="J36" s="99" t="s">
        <v>276</v>
      </c>
      <c r="K36" s="74">
        <v>1</v>
      </c>
      <c r="L36" s="23"/>
      <c r="M36" s="92"/>
      <c r="N36" s="56" t="s">
        <v>277</v>
      </c>
      <c r="O36" s="79">
        <v>1</v>
      </c>
      <c r="P36" s="100" t="s">
        <v>278</v>
      </c>
      <c r="Q36" s="81">
        <v>1</v>
      </c>
      <c r="R36" s="71" t="s">
        <v>47</v>
      </c>
      <c r="S36" s="72">
        <v>1</v>
      </c>
      <c r="T36" s="23"/>
    </row>
    <row r="37" spans="1:20" ht="14" x14ac:dyDescent="0.3">
      <c r="A37" s="23"/>
      <c r="B37" s="77" t="s">
        <v>279</v>
      </c>
      <c r="C37" s="78">
        <v>1</v>
      </c>
      <c r="D37" s="62" t="s">
        <v>280</v>
      </c>
      <c r="E37" s="94">
        <v>1</v>
      </c>
      <c r="F37" s="23"/>
      <c r="G37" s="92"/>
      <c r="H37" s="50" t="s">
        <v>281</v>
      </c>
      <c r="I37" s="51">
        <v>1</v>
      </c>
      <c r="J37" s="99" t="s">
        <v>282</v>
      </c>
      <c r="K37" s="74">
        <v>1</v>
      </c>
      <c r="L37" s="23"/>
      <c r="M37" s="92"/>
      <c r="N37" s="56" t="s">
        <v>283</v>
      </c>
      <c r="O37" s="79">
        <v>1</v>
      </c>
      <c r="P37" s="80" t="s">
        <v>284</v>
      </c>
      <c r="Q37" s="81">
        <v>1</v>
      </c>
      <c r="R37" s="71" t="s">
        <v>55</v>
      </c>
      <c r="S37" s="72">
        <v>1</v>
      </c>
      <c r="T37" s="23"/>
    </row>
    <row r="38" spans="1:20" ht="14" x14ac:dyDescent="0.3">
      <c r="A38" s="73"/>
      <c r="B38" s="77" t="s">
        <v>285</v>
      </c>
      <c r="C38" s="78">
        <v>1</v>
      </c>
      <c r="D38" s="62" t="s">
        <v>286</v>
      </c>
      <c r="E38" s="94">
        <v>1</v>
      </c>
      <c r="F38" s="23"/>
      <c r="G38" s="92"/>
      <c r="H38" s="50" t="s">
        <v>287</v>
      </c>
      <c r="I38" s="51">
        <v>1</v>
      </c>
      <c r="J38" s="99" t="s">
        <v>288</v>
      </c>
      <c r="K38" s="74">
        <v>1</v>
      </c>
      <c r="L38" s="23"/>
      <c r="M38" s="92"/>
      <c r="N38" s="101" t="s">
        <v>289</v>
      </c>
      <c r="O38" s="79">
        <v>1</v>
      </c>
      <c r="P38" s="80" t="s">
        <v>290</v>
      </c>
      <c r="Q38" s="81">
        <v>1</v>
      </c>
      <c r="R38" s="71" t="s">
        <v>64</v>
      </c>
      <c r="S38" s="72">
        <v>1</v>
      </c>
      <c r="T38" s="23"/>
    </row>
    <row r="39" spans="1:20" ht="14" x14ac:dyDescent="0.3">
      <c r="A39" s="23"/>
      <c r="B39" s="77" t="s">
        <v>291</v>
      </c>
      <c r="C39" s="78">
        <v>1</v>
      </c>
      <c r="D39" s="62" t="s">
        <v>292</v>
      </c>
      <c r="E39" s="94">
        <v>1</v>
      </c>
      <c r="F39" s="23"/>
      <c r="G39" s="92"/>
      <c r="H39" s="50" t="s">
        <v>293</v>
      </c>
      <c r="I39" s="51">
        <v>1</v>
      </c>
      <c r="J39" s="66" t="s">
        <v>294</v>
      </c>
      <c r="K39" s="74">
        <v>1</v>
      </c>
      <c r="L39" s="23"/>
      <c r="M39" s="92"/>
      <c r="N39" s="56" t="s">
        <v>295</v>
      </c>
      <c r="O39" s="79">
        <v>1</v>
      </c>
      <c r="P39" s="80" t="s">
        <v>296</v>
      </c>
      <c r="Q39" s="81">
        <v>1</v>
      </c>
      <c r="R39" s="71" t="s">
        <v>73</v>
      </c>
      <c r="S39" s="72">
        <v>1</v>
      </c>
      <c r="T39" s="23"/>
    </row>
    <row r="40" spans="1:20" ht="14.5" x14ac:dyDescent="0.35">
      <c r="A40" s="23"/>
      <c r="B40" s="77" t="s">
        <v>297</v>
      </c>
      <c r="C40" s="78">
        <v>1</v>
      </c>
      <c r="D40" s="83" t="s">
        <v>298</v>
      </c>
      <c r="E40" s="94">
        <v>1</v>
      </c>
      <c r="F40" s="23"/>
      <c r="G40" s="92"/>
      <c r="H40" s="50" t="s">
        <v>299</v>
      </c>
      <c r="I40" s="51">
        <v>1</v>
      </c>
      <c r="J40" s="99" t="s">
        <v>300</v>
      </c>
      <c r="K40" s="74">
        <v>1</v>
      </c>
      <c r="L40" s="23"/>
      <c r="M40" s="92"/>
      <c r="N40" s="56" t="s">
        <v>301</v>
      </c>
      <c r="O40" s="79">
        <v>1</v>
      </c>
      <c r="P40" s="80" t="s">
        <v>302</v>
      </c>
      <c r="Q40" s="81">
        <v>1</v>
      </c>
      <c r="R40" s="71" t="s">
        <v>82</v>
      </c>
      <c r="S40" s="72">
        <v>1</v>
      </c>
      <c r="T40" s="23"/>
    </row>
    <row r="41" spans="1:20" ht="14.5" x14ac:dyDescent="0.35">
      <c r="A41" s="23"/>
      <c r="B41" s="77" t="s">
        <v>303</v>
      </c>
      <c r="C41" s="78">
        <v>1</v>
      </c>
      <c r="D41" s="98" t="s">
        <v>304</v>
      </c>
      <c r="E41" s="63">
        <v>1</v>
      </c>
      <c r="F41" s="23"/>
      <c r="G41" s="92"/>
      <c r="H41" s="102" t="s">
        <v>305</v>
      </c>
      <c r="I41" s="103">
        <v>1</v>
      </c>
      <c r="J41" s="66" t="s">
        <v>306</v>
      </c>
      <c r="K41" s="74">
        <v>1</v>
      </c>
      <c r="L41" s="23"/>
      <c r="M41" s="92"/>
      <c r="N41" s="56" t="s">
        <v>307</v>
      </c>
      <c r="O41" s="79">
        <v>1</v>
      </c>
      <c r="P41" s="82" t="s">
        <v>308</v>
      </c>
      <c r="Q41" s="81">
        <v>1</v>
      </c>
      <c r="R41" s="71" t="s">
        <v>91</v>
      </c>
      <c r="S41" s="72">
        <v>1</v>
      </c>
      <c r="T41" s="23"/>
    </row>
    <row r="42" spans="1:20" ht="14" x14ac:dyDescent="0.3">
      <c r="A42" s="23"/>
      <c r="B42" s="104" t="s">
        <v>309</v>
      </c>
      <c r="C42" s="78">
        <v>1</v>
      </c>
      <c r="D42" s="88" t="s">
        <v>46</v>
      </c>
      <c r="E42" s="89">
        <f>SUM(E8:E41)</f>
        <v>34</v>
      </c>
      <c r="F42" s="23"/>
      <c r="G42" s="92"/>
      <c r="H42" s="50" t="s">
        <v>310</v>
      </c>
      <c r="I42" s="51">
        <v>1</v>
      </c>
      <c r="J42" s="66" t="s">
        <v>311</v>
      </c>
      <c r="K42" s="74">
        <v>1</v>
      </c>
      <c r="L42" s="23"/>
      <c r="M42" s="92"/>
      <c r="N42" s="56" t="s">
        <v>312</v>
      </c>
      <c r="O42" s="79">
        <v>1</v>
      </c>
      <c r="P42" s="80" t="s">
        <v>313</v>
      </c>
      <c r="Q42" s="81">
        <v>1</v>
      </c>
      <c r="R42" s="71" t="s">
        <v>100</v>
      </c>
      <c r="S42" s="72">
        <v>1</v>
      </c>
      <c r="T42" s="23"/>
    </row>
    <row r="43" spans="1:20" ht="14" x14ac:dyDescent="0.3">
      <c r="A43" s="23"/>
      <c r="B43" s="77" t="s">
        <v>314</v>
      </c>
      <c r="C43" s="78">
        <v>1</v>
      </c>
      <c r="D43" s="23"/>
      <c r="E43" s="92"/>
      <c r="F43" s="23"/>
      <c r="G43" s="92"/>
      <c r="H43" s="88" t="s">
        <v>46</v>
      </c>
      <c r="I43" s="89">
        <f>SUM(I8:I42)</f>
        <v>35</v>
      </c>
      <c r="J43" s="66" t="s">
        <v>315</v>
      </c>
      <c r="K43" s="74">
        <v>1</v>
      </c>
      <c r="L43" s="23"/>
      <c r="M43" s="92"/>
      <c r="N43" s="56" t="s">
        <v>316</v>
      </c>
      <c r="O43" s="79">
        <v>1</v>
      </c>
      <c r="P43" s="80" t="s">
        <v>317</v>
      </c>
      <c r="Q43" s="81">
        <v>1</v>
      </c>
      <c r="R43" s="71" t="s">
        <v>109</v>
      </c>
      <c r="S43" s="72">
        <v>1</v>
      </c>
      <c r="T43" s="23"/>
    </row>
    <row r="44" spans="1:20" ht="14" x14ac:dyDescent="0.3">
      <c r="A44" s="73"/>
      <c r="B44" s="77" t="s">
        <v>318</v>
      </c>
      <c r="C44" s="105">
        <v>1</v>
      </c>
      <c r="D44" s="23"/>
      <c r="E44" s="92"/>
      <c r="F44" s="23"/>
      <c r="G44" s="92"/>
      <c r="H44" s="23"/>
      <c r="I44" s="92"/>
      <c r="J44" s="66" t="s">
        <v>319</v>
      </c>
      <c r="K44" s="74">
        <v>1</v>
      </c>
      <c r="L44" s="23"/>
      <c r="M44" s="92"/>
      <c r="N44" s="56" t="s">
        <v>320</v>
      </c>
      <c r="O44" s="79">
        <v>1</v>
      </c>
      <c r="P44" s="80" t="s">
        <v>321</v>
      </c>
      <c r="Q44" s="81">
        <v>1</v>
      </c>
      <c r="R44" s="71" t="s">
        <v>118</v>
      </c>
      <c r="S44" s="72">
        <v>1</v>
      </c>
      <c r="T44" s="23"/>
    </row>
    <row r="45" spans="1:20" ht="14" x14ac:dyDescent="0.3">
      <c r="A45" s="73"/>
      <c r="B45" s="77" t="s">
        <v>322</v>
      </c>
      <c r="C45" s="105">
        <v>1</v>
      </c>
      <c r="D45" s="23"/>
      <c r="E45" s="92"/>
      <c r="F45" s="23"/>
      <c r="G45" s="92"/>
      <c r="H45" s="23"/>
      <c r="I45" s="92"/>
      <c r="J45" s="66" t="s">
        <v>323</v>
      </c>
      <c r="K45" s="74">
        <v>1</v>
      </c>
      <c r="L45" s="23"/>
      <c r="M45" s="92"/>
      <c r="N45" s="56" t="s">
        <v>324</v>
      </c>
      <c r="O45" s="79">
        <v>1</v>
      </c>
      <c r="P45" s="100" t="s">
        <v>325</v>
      </c>
      <c r="Q45" s="81">
        <v>1</v>
      </c>
      <c r="R45" s="71" t="s">
        <v>326</v>
      </c>
      <c r="S45" s="72">
        <v>1</v>
      </c>
      <c r="T45" s="23"/>
    </row>
    <row r="46" spans="1:20" ht="14" x14ac:dyDescent="0.3">
      <c r="A46" s="73"/>
      <c r="B46" s="106" t="s">
        <v>327</v>
      </c>
      <c r="C46" s="107">
        <v>1</v>
      </c>
      <c r="D46" s="23"/>
      <c r="E46" s="92"/>
      <c r="F46" s="23"/>
      <c r="G46" s="92"/>
      <c r="H46" s="23"/>
      <c r="I46" s="92"/>
      <c r="J46" s="66" t="s">
        <v>328</v>
      </c>
      <c r="K46" s="74">
        <v>1</v>
      </c>
      <c r="L46" s="23"/>
      <c r="M46" s="92"/>
      <c r="N46" s="56" t="s">
        <v>329</v>
      </c>
      <c r="O46" s="79">
        <v>1</v>
      </c>
      <c r="P46" s="100" t="s">
        <v>330</v>
      </c>
      <c r="Q46" s="81">
        <v>1</v>
      </c>
      <c r="R46" s="71" t="s">
        <v>331</v>
      </c>
      <c r="S46" s="72">
        <v>1</v>
      </c>
      <c r="T46" s="23"/>
    </row>
    <row r="47" spans="1:20" ht="14" x14ac:dyDescent="0.3">
      <c r="A47" s="73"/>
      <c r="B47" s="77" t="s">
        <v>332</v>
      </c>
      <c r="C47" s="105">
        <v>1</v>
      </c>
      <c r="D47" s="23"/>
      <c r="E47" s="92"/>
      <c r="F47" s="23"/>
      <c r="G47" s="92"/>
      <c r="H47" s="23"/>
      <c r="I47" s="92"/>
      <c r="J47" s="66" t="s">
        <v>333</v>
      </c>
      <c r="K47" s="74">
        <v>1</v>
      </c>
      <c r="L47" s="23"/>
      <c r="M47" s="92"/>
      <c r="N47" s="56" t="s">
        <v>334</v>
      </c>
      <c r="O47" s="79">
        <v>1</v>
      </c>
      <c r="P47" s="80" t="s">
        <v>335</v>
      </c>
      <c r="Q47" s="81">
        <v>1</v>
      </c>
      <c r="R47" s="71" t="s">
        <v>336</v>
      </c>
      <c r="S47" s="72">
        <v>1</v>
      </c>
      <c r="T47" s="23"/>
    </row>
    <row r="48" spans="1:20" ht="14" x14ac:dyDescent="0.3">
      <c r="A48" s="73"/>
      <c r="B48" s="108" t="s">
        <v>46</v>
      </c>
      <c r="C48" s="109">
        <f>SUM(C8:C47)</f>
        <v>40</v>
      </c>
      <c r="D48" s="23"/>
      <c r="E48" s="92"/>
      <c r="F48" s="23"/>
      <c r="G48" s="92"/>
      <c r="H48" s="23"/>
      <c r="I48" s="92"/>
      <c r="J48" s="66" t="s">
        <v>337</v>
      </c>
      <c r="K48" s="74">
        <v>1</v>
      </c>
      <c r="L48" s="23"/>
      <c r="M48" s="92"/>
      <c r="N48" s="56" t="s">
        <v>338</v>
      </c>
      <c r="O48" s="79">
        <v>1</v>
      </c>
      <c r="P48" s="80" t="s">
        <v>339</v>
      </c>
      <c r="Q48" s="81">
        <v>1</v>
      </c>
      <c r="R48" s="71" t="s">
        <v>340</v>
      </c>
      <c r="S48" s="72">
        <v>1</v>
      </c>
      <c r="T48" s="23"/>
    </row>
    <row r="49" spans="1:20" ht="14" x14ac:dyDescent="0.3">
      <c r="A49" s="73"/>
      <c r="B49" s="110"/>
      <c r="C49" s="92"/>
      <c r="D49" s="23"/>
      <c r="E49" s="92"/>
      <c r="F49" s="23"/>
      <c r="G49" s="92"/>
      <c r="H49" s="23"/>
      <c r="I49" s="92"/>
      <c r="J49" s="66" t="s">
        <v>341</v>
      </c>
      <c r="K49" s="74">
        <v>1</v>
      </c>
      <c r="L49" s="23"/>
      <c r="M49" s="92"/>
      <c r="N49" s="56" t="s">
        <v>342</v>
      </c>
      <c r="O49" s="79">
        <v>1</v>
      </c>
      <c r="P49" s="80" t="s">
        <v>343</v>
      </c>
      <c r="Q49" s="81">
        <v>1</v>
      </c>
      <c r="R49" s="71" t="s">
        <v>344</v>
      </c>
      <c r="S49" s="72">
        <v>1</v>
      </c>
      <c r="T49" s="23"/>
    </row>
    <row r="50" spans="1:20" ht="14" x14ac:dyDescent="0.3">
      <c r="A50" s="73"/>
      <c r="B50" s="110"/>
      <c r="C50" s="92"/>
      <c r="D50" s="23"/>
      <c r="E50" s="92"/>
      <c r="F50" s="23"/>
      <c r="G50" s="92"/>
      <c r="H50" s="86"/>
      <c r="I50" s="92"/>
      <c r="J50" s="66" t="s">
        <v>345</v>
      </c>
      <c r="K50" s="74">
        <v>1</v>
      </c>
      <c r="L50" s="23"/>
      <c r="M50" s="92"/>
      <c r="N50" s="56" t="s">
        <v>346</v>
      </c>
      <c r="O50" s="79">
        <v>1</v>
      </c>
      <c r="P50" s="80" t="s">
        <v>347</v>
      </c>
      <c r="Q50" s="81">
        <v>1</v>
      </c>
      <c r="R50" s="71" t="s">
        <v>348</v>
      </c>
      <c r="S50" s="72">
        <v>1</v>
      </c>
      <c r="T50" s="23"/>
    </row>
    <row r="51" spans="1:20" ht="14" x14ac:dyDescent="0.3">
      <c r="A51" s="73"/>
      <c r="B51" s="111"/>
      <c r="C51" s="112"/>
      <c r="D51" s="86"/>
      <c r="E51" s="86"/>
      <c r="F51" s="112"/>
      <c r="G51" s="112"/>
      <c r="H51" s="112"/>
      <c r="I51" s="86"/>
      <c r="J51" s="66" t="s">
        <v>349</v>
      </c>
      <c r="K51" s="74">
        <v>1</v>
      </c>
      <c r="L51" s="23"/>
      <c r="M51" s="92"/>
      <c r="N51" s="113" t="s">
        <v>350</v>
      </c>
      <c r="O51" s="114">
        <v>1</v>
      </c>
      <c r="P51" s="88" t="s">
        <v>351</v>
      </c>
      <c r="Q51" s="89">
        <f>SUM(Q12:Q50)</f>
        <v>39</v>
      </c>
      <c r="R51" s="71" t="s">
        <v>352</v>
      </c>
      <c r="S51" s="72">
        <v>1</v>
      </c>
      <c r="T51" s="23"/>
    </row>
    <row r="52" spans="1:20" ht="14" x14ac:dyDescent="0.3">
      <c r="A52" s="73"/>
      <c r="B52" s="111"/>
      <c r="C52" s="86"/>
      <c r="D52" s="86"/>
      <c r="E52" s="86"/>
      <c r="F52" s="86"/>
      <c r="G52" s="86"/>
      <c r="H52" s="86"/>
      <c r="I52" s="86"/>
      <c r="J52" s="66" t="s">
        <v>353</v>
      </c>
      <c r="K52" s="74">
        <v>1</v>
      </c>
      <c r="L52" s="23"/>
      <c r="M52" s="92"/>
      <c r="N52" s="113" t="s">
        <v>354</v>
      </c>
      <c r="O52" s="114">
        <v>1</v>
      </c>
      <c r="P52" s="115"/>
      <c r="Q52" s="116"/>
      <c r="R52" s="71" t="s">
        <v>355</v>
      </c>
      <c r="S52" s="72">
        <v>1</v>
      </c>
      <c r="T52" s="23"/>
    </row>
    <row r="53" spans="1:20" ht="14" x14ac:dyDescent="0.3">
      <c r="A53" s="73"/>
      <c r="B53" s="117"/>
      <c r="C53" s="86"/>
      <c r="D53" s="86"/>
      <c r="E53" s="86"/>
      <c r="F53" s="86"/>
      <c r="G53" s="86"/>
      <c r="H53" s="86"/>
      <c r="I53" s="86"/>
      <c r="J53" s="66" t="s">
        <v>356</v>
      </c>
      <c r="K53" s="74">
        <v>1</v>
      </c>
      <c r="L53" s="23"/>
      <c r="M53" s="92"/>
      <c r="N53" s="113" t="s">
        <v>357</v>
      </c>
      <c r="O53" s="114">
        <v>1</v>
      </c>
      <c r="P53" s="118"/>
      <c r="Q53" s="116"/>
      <c r="R53" s="71" t="s">
        <v>358</v>
      </c>
      <c r="S53" s="72">
        <v>1</v>
      </c>
      <c r="T53" s="23"/>
    </row>
    <row r="54" spans="1:20" ht="14" x14ac:dyDescent="0.3">
      <c r="A54" s="73"/>
      <c r="B54" s="117"/>
      <c r="C54" s="86"/>
      <c r="D54" s="86"/>
      <c r="E54" s="86"/>
      <c r="F54" s="86"/>
      <c r="G54" s="86"/>
      <c r="H54" s="86"/>
      <c r="I54" s="86"/>
      <c r="J54" s="66" t="s">
        <v>359</v>
      </c>
      <c r="K54" s="74">
        <v>1</v>
      </c>
      <c r="L54" s="23"/>
      <c r="M54" s="92"/>
      <c r="N54" s="56" t="s">
        <v>360</v>
      </c>
      <c r="O54" s="79">
        <v>1</v>
      </c>
      <c r="P54" s="86"/>
      <c r="Q54" s="116"/>
      <c r="R54" s="71" t="s">
        <v>361</v>
      </c>
      <c r="S54" s="72">
        <v>1</v>
      </c>
      <c r="T54" s="23"/>
    </row>
    <row r="55" spans="1:20" ht="14" x14ac:dyDescent="0.3">
      <c r="A55" s="73"/>
      <c r="B55" s="117"/>
      <c r="C55" s="86"/>
      <c r="D55" s="135"/>
      <c r="E55" s="135"/>
      <c r="F55" s="86"/>
      <c r="G55" s="86"/>
      <c r="H55" s="86"/>
      <c r="I55" s="86"/>
      <c r="J55" s="66" t="s">
        <v>362</v>
      </c>
      <c r="K55" s="74">
        <v>1</v>
      </c>
      <c r="L55" s="23"/>
      <c r="M55" s="92"/>
      <c r="N55" s="119" t="s">
        <v>46</v>
      </c>
      <c r="O55" s="120">
        <f>SUM(O8:O54)</f>
        <v>47</v>
      </c>
      <c r="P55" s="86"/>
      <c r="Q55" s="116"/>
      <c r="R55" s="85" t="s">
        <v>363</v>
      </c>
      <c r="S55" s="72">
        <v>1</v>
      </c>
      <c r="T55" s="23"/>
    </row>
    <row r="56" spans="1:20" ht="14" x14ac:dyDescent="0.3">
      <c r="A56" s="73"/>
      <c r="B56" s="117"/>
      <c r="C56" s="86"/>
      <c r="D56" s="86"/>
      <c r="E56" s="86"/>
      <c r="F56" s="86"/>
      <c r="G56" s="86"/>
      <c r="H56" s="86"/>
      <c r="I56" s="86"/>
      <c r="J56" s="66" t="s">
        <v>364</v>
      </c>
      <c r="K56" s="74">
        <v>1</v>
      </c>
      <c r="L56" s="23"/>
      <c r="M56" s="92"/>
      <c r="N56" s="23"/>
      <c r="O56" s="92"/>
      <c r="P56" s="86"/>
      <c r="Q56" s="116"/>
      <c r="R56" s="85" t="s">
        <v>226</v>
      </c>
      <c r="S56" s="72">
        <v>1</v>
      </c>
      <c r="T56" s="23"/>
    </row>
    <row r="57" spans="1:20" ht="14" x14ac:dyDescent="0.3">
      <c r="A57" s="73"/>
      <c r="B57" s="117"/>
      <c r="C57" s="86"/>
      <c r="D57" s="86"/>
      <c r="E57" s="86"/>
      <c r="F57" s="86"/>
      <c r="G57" s="86"/>
      <c r="H57" s="86"/>
      <c r="I57" s="86"/>
      <c r="J57" s="88" t="s">
        <v>46</v>
      </c>
      <c r="K57" s="121">
        <f>SUM(K8:K56)</f>
        <v>49</v>
      </c>
      <c r="L57" s="23"/>
      <c r="M57" s="92"/>
      <c r="N57" s="23"/>
      <c r="O57" s="92"/>
      <c r="P57" s="86"/>
      <c r="Q57" s="116"/>
      <c r="R57" s="86"/>
      <c r="S57" s="86"/>
      <c r="T57" s="23"/>
    </row>
    <row r="58" spans="1:20" ht="14" x14ac:dyDescent="0.3">
      <c r="A58" s="73"/>
      <c r="B58" s="122"/>
      <c r="C58" s="123"/>
      <c r="D58" s="123"/>
      <c r="E58" s="123"/>
      <c r="F58" s="123"/>
      <c r="G58" s="123"/>
      <c r="H58" s="123"/>
      <c r="I58" s="123"/>
      <c r="J58" s="124"/>
      <c r="K58" s="125"/>
      <c r="L58" s="124"/>
      <c r="M58" s="125"/>
      <c r="N58" s="124"/>
      <c r="O58" s="125"/>
      <c r="P58" s="123"/>
      <c r="Q58" s="126"/>
      <c r="R58" s="86"/>
      <c r="S58" s="86"/>
      <c r="T58" s="23"/>
    </row>
    <row r="59" spans="1:20" ht="14" x14ac:dyDescent="0.3">
      <c r="A59" s="73"/>
      <c r="B59" s="86"/>
      <c r="C59" s="86"/>
      <c r="D59" s="86"/>
      <c r="E59" s="86"/>
      <c r="F59" s="86"/>
      <c r="G59" s="86"/>
      <c r="H59" s="86"/>
      <c r="I59" s="86"/>
      <c r="J59" s="23"/>
      <c r="K59" s="92"/>
      <c r="L59" s="23"/>
      <c r="M59" s="92"/>
      <c r="N59" s="23"/>
      <c r="O59" s="92"/>
      <c r="P59" s="86"/>
      <c r="Q59" s="86"/>
      <c r="R59" s="86"/>
      <c r="S59" s="86"/>
      <c r="T59" s="23"/>
    </row>
    <row r="60" spans="1:20" ht="14" x14ac:dyDescent="0.3">
      <c r="A60" s="73"/>
      <c r="B60" s="86"/>
      <c r="C60" s="86"/>
      <c r="D60" s="86"/>
      <c r="E60" s="86"/>
      <c r="F60" s="86"/>
      <c r="G60" s="86"/>
      <c r="H60" s="86"/>
      <c r="I60" s="86"/>
      <c r="J60" s="23"/>
      <c r="K60" s="92"/>
      <c r="L60" s="23"/>
      <c r="M60" s="92"/>
      <c r="N60" s="23"/>
      <c r="O60" s="92"/>
      <c r="P60" s="86"/>
      <c r="Q60" s="86"/>
      <c r="R60" s="86"/>
      <c r="S60" s="86"/>
      <c r="T60" s="23"/>
    </row>
    <row r="61" spans="1:20" ht="14" x14ac:dyDescent="0.3">
      <c r="A61" s="73"/>
      <c r="B61" s="86"/>
      <c r="C61" s="86"/>
      <c r="D61" s="86"/>
      <c r="E61" s="86"/>
      <c r="F61" s="86"/>
      <c r="G61" s="86"/>
      <c r="H61" s="86"/>
      <c r="I61" s="86"/>
      <c r="J61" s="23"/>
      <c r="K61" s="92"/>
      <c r="L61" s="23"/>
      <c r="M61" s="92"/>
      <c r="N61" s="23"/>
      <c r="O61" s="92"/>
      <c r="P61" s="86"/>
      <c r="Q61" s="86"/>
      <c r="R61" s="86"/>
      <c r="S61" s="86"/>
      <c r="T61" s="23"/>
    </row>
    <row r="62" spans="1:20" ht="14" x14ac:dyDescent="0.3">
      <c r="A62" s="73"/>
      <c r="B62" s="86"/>
      <c r="C62" s="86"/>
      <c r="D62" s="86"/>
      <c r="E62" s="86"/>
      <c r="F62" s="86"/>
      <c r="G62" s="86"/>
      <c r="H62" s="86"/>
      <c r="I62" s="86"/>
      <c r="J62" s="23"/>
      <c r="K62" s="92"/>
      <c r="L62" s="23"/>
      <c r="M62" s="92"/>
      <c r="N62" s="23"/>
      <c r="O62" s="92"/>
      <c r="P62" s="86"/>
      <c r="Q62" s="86"/>
      <c r="R62" s="86"/>
      <c r="S62" s="86"/>
      <c r="T62" s="23"/>
    </row>
    <row r="63" spans="1:20" ht="14" x14ac:dyDescent="0.3">
      <c r="A63" s="73"/>
      <c r="B63" s="86"/>
      <c r="C63" s="86"/>
      <c r="D63" s="86"/>
      <c r="E63" s="86"/>
      <c r="F63" s="86"/>
      <c r="G63" s="86"/>
      <c r="H63" s="86"/>
      <c r="I63" s="86"/>
      <c r="J63" s="23"/>
      <c r="K63" s="92"/>
      <c r="L63" s="23"/>
      <c r="M63" s="92"/>
      <c r="N63" s="23"/>
      <c r="O63" s="92"/>
      <c r="P63" s="86"/>
      <c r="Q63" s="86"/>
      <c r="R63" s="86"/>
      <c r="S63" s="86"/>
      <c r="T63" s="23"/>
    </row>
    <row r="64" spans="1:20" ht="14" x14ac:dyDescent="0.3">
      <c r="A64" s="73"/>
      <c r="B64" s="86"/>
      <c r="C64" s="86"/>
      <c r="D64" s="86"/>
      <c r="E64" s="86"/>
      <c r="F64" s="86"/>
      <c r="G64" s="86"/>
      <c r="H64" s="86"/>
      <c r="I64" s="86"/>
      <c r="J64" s="23"/>
      <c r="K64" s="92"/>
      <c r="L64" s="23"/>
      <c r="M64" s="92"/>
      <c r="N64" s="23"/>
      <c r="O64" s="92"/>
      <c r="P64" s="86"/>
      <c r="Q64" s="86"/>
      <c r="R64" s="86"/>
      <c r="S64" s="86"/>
      <c r="T64" s="23"/>
    </row>
    <row r="65" spans="1:20" ht="14" x14ac:dyDescent="0.3">
      <c r="A65" s="73"/>
      <c r="B65" s="86"/>
      <c r="C65" s="86"/>
      <c r="D65" s="86"/>
      <c r="E65" s="86"/>
      <c r="F65" s="86"/>
      <c r="G65" s="86"/>
      <c r="H65" s="86"/>
      <c r="I65" s="86"/>
      <c r="J65" s="23"/>
      <c r="K65" s="92"/>
      <c r="L65" s="23"/>
      <c r="M65" s="92"/>
      <c r="N65" s="23"/>
      <c r="O65" s="92"/>
      <c r="P65" s="86"/>
      <c r="Q65" s="86"/>
      <c r="R65" s="86"/>
      <c r="S65" s="86"/>
      <c r="T65" s="23"/>
    </row>
    <row r="66" spans="1:20" ht="14" x14ac:dyDescent="0.3">
      <c r="A66" s="73"/>
      <c r="B66" s="86"/>
      <c r="C66" s="86"/>
      <c r="D66" s="86"/>
      <c r="E66" s="86"/>
      <c r="F66" s="86"/>
      <c r="G66" s="86"/>
      <c r="H66" s="86"/>
      <c r="I66" s="86"/>
      <c r="J66" s="23"/>
      <c r="K66" s="92"/>
      <c r="L66" s="23"/>
      <c r="M66" s="92"/>
      <c r="N66" s="23"/>
      <c r="O66" s="92"/>
      <c r="P66" s="86"/>
      <c r="Q66" s="86"/>
      <c r="R66" s="86"/>
      <c r="S66" s="86"/>
      <c r="T66" s="23"/>
    </row>
    <row r="67" spans="1:20" ht="14" x14ac:dyDescent="0.3">
      <c r="A67" s="73"/>
      <c r="B67" s="86"/>
      <c r="C67" s="86"/>
      <c r="D67" s="86"/>
      <c r="E67" s="86"/>
      <c r="F67" s="86"/>
      <c r="G67" s="86"/>
      <c r="H67" s="86"/>
      <c r="I67" s="86"/>
      <c r="J67" s="23"/>
      <c r="K67" s="92"/>
      <c r="L67" s="23"/>
      <c r="M67" s="92"/>
      <c r="N67" s="23"/>
      <c r="O67" s="92"/>
      <c r="P67" s="86"/>
      <c r="Q67" s="86"/>
      <c r="R67" s="86"/>
      <c r="S67" s="86"/>
      <c r="T67" s="23"/>
    </row>
    <row r="68" spans="1:20" ht="14" x14ac:dyDescent="0.3">
      <c r="A68" s="73"/>
      <c r="B68" s="86"/>
      <c r="C68" s="86"/>
      <c r="D68" s="86"/>
      <c r="E68" s="86"/>
      <c r="F68" s="86"/>
      <c r="G68" s="86"/>
      <c r="H68" s="86"/>
      <c r="I68" s="86"/>
      <c r="J68" s="23"/>
      <c r="K68" s="92"/>
      <c r="L68" s="23"/>
      <c r="M68" s="92"/>
      <c r="N68" s="23"/>
      <c r="O68" s="92"/>
      <c r="P68" s="86"/>
      <c r="Q68" s="86"/>
      <c r="R68" s="86"/>
      <c r="S68" s="86"/>
      <c r="T68" s="23"/>
    </row>
    <row r="69" spans="1:20" ht="14" x14ac:dyDescent="0.3">
      <c r="A69" s="73"/>
      <c r="B69" s="86"/>
      <c r="C69" s="86"/>
      <c r="D69" s="86"/>
      <c r="E69" s="86"/>
      <c r="F69" s="86"/>
      <c r="G69" s="86"/>
      <c r="H69" s="86"/>
      <c r="I69" s="86"/>
      <c r="J69" s="23"/>
      <c r="K69" s="92"/>
      <c r="L69" s="23"/>
      <c r="M69" s="92"/>
      <c r="N69" s="23"/>
      <c r="O69" s="92"/>
      <c r="P69" s="86"/>
      <c r="Q69" s="86"/>
      <c r="R69" s="86"/>
      <c r="S69" s="86"/>
      <c r="T69" s="23"/>
    </row>
    <row r="70" spans="1:20" ht="14" x14ac:dyDescent="0.3">
      <c r="A70" s="73"/>
      <c r="B70" s="86"/>
      <c r="C70" s="86"/>
      <c r="D70" s="86"/>
      <c r="E70" s="86"/>
      <c r="F70" s="86"/>
      <c r="G70" s="86"/>
      <c r="H70" s="86"/>
      <c r="I70" s="86"/>
      <c r="J70" s="23"/>
      <c r="K70" s="92"/>
      <c r="L70" s="23"/>
      <c r="M70" s="92"/>
      <c r="N70" s="23"/>
      <c r="O70" s="92"/>
      <c r="P70" s="86"/>
      <c r="Q70" s="86"/>
      <c r="R70" s="86"/>
      <c r="S70" s="86"/>
      <c r="T70" s="23"/>
    </row>
    <row r="71" spans="1:20" ht="14" x14ac:dyDescent="0.3">
      <c r="A71" s="73"/>
      <c r="B71" s="86"/>
      <c r="C71" s="86"/>
      <c r="D71" s="86"/>
      <c r="E71" s="86"/>
      <c r="F71" s="86"/>
      <c r="G71" s="86"/>
      <c r="H71" s="86"/>
      <c r="I71" s="86"/>
      <c r="J71" s="23"/>
      <c r="K71" s="92"/>
      <c r="L71" s="23"/>
      <c r="M71" s="92"/>
      <c r="N71" s="23"/>
      <c r="O71" s="92"/>
      <c r="P71" s="86"/>
      <c r="Q71" s="86"/>
      <c r="T71" s="23"/>
    </row>
    <row r="72" spans="1:20" ht="14" x14ac:dyDescent="0.3">
      <c r="A72" s="73"/>
      <c r="B72" s="86"/>
      <c r="C72" s="86"/>
      <c r="D72" s="86"/>
      <c r="E72" s="86"/>
      <c r="F72" s="86"/>
      <c r="G72" s="86"/>
      <c r="H72" s="86"/>
      <c r="I72" s="86"/>
      <c r="J72" s="23"/>
      <c r="K72" s="92"/>
      <c r="L72" s="23"/>
      <c r="M72" s="92"/>
      <c r="N72" s="23"/>
      <c r="O72" s="92"/>
      <c r="P72" s="86"/>
      <c r="Q72" s="86"/>
      <c r="T72" s="23"/>
    </row>
    <row r="73" spans="1:20" ht="14" x14ac:dyDescent="0.3">
      <c r="A73" s="73"/>
      <c r="B73" s="86"/>
      <c r="C73" s="86"/>
      <c r="D73" s="86"/>
      <c r="E73" s="86"/>
      <c r="F73" s="86"/>
      <c r="G73" s="86"/>
      <c r="H73" s="86"/>
      <c r="I73" s="86"/>
      <c r="J73" s="23"/>
      <c r="K73" s="92"/>
      <c r="L73" s="23"/>
      <c r="M73" s="92"/>
      <c r="N73" s="23"/>
      <c r="O73" s="92"/>
      <c r="P73" s="86"/>
      <c r="Q73" s="86"/>
      <c r="T73" s="23"/>
    </row>
  </sheetData>
  <mergeCells count="15">
    <mergeCell ref="N7:O7"/>
    <mergeCell ref="P7:Q7"/>
    <mergeCell ref="P11:Q11"/>
    <mergeCell ref="R32:S34"/>
    <mergeCell ref="D55:E55"/>
    <mergeCell ref="B2:Q2"/>
    <mergeCell ref="F3:H3"/>
    <mergeCell ref="F4:H4"/>
    <mergeCell ref="F5:L5"/>
    <mergeCell ref="B7:C7"/>
    <mergeCell ref="D7:E7"/>
    <mergeCell ref="F7:G7"/>
    <mergeCell ref="H7:I7"/>
    <mergeCell ref="J7:K7"/>
    <mergeCell ref="L7:M7"/>
  </mergeCells>
  <hyperlinks>
    <hyperlink ref="P3" r:id="rId1" xr:uid="{705EBB30-59BB-4B0C-A332-5D0DE2CE9AFC}"/>
    <hyperlink ref="P4" r:id="rId2" xr:uid="{62914EE9-EC99-4B07-ADF9-1D1EABF513B6}"/>
    <hyperlink ref="P5" r:id="rId3" xr:uid="{8FFEE6A4-4F26-41AB-A53F-71B901795173}"/>
    <hyperlink ref="R8" r:id="rId4" xr:uid="{45807A18-7610-47D3-8ECD-ACF7D38E3F7C}"/>
    <hyperlink ref="R35" r:id="rId5" xr:uid="{6EF25884-BDF3-45B9-8220-6946759BE33F}"/>
  </hyperlink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9C7D3-E92F-4249-9CB9-3971F1A32EE7}">
  <dimension ref="A1:N30"/>
  <sheetViews>
    <sheetView workbookViewId="0">
      <selection activeCell="D4" sqref="D4:E4"/>
    </sheetView>
  </sheetViews>
  <sheetFormatPr defaultRowHeight="15.75" customHeight="1" x14ac:dyDescent="0.3"/>
  <cols>
    <col min="1" max="1" width="3" customWidth="1"/>
    <col min="2" max="2" width="27.33203125" customWidth="1"/>
    <col min="3" max="3" width="3" customWidth="1"/>
    <col min="4" max="4" width="27.33203125" customWidth="1"/>
    <col min="5" max="5" width="3" customWidth="1"/>
    <col min="6" max="6" width="27.33203125" customWidth="1"/>
    <col min="7" max="7" width="3" customWidth="1"/>
    <col min="8" max="8" width="27.33203125" customWidth="1"/>
    <col min="9" max="9" width="3" customWidth="1"/>
    <col min="10" max="10" width="27.33203125" customWidth="1"/>
    <col min="11" max="11" width="3" customWidth="1"/>
    <col min="12" max="12" width="27.33203125" customWidth="1"/>
    <col min="13" max="14" width="3" customWidth="1"/>
    <col min="15" max="1024" width="11.6640625" customWidth="1"/>
  </cols>
  <sheetData>
    <row r="1" spans="1:14" ht="18.75" customHeight="1" thickBot="1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</row>
    <row r="2" spans="1:14" ht="32.25" customHeight="1" x14ac:dyDescent="0.3">
      <c r="A2" s="23"/>
      <c r="B2" s="147" t="s">
        <v>365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23"/>
    </row>
    <row r="3" spans="1:14" ht="21" customHeight="1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3"/>
    </row>
    <row r="4" spans="1:14" ht="79.5" customHeight="1" x14ac:dyDescent="0.4">
      <c r="A4" s="86"/>
      <c r="B4" s="131" t="s">
        <v>500</v>
      </c>
      <c r="C4" s="131"/>
      <c r="D4" s="131" t="s">
        <v>501</v>
      </c>
      <c r="E4" s="131"/>
      <c r="F4" s="131" t="s">
        <v>502</v>
      </c>
      <c r="G4" s="131"/>
      <c r="H4" s="131" t="s">
        <v>503</v>
      </c>
      <c r="I4" s="131"/>
      <c r="J4" s="131" t="s">
        <v>504</v>
      </c>
      <c r="K4" s="131"/>
      <c r="L4" s="131" t="s">
        <v>505</v>
      </c>
      <c r="M4" s="131"/>
      <c r="N4" s="136"/>
    </row>
    <row r="5" spans="1:14" ht="14" x14ac:dyDescent="0.3">
      <c r="A5" s="86"/>
      <c r="B5" s="62" t="s">
        <v>36</v>
      </c>
      <c r="C5" s="63">
        <f>'Kappa Checklist'!$O$8</f>
        <v>1</v>
      </c>
      <c r="D5" s="64" t="s">
        <v>36</v>
      </c>
      <c r="E5" s="65">
        <f>'Kappa Checklist'!$O$8</f>
        <v>1</v>
      </c>
      <c r="F5" s="50" t="s">
        <v>36</v>
      </c>
      <c r="G5" s="51">
        <f>'Kappa Checklist'!$O$8</f>
        <v>1</v>
      </c>
      <c r="H5" s="66" t="s">
        <v>36</v>
      </c>
      <c r="I5" s="67">
        <f>'Kappa Checklist'!$O$8</f>
        <v>1</v>
      </c>
      <c r="J5" s="54" t="s">
        <v>36</v>
      </c>
      <c r="K5" s="55">
        <f>'Kappa Checklist'!$O$8</f>
        <v>1</v>
      </c>
      <c r="L5" s="56" t="s">
        <v>36</v>
      </c>
      <c r="M5" s="137">
        <f>'Kappa Checklist'!$O$8</f>
        <v>1</v>
      </c>
      <c r="N5" s="23"/>
    </row>
    <row r="6" spans="1:14" ht="14" x14ac:dyDescent="0.3">
      <c r="A6" s="86"/>
      <c r="B6" s="62" t="s">
        <v>35</v>
      </c>
      <c r="C6" s="63">
        <f>'Kappa Checklist'!$M$8</f>
        <v>1</v>
      </c>
      <c r="D6" s="64" t="s">
        <v>35</v>
      </c>
      <c r="E6" s="65">
        <f>'Kappa Checklist'!$M$8</f>
        <v>1</v>
      </c>
      <c r="F6" s="50" t="s">
        <v>289</v>
      </c>
      <c r="G6" s="51">
        <f>'Kappa Checklist'!$O$38</f>
        <v>1</v>
      </c>
      <c r="H6" s="66" t="s">
        <v>289</v>
      </c>
      <c r="I6" s="67">
        <f>'Kappa Checklist'!$O$38</f>
        <v>1</v>
      </c>
      <c r="J6" s="54" t="s">
        <v>289</v>
      </c>
      <c r="K6" s="55">
        <f>'Kappa Checklist'!$O$38</f>
        <v>1</v>
      </c>
      <c r="L6" s="56" t="s">
        <v>62</v>
      </c>
      <c r="M6" s="137">
        <f>'Kappa Checklist'!$O$11</f>
        <v>1</v>
      </c>
      <c r="N6" s="23"/>
    </row>
    <row r="7" spans="1:14" ht="14" x14ac:dyDescent="0.3">
      <c r="A7" s="86"/>
      <c r="B7" s="62" t="s">
        <v>289</v>
      </c>
      <c r="C7" s="63">
        <f>'Kappa Checklist'!$O$38</f>
        <v>1</v>
      </c>
      <c r="D7" s="64" t="s">
        <v>289</v>
      </c>
      <c r="E7" s="65">
        <f>'Kappa Checklist'!$O$38</f>
        <v>1</v>
      </c>
      <c r="F7" s="50" t="s">
        <v>295</v>
      </c>
      <c r="G7" s="51">
        <f>'Kappa Checklist'!$O$39</f>
        <v>1</v>
      </c>
      <c r="H7" s="66" t="s">
        <v>295</v>
      </c>
      <c r="I7" s="67">
        <f>'Kappa Checklist'!$O$39</f>
        <v>1</v>
      </c>
      <c r="J7" s="54" t="s">
        <v>295</v>
      </c>
      <c r="K7" s="55">
        <f>'Kappa Checklist'!$O$39</f>
        <v>1</v>
      </c>
      <c r="L7" s="56" t="s">
        <v>71</v>
      </c>
      <c r="M7" s="137">
        <f>'Kappa Checklist'!$O$12</f>
        <v>1</v>
      </c>
      <c r="N7" s="23"/>
    </row>
    <row r="8" spans="1:14" ht="14" x14ac:dyDescent="0.3">
      <c r="A8" s="86"/>
      <c r="B8" s="62" t="s">
        <v>295</v>
      </c>
      <c r="C8" s="63">
        <f>'Kappa Checklist'!$O$39</f>
        <v>1</v>
      </c>
      <c r="D8" s="64" t="s">
        <v>295</v>
      </c>
      <c r="E8" s="65">
        <f>'Kappa Checklist'!$O$39</f>
        <v>1</v>
      </c>
      <c r="F8" s="50" t="s">
        <v>301</v>
      </c>
      <c r="G8" s="51">
        <f>'Kappa Checklist'!$O$40</f>
        <v>1</v>
      </c>
      <c r="H8" s="66" t="s">
        <v>301</v>
      </c>
      <c r="I8" s="67">
        <f>'Kappa Checklist'!$O$40</f>
        <v>1</v>
      </c>
      <c r="J8" s="54" t="s">
        <v>301</v>
      </c>
      <c r="K8" s="55">
        <f>'Kappa Checklist'!$O$40</f>
        <v>1</v>
      </c>
      <c r="L8" s="56" t="s">
        <v>350</v>
      </c>
      <c r="M8" s="137">
        <f>'Kappa Checklist'!$O$51</f>
        <v>1</v>
      </c>
      <c r="N8" s="23"/>
    </row>
    <row r="9" spans="1:14" ht="14" x14ac:dyDescent="0.3">
      <c r="A9" s="86"/>
      <c r="B9" s="62" t="s">
        <v>301</v>
      </c>
      <c r="C9" s="63">
        <f>'Kappa Checklist'!$O$40</f>
        <v>1</v>
      </c>
      <c r="D9" s="64" t="s">
        <v>301</v>
      </c>
      <c r="E9" s="65">
        <f>'Kappa Checklist'!$O$40</f>
        <v>1</v>
      </c>
      <c r="F9" s="50" t="s">
        <v>62</v>
      </c>
      <c r="G9" s="51">
        <f>'Kappa Checklist'!$O$11</f>
        <v>1</v>
      </c>
      <c r="H9" s="66" t="s">
        <v>62</v>
      </c>
      <c r="I9" s="67">
        <f>'Kappa Checklist'!$O$11</f>
        <v>1</v>
      </c>
      <c r="J9" s="54" t="s">
        <v>62</v>
      </c>
      <c r="K9" s="55">
        <f>'Kappa Checklist'!$O$11</f>
        <v>1</v>
      </c>
      <c r="L9" s="56" t="s">
        <v>170</v>
      </c>
      <c r="M9" s="137">
        <f>'Kappa Checklist'!$O$23</f>
        <v>1</v>
      </c>
      <c r="N9" s="23"/>
    </row>
    <row r="10" spans="1:14" ht="14" x14ac:dyDescent="0.3">
      <c r="A10" s="86"/>
      <c r="B10" s="62" t="s">
        <v>62</v>
      </c>
      <c r="C10" s="63">
        <f>'Kappa Checklist'!$O$11</f>
        <v>1</v>
      </c>
      <c r="D10" s="64" t="s">
        <v>62</v>
      </c>
      <c r="E10" s="65">
        <f>'Kappa Checklist'!$O$11</f>
        <v>1</v>
      </c>
      <c r="F10" s="50" t="s">
        <v>71</v>
      </c>
      <c r="G10" s="51">
        <f>'Kappa Checklist'!$O$12</f>
        <v>1</v>
      </c>
      <c r="H10" s="66" t="s">
        <v>71</v>
      </c>
      <c r="I10" s="67">
        <f>'Kappa Checklist'!$O$12</f>
        <v>1</v>
      </c>
      <c r="J10" s="54" t="s">
        <v>71</v>
      </c>
      <c r="K10" s="55">
        <f>'Kappa Checklist'!$O$12</f>
        <v>1</v>
      </c>
      <c r="L10" s="56" t="s">
        <v>334</v>
      </c>
      <c r="M10" s="137">
        <f>'Kappa Checklist'!$O$47</f>
        <v>1</v>
      </c>
      <c r="N10" s="23"/>
    </row>
    <row r="11" spans="1:14" ht="14" x14ac:dyDescent="0.3">
      <c r="A11" s="86"/>
      <c r="B11" s="62" t="s">
        <v>71</v>
      </c>
      <c r="C11" s="63">
        <f>'Kappa Checklist'!$O$12</f>
        <v>1</v>
      </c>
      <c r="D11" s="64" t="s">
        <v>71</v>
      </c>
      <c r="E11" s="65">
        <f>'Kappa Checklist'!$O$12</f>
        <v>1</v>
      </c>
      <c r="F11" s="50" t="s">
        <v>80</v>
      </c>
      <c r="G11" s="51">
        <f>'Kappa Checklist'!$O$13</f>
        <v>1</v>
      </c>
      <c r="H11" s="66" t="s">
        <v>80</v>
      </c>
      <c r="I11" s="67">
        <f>'Kappa Checklist'!$O$13</f>
        <v>1</v>
      </c>
      <c r="J11" s="54" t="s">
        <v>80</v>
      </c>
      <c r="K11" s="55">
        <f>'Kappa Checklist'!$O$13</f>
        <v>1</v>
      </c>
      <c r="L11" s="138" t="s">
        <v>277</v>
      </c>
      <c r="M11" s="137">
        <f>'Kappa Checklist'!$O$36</f>
        <v>1</v>
      </c>
      <c r="N11" s="23"/>
    </row>
    <row r="12" spans="1:14" ht="14" x14ac:dyDescent="0.3">
      <c r="A12" s="86"/>
      <c r="B12" s="62" t="s">
        <v>80</v>
      </c>
      <c r="C12" s="63">
        <f>'Kappa Checklist'!$O$13</f>
        <v>1</v>
      </c>
      <c r="D12" s="64" t="s">
        <v>80</v>
      </c>
      <c r="E12" s="65">
        <f>'Kappa Checklist'!$O$13</f>
        <v>1</v>
      </c>
      <c r="F12" s="50" t="s">
        <v>89</v>
      </c>
      <c r="G12" s="51">
        <f>'Kappa Checklist'!$O$14</f>
        <v>1</v>
      </c>
      <c r="H12" s="66" t="s">
        <v>89</v>
      </c>
      <c r="I12" s="67">
        <f>'Kappa Checklist'!$O$14</f>
        <v>1</v>
      </c>
      <c r="J12" s="54" t="s">
        <v>89</v>
      </c>
      <c r="K12" s="55">
        <f>'Kappa Checklist'!$O$14</f>
        <v>1</v>
      </c>
      <c r="L12" s="69" t="s">
        <v>46</v>
      </c>
      <c r="M12" s="70">
        <f>SUM(M5:M11)</f>
        <v>7</v>
      </c>
      <c r="N12" s="23"/>
    </row>
    <row r="13" spans="1:14" ht="14" x14ac:dyDescent="0.3">
      <c r="A13" s="86"/>
      <c r="B13" s="62" t="s">
        <v>89</v>
      </c>
      <c r="C13" s="63">
        <f>'Kappa Checklist'!$O$14</f>
        <v>1</v>
      </c>
      <c r="D13" s="64" t="s">
        <v>89</v>
      </c>
      <c r="E13" s="65">
        <f>'Kappa Checklist'!$O$14</f>
        <v>1</v>
      </c>
      <c r="F13" s="50" t="s">
        <v>98</v>
      </c>
      <c r="G13" s="51">
        <f>'Kappa Checklist'!$O$15</f>
        <v>1</v>
      </c>
      <c r="H13" s="66" t="s">
        <v>98</v>
      </c>
      <c r="I13" s="67">
        <f>'Kappa Checklist'!$O$15</f>
        <v>1</v>
      </c>
      <c r="J13" s="54" t="s">
        <v>98</v>
      </c>
      <c r="K13" s="55">
        <f>'Kappa Checklist'!$O$15</f>
        <v>1</v>
      </c>
      <c r="L13" s="139"/>
      <c r="M13" s="140"/>
      <c r="N13" s="23"/>
    </row>
    <row r="14" spans="1:14" ht="14" x14ac:dyDescent="0.3">
      <c r="A14" s="86"/>
      <c r="B14" s="62" t="s">
        <v>98</v>
      </c>
      <c r="C14" s="63">
        <f>'Kappa Checklist'!$O$15</f>
        <v>1</v>
      </c>
      <c r="D14" s="64" t="s">
        <v>98</v>
      </c>
      <c r="E14" s="65">
        <f>'Kappa Checklist'!$O$15</f>
        <v>1</v>
      </c>
      <c r="F14" s="50" t="s">
        <v>366</v>
      </c>
      <c r="G14" s="51">
        <f>'Kappa Checklist'!$O$22</f>
        <v>1</v>
      </c>
      <c r="H14" s="66" t="s">
        <v>366</v>
      </c>
      <c r="I14" s="67">
        <f>'Kappa Checklist'!$O$22</f>
        <v>1</v>
      </c>
      <c r="J14" s="54" t="s">
        <v>366</v>
      </c>
      <c r="K14" s="55">
        <f>'Kappa Checklist'!$O$22</f>
        <v>1</v>
      </c>
      <c r="L14" s="139"/>
      <c r="M14" s="140"/>
      <c r="N14" s="23"/>
    </row>
    <row r="15" spans="1:14" ht="14" x14ac:dyDescent="0.3">
      <c r="A15" s="86"/>
      <c r="B15" s="62" t="s">
        <v>366</v>
      </c>
      <c r="C15" s="63">
        <f>'Kappa Checklist'!$O$22</f>
        <v>1</v>
      </c>
      <c r="D15" s="64" t="s">
        <v>366</v>
      </c>
      <c r="E15" s="65">
        <f>'Kappa Checklist'!$O$22</f>
        <v>1</v>
      </c>
      <c r="F15" s="50" t="s">
        <v>179</v>
      </c>
      <c r="G15" s="51">
        <f>'Kappa Checklist'!$O$24</f>
        <v>1</v>
      </c>
      <c r="H15" s="66" t="s">
        <v>31</v>
      </c>
      <c r="I15" s="67">
        <f>'Kappa Checklist'!$E$8</f>
        <v>1</v>
      </c>
      <c r="J15" s="141" t="s">
        <v>224</v>
      </c>
      <c r="K15" s="55">
        <f>'Kappa Checklist'!$O$29</f>
        <v>1</v>
      </c>
      <c r="L15" s="139"/>
      <c r="M15" s="140"/>
      <c r="N15" s="23"/>
    </row>
    <row r="16" spans="1:14" ht="14" x14ac:dyDescent="0.3">
      <c r="A16" s="86"/>
      <c r="B16" s="62" t="s">
        <v>179</v>
      </c>
      <c r="C16" s="63">
        <f>'Kappa Checklist'!$O$24</f>
        <v>1</v>
      </c>
      <c r="D16" s="64" t="s">
        <v>179</v>
      </c>
      <c r="E16" s="65">
        <f>'Kappa Checklist'!$O$24</f>
        <v>1</v>
      </c>
      <c r="F16" s="50" t="s">
        <v>34</v>
      </c>
      <c r="G16" s="51">
        <f>'Kappa Checklist'!$K$8</f>
        <v>1</v>
      </c>
      <c r="H16" s="66" t="s">
        <v>40</v>
      </c>
      <c r="I16" s="67">
        <f>'Kappa Checklist'!$E$9</f>
        <v>1</v>
      </c>
      <c r="J16" s="69" t="s">
        <v>46</v>
      </c>
      <c r="K16" s="70">
        <f>SUM(K5:K15)</f>
        <v>11</v>
      </c>
      <c r="L16" s="139"/>
      <c r="M16" s="140"/>
      <c r="N16" s="23"/>
    </row>
    <row r="17" spans="1:14" ht="14" x14ac:dyDescent="0.3">
      <c r="A17" s="86"/>
      <c r="B17" s="62" t="s">
        <v>53</v>
      </c>
      <c r="C17" s="63">
        <f>'Kappa Checklist'!$M$10</f>
        <v>1</v>
      </c>
      <c r="D17" s="64" t="s">
        <v>53</v>
      </c>
      <c r="E17" s="65">
        <f>'Kappa Checklist'!$M$10</f>
        <v>1</v>
      </c>
      <c r="F17" s="50" t="s">
        <v>52</v>
      </c>
      <c r="G17" s="51">
        <f>'Kappa Checklist'!$K$10</f>
        <v>1</v>
      </c>
      <c r="H17" s="66" t="s">
        <v>66</v>
      </c>
      <c r="I17" s="67">
        <f>'Kappa Checklist'!$E$12</f>
        <v>1</v>
      </c>
      <c r="J17" s="139"/>
      <c r="K17" s="140"/>
      <c r="L17" s="139"/>
      <c r="M17" s="140"/>
      <c r="N17" s="23"/>
    </row>
    <row r="18" spans="1:14" ht="14" x14ac:dyDescent="0.3">
      <c r="A18" s="86"/>
      <c r="B18" s="62" t="s">
        <v>44</v>
      </c>
      <c r="C18" s="63">
        <f>'Kappa Checklist'!$M$9</f>
        <v>1</v>
      </c>
      <c r="D18" s="64" t="s">
        <v>44</v>
      </c>
      <c r="E18" s="65">
        <f>'Kappa Checklist'!$M$9</f>
        <v>1</v>
      </c>
      <c r="F18" s="50" t="s">
        <v>60</v>
      </c>
      <c r="G18" s="51">
        <f>'Kappa Checklist'!$K$11</f>
        <v>1</v>
      </c>
      <c r="H18" s="66" t="s">
        <v>75</v>
      </c>
      <c r="I18" s="67">
        <f>'Kappa Checklist'!$E$13</f>
        <v>1</v>
      </c>
      <c r="J18" s="139"/>
      <c r="K18" s="140"/>
      <c r="L18" s="139"/>
      <c r="M18" s="140"/>
      <c r="N18" s="23"/>
    </row>
    <row r="19" spans="1:14" ht="14" x14ac:dyDescent="0.3">
      <c r="A19" s="86"/>
      <c r="B19" s="62" t="s">
        <v>79</v>
      </c>
      <c r="C19" s="63">
        <f>'Kappa Checklist'!$M$13</f>
        <v>1</v>
      </c>
      <c r="D19" s="64" t="s">
        <v>79</v>
      </c>
      <c r="E19" s="65">
        <f>'Kappa Checklist'!$M$13</f>
        <v>1</v>
      </c>
      <c r="F19" s="50" t="s">
        <v>247</v>
      </c>
      <c r="G19" s="51">
        <f>'Kappa Checklist'!$K$32</f>
        <v>1</v>
      </c>
      <c r="H19" s="66" t="s">
        <v>84</v>
      </c>
      <c r="I19" s="67">
        <f>'Kappa Checklist'!$E$14</f>
        <v>1</v>
      </c>
      <c r="J19" s="139"/>
      <c r="K19" s="140"/>
      <c r="L19" s="139"/>
      <c r="M19" s="140"/>
      <c r="N19" s="23"/>
    </row>
    <row r="20" spans="1:14" ht="14" x14ac:dyDescent="0.3">
      <c r="A20" s="86"/>
      <c r="B20" s="62" t="s">
        <v>88</v>
      </c>
      <c r="C20" s="63">
        <f>'Kappa Checklist'!$M$14</f>
        <v>1</v>
      </c>
      <c r="D20" s="64" t="s">
        <v>88</v>
      </c>
      <c r="E20" s="65">
        <f>'Kappa Checklist'!$M$14</f>
        <v>1</v>
      </c>
      <c r="F20" s="50" t="s">
        <v>262</v>
      </c>
      <c r="G20" s="51">
        <f>'Kappa Checklist'!$K$34</f>
        <v>1</v>
      </c>
      <c r="H20" s="66" t="s">
        <v>93</v>
      </c>
      <c r="I20" s="67">
        <f>'Kappa Checklist'!$E$15</f>
        <v>1</v>
      </c>
      <c r="J20" s="139"/>
      <c r="K20" s="140"/>
      <c r="L20" s="139"/>
      <c r="M20" s="140"/>
      <c r="N20" s="23"/>
    </row>
    <row r="21" spans="1:14" ht="14" x14ac:dyDescent="0.3">
      <c r="A21" s="86"/>
      <c r="B21" s="62" t="s">
        <v>133</v>
      </c>
      <c r="C21" s="63">
        <f>'Kappa Checklist'!$M$19</f>
        <v>1</v>
      </c>
      <c r="D21" s="64" t="s">
        <v>133</v>
      </c>
      <c r="E21" s="65">
        <f>'Kappa Checklist'!$M$19</f>
        <v>1</v>
      </c>
      <c r="F21" s="50" t="s">
        <v>269</v>
      </c>
      <c r="G21" s="51">
        <f>'Kappa Checklist'!$K$35</f>
        <v>1</v>
      </c>
      <c r="H21" s="142" t="s">
        <v>120</v>
      </c>
      <c r="I21" s="67">
        <f>'Kappa Checklist'!$E$18</f>
        <v>1</v>
      </c>
      <c r="J21" s="139"/>
      <c r="K21" s="140"/>
      <c r="L21" s="139"/>
      <c r="M21" s="140"/>
      <c r="N21" s="23"/>
    </row>
    <row r="22" spans="1:14" ht="14" x14ac:dyDescent="0.3">
      <c r="A22" s="86"/>
      <c r="B22" s="62" t="s">
        <v>142</v>
      </c>
      <c r="C22" s="63">
        <f>'Kappa Checklist'!$M$20</f>
        <v>1</v>
      </c>
      <c r="D22" s="64" t="s">
        <v>142</v>
      </c>
      <c r="E22" s="65">
        <f>'Kappa Checklist'!$M$20</f>
        <v>1</v>
      </c>
      <c r="F22" s="143" t="s">
        <v>270</v>
      </c>
      <c r="G22" s="51">
        <f>'Kappa Checklist'!$O$35</f>
        <v>1</v>
      </c>
      <c r="H22" s="144" t="s">
        <v>257</v>
      </c>
      <c r="I22" s="67">
        <f>'Kappa Checklist'!$O$33</f>
        <v>1</v>
      </c>
      <c r="J22" s="139"/>
      <c r="K22" s="140"/>
      <c r="L22" s="139"/>
      <c r="M22" s="140"/>
      <c r="N22" s="23"/>
    </row>
    <row r="23" spans="1:14" ht="14" x14ac:dyDescent="0.3">
      <c r="A23" s="86"/>
      <c r="B23" s="62" t="s">
        <v>97</v>
      </c>
      <c r="C23" s="63">
        <f>'Kappa Checklist'!$M$15</f>
        <v>1</v>
      </c>
      <c r="D23" s="64" t="s">
        <v>97</v>
      </c>
      <c r="E23" s="65">
        <f>'Kappa Checklist'!$M$15</f>
        <v>1</v>
      </c>
      <c r="F23" s="69" t="s">
        <v>46</v>
      </c>
      <c r="G23" s="70">
        <f>SUM(G5:G22)</f>
        <v>18</v>
      </c>
      <c r="H23" s="69" t="s">
        <v>46</v>
      </c>
      <c r="I23" s="70">
        <f>SUM(I5:I22)</f>
        <v>18</v>
      </c>
      <c r="J23" s="139"/>
      <c r="K23" s="140"/>
      <c r="L23" s="139"/>
      <c r="M23" s="140" t="s">
        <v>367</v>
      </c>
      <c r="N23" s="23"/>
    </row>
    <row r="24" spans="1:14" ht="14" x14ac:dyDescent="0.3">
      <c r="A24" s="86"/>
      <c r="B24" s="62" t="s">
        <v>124</v>
      </c>
      <c r="C24" s="63">
        <f>'Kappa Checklist'!$M$18</f>
        <v>1</v>
      </c>
      <c r="D24" s="64" t="s">
        <v>124</v>
      </c>
      <c r="E24" s="65">
        <f>'Kappa Checklist'!$M$18</f>
        <v>1</v>
      </c>
      <c r="F24" s="139"/>
      <c r="G24" s="140"/>
      <c r="H24" s="139"/>
      <c r="I24" s="140"/>
      <c r="J24" s="139"/>
      <c r="K24" s="140"/>
      <c r="L24" s="139"/>
      <c r="M24" s="140"/>
      <c r="N24" s="23"/>
    </row>
    <row r="25" spans="1:14" ht="14" x14ac:dyDescent="0.3">
      <c r="A25" s="86"/>
      <c r="B25" s="145" t="s">
        <v>249</v>
      </c>
      <c r="C25" s="63">
        <f>'Kappa Checklist'!$O$32</f>
        <v>1</v>
      </c>
      <c r="D25" s="64" t="s">
        <v>224</v>
      </c>
      <c r="E25" s="65">
        <f>'Kappa Checklist'!$O$29</f>
        <v>1</v>
      </c>
      <c r="F25" s="139"/>
      <c r="G25" s="140"/>
      <c r="H25" s="139"/>
      <c r="I25" s="140"/>
      <c r="J25" s="139"/>
      <c r="K25" s="140"/>
      <c r="L25" s="139"/>
      <c r="M25" s="140"/>
      <c r="N25" s="23"/>
    </row>
    <row r="26" spans="1:14" ht="14" x14ac:dyDescent="0.3">
      <c r="A26" s="86"/>
      <c r="B26" s="69" t="s">
        <v>46</v>
      </c>
      <c r="C26" s="70">
        <f>SUM(C5:C25)</f>
        <v>21</v>
      </c>
      <c r="D26" s="64" t="s">
        <v>257</v>
      </c>
      <c r="E26" s="65">
        <f>'Kappa Checklist'!$O$33</f>
        <v>1</v>
      </c>
      <c r="F26" s="139"/>
      <c r="G26" s="140"/>
      <c r="H26" s="139"/>
      <c r="I26" s="140"/>
      <c r="J26" s="139"/>
      <c r="K26" s="140"/>
      <c r="L26" s="139"/>
      <c r="M26" s="140"/>
      <c r="N26" s="23"/>
    </row>
    <row r="27" spans="1:14" ht="14" x14ac:dyDescent="0.3">
      <c r="A27" s="86"/>
      <c r="B27" s="139"/>
      <c r="C27" s="139"/>
      <c r="D27" s="64" t="s">
        <v>249</v>
      </c>
      <c r="E27" s="65">
        <f>'Kappa Checklist'!$O$32</f>
        <v>1</v>
      </c>
      <c r="F27" s="139"/>
      <c r="G27" s="140"/>
      <c r="H27" s="139"/>
      <c r="I27" s="140"/>
      <c r="J27" s="139"/>
      <c r="K27" s="140"/>
      <c r="L27" s="139"/>
      <c r="M27" s="140"/>
      <c r="N27" s="23"/>
    </row>
    <row r="28" spans="1:14" ht="14" x14ac:dyDescent="0.3">
      <c r="A28" s="86"/>
      <c r="B28" s="139"/>
      <c r="C28" s="139"/>
      <c r="D28" s="146" t="s">
        <v>346</v>
      </c>
      <c r="E28" s="65">
        <f>'Kappa Checklist'!$O$50</f>
        <v>1</v>
      </c>
      <c r="F28" s="139"/>
      <c r="G28" s="140"/>
      <c r="H28" s="139"/>
      <c r="I28" s="140"/>
      <c r="J28" s="139"/>
      <c r="K28" s="140"/>
      <c r="L28" s="139"/>
      <c r="M28" s="140"/>
      <c r="N28" s="23"/>
    </row>
    <row r="29" spans="1:14" ht="14" x14ac:dyDescent="0.3">
      <c r="A29" s="86"/>
      <c r="B29" s="139"/>
      <c r="C29" s="139"/>
      <c r="D29" s="69" t="s">
        <v>46</v>
      </c>
      <c r="E29" s="70">
        <f>SUM(E4:E28)</f>
        <v>24</v>
      </c>
      <c r="F29" s="139"/>
      <c r="G29" s="140"/>
      <c r="H29" s="139"/>
      <c r="I29" s="140"/>
      <c r="J29" s="139"/>
      <c r="K29" s="140"/>
      <c r="L29" s="139"/>
      <c r="M29" s="140"/>
      <c r="N29" s="23"/>
    </row>
    <row r="30" spans="1:14" ht="14" x14ac:dyDescent="0.3">
      <c r="A30" s="86"/>
      <c r="B30" s="23"/>
      <c r="C30" s="23"/>
      <c r="D30" s="23" t="s">
        <v>368</v>
      </c>
      <c r="E30" s="92"/>
      <c r="F30" s="23"/>
      <c r="G30" s="92"/>
      <c r="H30" s="23"/>
      <c r="I30" s="92"/>
      <c r="J30" s="23"/>
      <c r="K30" s="92"/>
      <c r="L30" s="23"/>
      <c r="M30" s="92"/>
      <c r="N30" s="23"/>
    </row>
  </sheetData>
  <mergeCells count="7">
    <mergeCell ref="B2:M2"/>
    <mergeCell ref="B4:C4"/>
    <mergeCell ref="D4:E4"/>
    <mergeCell ref="F4:G4"/>
    <mergeCell ref="H4:I4"/>
    <mergeCell ref="J4:K4"/>
    <mergeCell ref="L4:M4"/>
  </mergeCells>
  <conditionalFormatting sqref="B5">
    <cfRule type="expression" dxfId="264" priority="1" stopIfTrue="1">
      <formula>LEN(TRIM(B5))=0</formula>
    </cfRule>
  </conditionalFormatting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460A-0669-4385-BE51-E2D48BC5D84E}">
  <dimension ref="A1:S82"/>
  <sheetViews>
    <sheetView workbookViewId="0"/>
  </sheetViews>
  <sheetFormatPr defaultRowHeight="15.75" customHeight="1" x14ac:dyDescent="0.3"/>
  <cols>
    <col min="1" max="2" width="3" customWidth="1"/>
    <col min="3" max="3" width="20.9140625" customWidth="1"/>
    <col min="4" max="5" width="6.1640625" customWidth="1"/>
    <col min="6" max="6" width="21.33203125" customWidth="1"/>
    <col min="7" max="8" width="6.1640625" customWidth="1"/>
    <col min="9" max="9" width="20.9140625" customWidth="1"/>
    <col min="10" max="11" width="6.1640625" customWidth="1"/>
    <col min="12" max="12" width="20.9140625" customWidth="1"/>
    <col min="13" max="14" width="6.1640625" customWidth="1"/>
    <col min="15" max="15" width="20.9140625" customWidth="1"/>
    <col min="16" max="17" width="6.1640625" customWidth="1"/>
    <col min="18" max="18" width="9.1640625" customWidth="1"/>
    <col min="19" max="19" width="6" customWidth="1"/>
    <col min="20" max="1024" width="11.6640625" customWidth="1"/>
  </cols>
  <sheetData>
    <row r="1" spans="1:19" ht="18.75" customHeight="1" thickBot="1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3"/>
      <c r="P1" s="23"/>
      <c r="Q1" s="23"/>
      <c r="R1" s="23"/>
      <c r="S1" s="23"/>
    </row>
    <row r="2" spans="1:19" ht="24.75" customHeight="1" x14ac:dyDescent="0.5">
      <c r="A2" s="22"/>
      <c r="B2" s="22"/>
      <c r="C2" s="214" t="s">
        <v>369</v>
      </c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32"/>
      <c r="R2" s="23"/>
      <c r="S2" s="23"/>
    </row>
    <row r="3" spans="1:19" ht="63" customHeight="1" x14ac:dyDescent="0.3">
      <c r="A3" s="148"/>
      <c r="B3" s="148"/>
      <c r="C3" s="215"/>
      <c r="D3" s="215"/>
      <c r="E3" s="149"/>
      <c r="F3" s="215"/>
      <c r="G3" s="215"/>
      <c r="H3" s="149"/>
      <c r="I3" s="215"/>
      <c r="J3" s="215"/>
      <c r="K3" s="149"/>
      <c r="L3" s="215"/>
      <c r="M3" s="215"/>
      <c r="N3" s="149"/>
      <c r="O3" s="216"/>
      <c r="P3" s="216"/>
      <c r="Q3" s="150"/>
      <c r="R3" s="151"/>
      <c r="S3" s="151"/>
    </row>
    <row r="4" spans="1:19" ht="20.25" customHeight="1" x14ac:dyDescent="0.35">
      <c r="A4" s="152"/>
      <c r="B4" s="152"/>
      <c r="C4" s="217">
        <v>0</v>
      </c>
      <c r="D4" s="217"/>
      <c r="E4" s="153"/>
      <c r="F4" s="218">
        <v>0</v>
      </c>
      <c r="G4" s="218"/>
      <c r="H4" s="153"/>
      <c r="I4" s="218">
        <v>0</v>
      </c>
      <c r="J4" s="218"/>
      <c r="K4" s="153"/>
      <c r="L4" s="218">
        <v>0</v>
      </c>
      <c r="M4" s="218"/>
      <c r="N4" s="153"/>
      <c r="O4" s="218">
        <v>0</v>
      </c>
      <c r="P4" s="218"/>
      <c r="Q4" s="154"/>
      <c r="R4" s="154"/>
      <c r="S4" s="154"/>
    </row>
    <row r="5" spans="1:19" ht="17.25" customHeight="1" thickBot="1" x14ac:dyDescent="0.35">
      <c r="A5" s="24"/>
      <c r="B5" s="24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</row>
    <row r="6" spans="1:19" ht="24.75" customHeight="1" x14ac:dyDescent="0.5">
      <c r="A6" s="24"/>
      <c r="B6" s="24"/>
      <c r="C6" s="214" t="s">
        <v>370</v>
      </c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32"/>
    </row>
    <row r="7" spans="1:19" ht="21.5" x14ac:dyDescent="0.45">
      <c r="A7" s="37"/>
      <c r="B7" s="37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41"/>
      <c r="Q7" s="41"/>
      <c r="R7" s="41"/>
      <c r="S7" s="41"/>
    </row>
    <row r="8" spans="1:19" ht="21.5" x14ac:dyDescent="0.45">
      <c r="A8" s="37"/>
      <c r="B8" s="37"/>
      <c r="C8" s="135"/>
      <c r="D8" s="32"/>
      <c r="E8" s="32"/>
      <c r="F8" s="135"/>
      <c r="G8" s="32"/>
      <c r="H8" s="32"/>
      <c r="I8" s="135"/>
      <c r="J8" s="32"/>
      <c r="K8" s="32"/>
      <c r="L8" s="32"/>
      <c r="M8" s="32"/>
      <c r="N8" s="136"/>
      <c r="O8" s="41"/>
      <c r="P8" s="41"/>
      <c r="Q8" s="41"/>
      <c r="R8" s="41"/>
      <c r="S8" s="41"/>
    </row>
    <row r="9" spans="1:19" ht="81.75" customHeight="1" x14ac:dyDescent="0.45">
      <c r="A9" s="37"/>
      <c r="B9" s="37"/>
      <c r="C9" s="135"/>
      <c r="D9" s="32"/>
      <c r="E9" s="32"/>
      <c r="F9" s="135"/>
      <c r="G9" s="32"/>
      <c r="H9" s="32"/>
      <c r="I9" s="135"/>
      <c r="J9" s="32"/>
      <c r="K9" s="32"/>
      <c r="L9" s="32"/>
      <c r="M9" s="32"/>
      <c r="N9" s="136"/>
      <c r="O9" s="41"/>
      <c r="P9" s="41"/>
      <c r="Q9" s="41"/>
      <c r="R9" s="41"/>
      <c r="S9" s="41"/>
    </row>
    <row r="10" spans="1:19" ht="20.25" customHeight="1" x14ac:dyDescent="0.35">
      <c r="A10" s="155"/>
      <c r="B10" s="155"/>
      <c r="C10" s="219">
        <v>0</v>
      </c>
      <c r="D10" s="219"/>
      <c r="E10" s="220">
        <v>0</v>
      </c>
      <c r="F10" s="220"/>
      <c r="G10" s="220">
        <v>0</v>
      </c>
      <c r="H10" s="220"/>
      <c r="I10" s="220"/>
      <c r="J10" s="220">
        <v>0</v>
      </c>
      <c r="K10" s="220"/>
      <c r="L10" s="220"/>
      <c r="M10" s="220">
        <v>0</v>
      </c>
      <c r="N10" s="220"/>
      <c r="O10" s="220"/>
      <c r="P10" s="220">
        <v>0</v>
      </c>
      <c r="Q10" s="220"/>
      <c r="R10" s="220"/>
      <c r="S10" s="156"/>
    </row>
    <row r="11" spans="1:19" ht="21.5" thickBot="1" x14ac:dyDescent="0.4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136"/>
      <c r="O11" s="41"/>
      <c r="P11" s="41"/>
      <c r="Q11" s="41"/>
      <c r="R11" s="41"/>
      <c r="S11" s="41"/>
    </row>
    <row r="12" spans="1:19" ht="45" customHeight="1" thickBot="1" x14ac:dyDescent="0.5">
      <c r="A12" s="37"/>
      <c r="B12" s="37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3"/>
      <c r="S12" s="23"/>
    </row>
    <row r="13" spans="1:19" ht="14" x14ac:dyDescent="0.3">
      <c r="A13" s="23"/>
      <c r="B13" s="23"/>
      <c r="C13" s="157">
        <f ca="1">COUNTIFS(E15,D15,D16,E16)+COUNTIFS(E18,"&gt;="&amp;D18,E19,"&gt;="&amp;D19,E20,D20,E21,D21,E22,D22,E23,D23)+COUNTIFS(E25,D25,E26,"&gt;="&amp;D26,E27,D27,E28,D28,E29,D29,E30,D30)</f>
        <v>0</v>
      </c>
      <c r="D13" s="44" t="s">
        <v>371</v>
      </c>
      <c r="E13" s="158" t="s">
        <v>372</v>
      </c>
      <c r="F13" s="157">
        <f ca="1">COUNTIFS(H15,"&gt;="&amp;G15,H16,G16,H17,G17,H18,G18,H19,G19)+COUNTIFS(H21,"&gt;="&amp;G21,H22,G22,H23,G23,H24,G24,H25,G25)+COUNTIFS(H27,"&gt;="&amp;G27,H28,G28,H29,"&gt;="&amp;G29,H30,"&gt;="&amp;G30,H31,G31,H32,G32,H33,G33,H34,G34)</f>
        <v>0</v>
      </c>
      <c r="G13" s="44" t="s">
        <v>371</v>
      </c>
      <c r="H13" s="159" t="s">
        <v>372</v>
      </c>
      <c r="I13" s="157">
        <f ca="1">COUNTIFS(K15,J15,K16,J16)+COUNTIFS(K18,"&gt;="&amp;J18,K19,"&gt;="&amp;J19,K20,J20,K21,J21,K22,J22,K23,J23)+COUNTIFS(K25,"&gt;="&amp;J25,K26,"&gt;="&amp;J26,K27,"&gt;="&amp;J27,K28,J28,K29,J29,K30,J30,K31,J31)</f>
        <v>0</v>
      </c>
      <c r="J13" s="44" t="s">
        <v>371</v>
      </c>
      <c r="K13" s="159" t="s">
        <v>372</v>
      </c>
      <c r="L13" s="157">
        <f ca="1">COUNTIFS(N15,"&gt;="&amp;M15,N16,M16,N17,M17,N18,M18,N19,M19)+COUNTIFS(N21,"&gt;="&amp;M21,N22,"&gt;="&amp;M22,N23,"&gt;="&amp;M23,N24,M24,N25,M25,N26,M26,N27,M27)+COUNTIFS(N29,M29,N30,"&gt;="&amp;M30,N31,"&gt;="&amp;M31,N32,M32,N33,M33,N34,M34)</f>
        <v>0</v>
      </c>
      <c r="M13" s="44" t="s">
        <v>371</v>
      </c>
      <c r="N13" s="159" t="s">
        <v>372</v>
      </c>
      <c r="O13" s="157">
        <f ca="1">COUNTIFS(Q15,P15,Q16,P16,Q17,P17,Q18,P18,Q19,P19)+COUNTIFS(Q21,"&gt;="&amp;P21,Q22,"&gt;="&amp;P22,Q23,"&gt;="&amp;P23,Q24,P24,Q25,P25,Q26,P26,Q27,P27,Q28,P28)+COUNTIFS(Q30,"&gt;="&amp;P30,Q31,"&gt;="&amp;P31,Q32,"&gt;="&amp;P32,Q33,"&gt;="&amp;P33,Q34,"&gt;="&amp;P34,Q35,P35,Q36,P36,Q37,P37)</f>
        <v>0</v>
      </c>
      <c r="P13" s="44" t="s">
        <v>371</v>
      </c>
      <c r="Q13" s="158" t="s">
        <v>372</v>
      </c>
      <c r="R13" s="23"/>
      <c r="S13" s="23"/>
    </row>
    <row r="14" spans="1:19" ht="14" x14ac:dyDescent="0.3">
      <c r="A14" s="23"/>
      <c r="B14" s="23"/>
      <c r="C14" s="222" t="s">
        <v>373</v>
      </c>
      <c r="D14" s="222"/>
      <c r="E14" s="222"/>
      <c r="F14" s="223" t="s">
        <v>373</v>
      </c>
      <c r="G14" s="223"/>
      <c r="H14" s="223"/>
      <c r="I14" s="223" t="s">
        <v>373</v>
      </c>
      <c r="J14" s="223"/>
      <c r="K14" s="223"/>
      <c r="L14" s="224"/>
      <c r="M14" s="224"/>
      <c r="N14" s="224"/>
      <c r="O14" s="222" t="s">
        <v>373</v>
      </c>
      <c r="P14" s="222"/>
      <c r="Q14" s="222"/>
      <c r="R14" s="32"/>
      <c r="S14" s="32"/>
    </row>
    <row r="15" spans="1:19" ht="14" x14ac:dyDescent="0.3">
      <c r="A15" s="23"/>
      <c r="B15" s="23"/>
      <c r="C15" s="160" t="s">
        <v>374</v>
      </c>
      <c r="D15" s="161">
        <v>1</v>
      </c>
      <c r="E15" s="158">
        <v>0</v>
      </c>
      <c r="F15" s="162" t="s">
        <v>375</v>
      </c>
      <c r="G15" s="163">
        <v>1</v>
      </c>
      <c r="H15" s="164">
        <f ca="1">$C34</f>
        <v>0</v>
      </c>
      <c r="I15" s="160" t="s">
        <v>376</v>
      </c>
      <c r="J15" s="165">
        <v>2</v>
      </c>
      <c r="K15" s="161">
        <v>0</v>
      </c>
      <c r="L15" s="166" t="s">
        <v>377</v>
      </c>
      <c r="M15" s="163">
        <v>1</v>
      </c>
      <c r="N15" s="164">
        <f ca="1">$C13</f>
        <v>0</v>
      </c>
      <c r="O15" s="167" t="s">
        <v>378</v>
      </c>
      <c r="P15" s="168">
        <v>1</v>
      </c>
      <c r="Q15" s="169">
        <v>0</v>
      </c>
      <c r="R15" s="32"/>
      <c r="S15" s="32"/>
    </row>
    <row r="16" spans="1:19" ht="14" x14ac:dyDescent="0.3">
      <c r="A16" s="23"/>
      <c r="B16" s="23"/>
      <c r="C16" s="160" t="s">
        <v>379</v>
      </c>
      <c r="D16" s="170">
        <v>20000</v>
      </c>
      <c r="E16" s="171">
        <v>0</v>
      </c>
      <c r="F16" s="160" t="s">
        <v>380</v>
      </c>
      <c r="G16" s="165">
        <v>1</v>
      </c>
      <c r="H16" s="161">
        <v>0</v>
      </c>
      <c r="I16" s="167" t="s">
        <v>379</v>
      </c>
      <c r="J16" s="168">
        <v>25000</v>
      </c>
      <c r="K16" s="168">
        <v>0</v>
      </c>
      <c r="L16" s="167" t="s">
        <v>381</v>
      </c>
      <c r="M16" s="168">
        <v>3</v>
      </c>
      <c r="N16" s="172">
        <v>0</v>
      </c>
      <c r="O16" s="167" t="s">
        <v>382</v>
      </c>
      <c r="P16" s="168">
        <v>1</v>
      </c>
      <c r="Q16" s="169">
        <v>0</v>
      </c>
      <c r="R16" s="32"/>
      <c r="S16" s="32"/>
    </row>
    <row r="17" spans="1:19" ht="21" x14ac:dyDescent="0.4">
      <c r="A17" s="23"/>
      <c r="B17" s="23"/>
      <c r="C17" s="225" t="s">
        <v>383</v>
      </c>
      <c r="D17" s="225"/>
      <c r="E17" s="225"/>
      <c r="F17" s="160" t="s">
        <v>384</v>
      </c>
      <c r="G17" s="173">
        <v>1</v>
      </c>
      <c r="H17" s="170">
        <v>0</v>
      </c>
      <c r="I17" s="226" t="s">
        <v>383</v>
      </c>
      <c r="J17" s="226"/>
      <c r="K17" s="226"/>
      <c r="L17" s="167" t="s">
        <v>385</v>
      </c>
      <c r="M17" s="168">
        <v>5</v>
      </c>
      <c r="N17" s="172">
        <v>0</v>
      </c>
      <c r="O17" s="167" t="s">
        <v>386</v>
      </c>
      <c r="P17" s="168">
        <v>2</v>
      </c>
      <c r="Q17" s="169">
        <v>0</v>
      </c>
      <c r="R17" s="41"/>
      <c r="S17" s="41"/>
    </row>
    <row r="18" spans="1:19" ht="14" x14ac:dyDescent="0.3">
      <c r="A18" s="73"/>
      <c r="B18" s="73"/>
      <c r="C18" s="162" t="s">
        <v>387</v>
      </c>
      <c r="D18" s="164">
        <v>1</v>
      </c>
      <c r="E18" s="174">
        <f ca="1">$I35</f>
        <v>0</v>
      </c>
      <c r="F18" s="167" t="s">
        <v>388</v>
      </c>
      <c r="G18" s="175">
        <v>2</v>
      </c>
      <c r="H18" s="172">
        <v>0</v>
      </c>
      <c r="I18" s="166" t="s">
        <v>389</v>
      </c>
      <c r="J18" s="163">
        <v>1</v>
      </c>
      <c r="K18" s="164">
        <f ca="1">$I53</f>
        <v>0</v>
      </c>
      <c r="L18" s="167" t="s">
        <v>390</v>
      </c>
      <c r="M18" s="168">
        <v>5</v>
      </c>
      <c r="N18" s="172">
        <v>0</v>
      </c>
      <c r="O18" s="167" t="s">
        <v>391</v>
      </c>
      <c r="P18" s="168">
        <v>1</v>
      </c>
      <c r="Q18" s="169">
        <v>0</v>
      </c>
      <c r="R18" s="23"/>
      <c r="S18" s="23"/>
    </row>
    <row r="19" spans="1:19" ht="14" x14ac:dyDescent="0.3">
      <c r="A19" s="73"/>
      <c r="B19" s="73"/>
      <c r="C19" s="176" t="s">
        <v>392</v>
      </c>
      <c r="D19" s="177">
        <v>2</v>
      </c>
      <c r="E19" s="178">
        <f>$C10</f>
        <v>0</v>
      </c>
      <c r="F19" s="167" t="s">
        <v>379</v>
      </c>
      <c r="G19" s="168">
        <v>25000</v>
      </c>
      <c r="H19" s="168">
        <v>0</v>
      </c>
      <c r="I19" s="176" t="s">
        <v>392</v>
      </c>
      <c r="J19" s="179">
        <v>1</v>
      </c>
      <c r="K19" s="177">
        <f>$C10</f>
        <v>0</v>
      </c>
      <c r="L19" s="167" t="s">
        <v>393</v>
      </c>
      <c r="M19" s="168">
        <v>4</v>
      </c>
      <c r="N19" s="172">
        <v>0</v>
      </c>
      <c r="O19" s="167" t="s">
        <v>379</v>
      </c>
      <c r="P19" s="168">
        <v>50000</v>
      </c>
      <c r="Q19" s="180">
        <v>0</v>
      </c>
      <c r="R19" s="23"/>
      <c r="S19" s="23"/>
    </row>
    <row r="20" spans="1:19" ht="14" x14ac:dyDescent="0.3">
      <c r="A20" s="73"/>
      <c r="B20" s="73"/>
      <c r="C20" s="167" t="s">
        <v>394</v>
      </c>
      <c r="D20" s="172">
        <v>1</v>
      </c>
      <c r="E20" s="181">
        <v>0</v>
      </c>
      <c r="F20" s="226" t="s">
        <v>383</v>
      </c>
      <c r="G20" s="226"/>
      <c r="H20" s="226"/>
      <c r="I20" s="167" t="s">
        <v>395</v>
      </c>
      <c r="J20" s="175">
        <v>3</v>
      </c>
      <c r="K20" s="172">
        <v>0</v>
      </c>
      <c r="L20" s="226" t="s">
        <v>383</v>
      </c>
      <c r="M20" s="226"/>
      <c r="N20" s="226"/>
      <c r="O20" s="225" t="s">
        <v>383</v>
      </c>
      <c r="P20" s="225"/>
      <c r="Q20" s="225"/>
      <c r="R20" s="182"/>
      <c r="S20" s="182"/>
    </row>
    <row r="21" spans="1:19" ht="14" x14ac:dyDescent="0.3">
      <c r="A21" s="73"/>
      <c r="B21" s="73"/>
      <c r="C21" s="167" t="s">
        <v>396</v>
      </c>
      <c r="D21" s="172">
        <v>1</v>
      </c>
      <c r="E21" s="181">
        <v>0</v>
      </c>
      <c r="F21" s="162" t="s">
        <v>397</v>
      </c>
      <c r="G21" s="163">
        <v>2</v>
      </c>
      <c r="H21" s="164">
        <f>$F38</f>
        <v>0</v>
      </c>
      <c r="I21" s="167" t="s">
        <v>398</v>
      </c>
      <c r="J21" s="175">
        <v>2</v>
      </c>
      <c r="K21" s="172">
        <v>0</v>
      </c>
      <c r="L21" s="166" t="s">
        <v>399</v>
      </c>
      <c r="M21" s="163">
        <v>2</v>
      </c>
      <c r="N21" s="164">
        <f ca="1">$O41</f>
        <v>0</v>
      </c>
      <c r="O21" s="166" t="s">
        <v>375</v>
      </c>
      <c r="P21" s="163">
        <v>1</v>
      </c>
      <c r="Q21" s="183">
        <f ca="1">$C34</f>
        <v>0</v>
      </c>
      <c r="R21" s="32"/>
      <c r="S21" s="32"/>
    </row>
    <row r="22" spans="1:19" ht="14" x14ac:dyDescent="0.3">
      <c r="A22" s="23"/>
      <c r="B22" s="23"/>
      <c r="C22" s="167" t="s">
        <v>400</v>
      </c>
      <c r="D22" s="172">
        <v>1</v>
      </c>
      <c r="E22" s="181">
        <v>0</v>
      </c>
      <c r="F22" s="167" t="s">
        <v>401</v>
      </c>
      <c r="G22" s="175">
        <v>4</v>
      </c>
      <c r="H22" s="172">
        <v>0</v>
      </c>
      <c r="I22" s="167" t="s">
        <v>402</v>
      </c>
      <c r="J22" s="175">
        <v>3</v>
      </c>
      <c r="K22" s="172">
        <v>0</v>
      </c>
      <c r="L22" s="176" t="s">
        <v>403</v>
      </c>
      <c r="M22" s="177">
        <v>3</v>
      </c>
      <c r="N22" s="184">
        <f>$E10</f>
        <v>0</v>
      </c>
      <c r="O22" s="176" t="s">
        <v>404</v>
      </c>
      <c r="P22" s="177">
        <v>2</v>
      </c>
      <c r="Q22" s="178">
        <f>$M10</f>
        <v>0</v>
      </c>
      <c r="R22" s="32"/>
      <c r="S22" s="32"/>
    </row>
    <row r="23" spans="1:19" ht="21" x14ac:dyDescent="0.4">
      <c r="A23" s="23"/>
      <c r="B23" s="23"/>
      <c r="C23" s="167" t="s">
        <v>379</v>
      </c>
      <c r="D23" s="185">
        <v>45000</v>
      </c>
      <c r="E23" s="186">
        <v>0</v>
      </c>
      <c r="F23" s="167" t="s">
        <v>393</v>
      </c>
      <c r="G23" s="175">
        <v>2</v>
      </c>
      <c r="H23" s="172">
        <v>0</v>
      </c>
      <c r="I23" s="167" t="s">
        <v>379</v>
      </c>
      <c r="J23" s="168">
        <v>25000</v>
      </c>
      <c r="K23" s="168">
        <v>0</v>
      </c>
      <c r="L23" s="187" t="s">
        <v>405</v>
      </c>
      <c r="M23" s="188">
        <v>2</v>
      </c>
      <c r="N23" s="189">
        <f>$O4</f>
        <v>0</v>
      </c>
      <c r="O23" s="187" t="s">
        <v>406</v>
      </c>
      <c r="P23" s="188">
        <v>2</v>
      </c>
      <c r="Q23" s="190">
        <f>$C4</f>
        <v>0</v>
      </c>
      <c r="R23" s="41"/>
      <c r="S23" s="41"/>
    </row>
    <row r="24" spans="1:19" ht="14" x14ac:dyDescent="0.3">
      <c r="A24" s="23"/>
      <c r="B24" s="23"/>
      <c r="C24" s="222" t="s">
        <v>407</v>
      </c>
      <c r="D24" s="222"/>
      <c r="E24" s="222"/>
      <c r="F24" s="167" t="s">
        <v>408</v>
      </c>
      <c r="G24" s="168">
        <v>2</v>
      </c>
      <c r="H24" s="172">
        <v>0</v>
      </c>
      <c r="I24" s="223" t="s">
        <v>407</v>
      </c>
      <c r="J24" s="223"/>
      <c r="K24" s="223"/>
      <c r="L24" s="167" t="s">
        <v>409</v>
      </c>
      <c r="M24" s="168">
        <v>2</v>
      </c>
      <c r="N24" s="172">
        <v>0</v>
      </c>
      <c r="O24" s="167" t="s">
        <v>410</v>
      </c>
      <c r="P24" s="168">
        <v>3</v>
      </c>
      <c r="Q24" s="169">
        <v>0</v>
      </c>
      <c r="R24" s="23"/>
      <c r="S24" s="23"/>
    </row>
    <row r="25" spans="1:19" ht="14" x14ac:dyDescent="0.3">
      <c r="A25" s="23"/>
      <c r="B25" s="23"/>
      <c r="C25" s="162" t="s">
        <v>387</v>
      </c>
      <c r="D25" s="164">
        <v>3</v>
      </c>
      <c r="E25" s="174">
        <f ca="1">$I35</f>
        <v>0</v>
      </c>
      <c r="F25" s="167" t="s">
        <v>388</v>
      </c>
      <c r="G25" s="175">
        <v>1</v>
      </c>
      <c r="H25" s="172">
        <v>0</v>
      </c>
      <c r="I25" s="166" t="s">
        <v>375</v>
      </c>
      <c r="J25" s="163">
        <v>2</v>
      </c>
      <c r="K25" s="164">
        <f ca="1">$C34</f>
        <v>0</v>
      </c>
      <c r="L25" s="167" t="s">
        <v>393</v>
      </c>
      <c r="M25" s="168">
        <v>6</v>
      </c>
      <c r="N25" s="172">
        <v>0</v>
      </c>
      <c r="O25" s="167" t="s">
        <v>411</v>
      </c>
      <c r="P25" s="168">
        <v>2</v>
      </c>
      <c r="Q25" s="169">
        <v>0</v>
      </c>
      <c r="R25" s="23"/>
      <c r="S25" s="23"/>
    </row>
    <row r="26" spans="1:19" ht="14" x14ac:dyDescent="0.3">
      <c r="A26" s="23"/>
      <c r="B26" s="23"/>
      <c r="C26" s="187" t="s">
        <v>412</v>
      </c>
      <c r="D26" s="188">
        <v>2</v>
      </c>
      <c r="E26" s="190">
        <f>$I4</f>
        <v>0</v>
      </c>
      <c r="F26" s="223" t="s">
        <v>407</v>
      </c>
      <c r="G26" s="223"/>
      <c r="H26" s="223"/>
      <c r="I26" s="166" t="s">
        <v>399</v>
      </c>
      <c r="J26" s="163">
        <v>2</v>
      </c>
      <c r="K26" s="164">
        <f ca="1">$O41</f>
        <v>0</v>
      </c>
      <c r="L26" s="167" t="s">
        <v>413</v>
      </c>
      <c r="M26" s="168">
        <v>2</v>
      </c>
      <c r="N26" s="172">
        <v>0</v>
      </c>
      <c r="O26" s="167" t="s">
        <v>414</v>
      </c>
      <c r="P26" s="168">
        <v>5</v>
      </c>
      <c r="Q26" s="169">
        <v>0</v>
      </c>
      <c r="R26" s="32"/>
      <c r="S26" s="32"/>
    </row>
    <row r="27" spans="1:19" ht="14" x14ac:dyDescent="0.3">
      <c r="A27" s="23"/>
      <c r="B27" s="23"/>
      <c r="C27" s="167" t="s">
        <v>415</v>
      </c>
      <c r="D27" s="172">
        <v>8</v>
      </c>
      <c r="E27" s="181">
        <v>0</v>
      </c>
      <c r="F27" s="166" t="s">
        <v>375</v>
      </c>
      <c r="G27" s="163">
        <v>2</v>
      </c>
      <c r="H27" s="164">
        <f ca="1">$C34</f>
        <v>0</v>
      </c>
      <c r="I27" s="187" t="s">
        <v>416</v>
      </c>
      <c r="J27" s="188">
        <v>2</v>
      </c>
      <c r="K27" s="189">
        <f>$L4</f>
        <v>0</v>
      </c>
      <c r="L27" s="167" t="s">
        <v>417</v>
      </c>
      <c r="M27" s="168">
        <v>2</v>
      </c>
      <c r="N27" s="172">
        <v>0</v>
      </c>
      <c r="O27" s="167" t="s">
        <v>418</v>
      </c>
      <c r="P27" s="168">
        <v>3</v>
      </c>
      <c r="Q27" s="169">
        <v>0</v>
      </c>
      <c r="R27" s="32"/>
      <c r="S27" s="32"/>
    </row>
    <row r="28" spans="1:19" ht="14" x14ac:dyDescent="0.3">
      <c r="A28" s="23"/>
      <c r="B28" s="23"/>
      <c r="C28" s="167" t="s">
        <v>419</v>
      </c>
      <c r="D28" s="172">
        <v>2</v>
      </c>
      <c r="E28" s="181">
        <v>0</v>
      </c>
      <c r="F28" s="166" t="s">
        <v>397</v>
      </c>
      <c r="G28" s="163">
        <v>3</v>
      </c>
      <c r="H28" s="164">
        <f>$F38</f>
        <v>0</v>
      </c>
      <c r="I28" s="167" t="s">
        <v>420</v>
      </c>
      <c r="J28" s="175">
        <v>8</v>
      </c>
      <c r="K28" s="172">
        <v>0</v>
      </c>
      <c r="L28" s="223" t="s">
        <v>407</v>
      </c>
      <c r="M28" s="223"/>
      <c r="N28" s="223"/>
      <c r="O28" s="167" t="s">
        <v>379</v>
      </c>
      <c r="P28" s="168">
        <v>150000</v>
      </c>
      <c r="Q28" s="180">
        <v>0</v>
      </c>
      <c r="R28" s="32"/>
      <c r="S28" s="32"/>
    </row>
    <row r="29" spans="1:19" ht="21" x14ac:dyDescent="0.4">
      <c r="A29" s="23"/>
      <c r="B29" s="23"/>
      <c r="C29" s="167" t="s">
        <v>421</v>
      </c>
      <c r="D29" s="172">
        <v>4</v>
      </c>
      <c r="E29" s="181">
        <v>0</v>
      </c>
      <c r="F29" s="166" t="s">
        <v>422</v>
      </c>
      <c r="G29" s="163">
        <v>2</v>
      </c>
      <c r="H29" s="164">
        <v>0</v>
      </c>
      <c r="I29" s="167" t="s">
        <v>423</v>
      </c>
      <c r="J29" s="175">
        <v>8</v>
      </c>
      <c r="K29" s="172">
        <v>0</v>
      </c>
      <c r="L29" s="166" t="s">
        <v>375</v>
      </c>
      <c r="M29" s="163">
        <v>3</v>
      </c>
      <c r="N29" s="164">
        <f ca="1">$C34</f>
        <v>0</v>
      </c>
      <c r="O29" s="222" t="s">
        <v>407</v>
      </c>
      <c r="P29" s="222"/>
      <c r="Q29" s="222"/>
      <c r="R29" s="41"/>
      <c r="S29" s="41"/>
    </row>
    <row r="30" spans="1:19" ht="14.5" thickBot="1" x14ac:dyDescent="0.35">
      <c r="A30" s="23"/>
      <c r="B30" s="23"/>
      <c r="C30" s="191" t="s">
        <v>424</v>
      </c>
      <c r="D30" s="192">
        <v>1</v>
      </c>
      <c r="E30" s="193">
        <v>0</v>
      </c>
      <c r="F30" s="176" t="s">
        <v>425</v>
      </c>
      <c r="G30" s="177">
        <v>3</v>
      </c>
      <c r="H30" s="184">
        <f>$G10</f>
        <v>0</v>
      </c>
      <c r="I30" s="167" t="s">
        <v>388</v>
      </c>
      <c r="J30" s="175">
        <v>4</v>
      </c>
      <c r="K30" s="172">
        <v>0</v>
      </c>
      <c r="L30" s="166" t="s">
        <v>426</v>
      </c>
      <c r="M30" s="163">
        <v>2</v>
      </c>
      <c r="N30" s="164">
        <f ca="1">$I13</f>
        <v>0</v>
      </c>
      <c r="O30" s="166" t="s">
        <v>375</v>
      </c>
      <c r="P30" s="163">
        <v>2</v>
      </c>
      <c r="Q30" s="183">
        <f ca="1">$C34</f>
        <v>0</v>
      </c>
      <c r="R30" s="23"/>
      <c r="S30" s="23"/>
    </row>
    <row r="31" spans="1:19" ht="14.5" thickBot="1" x14ac:dyDescent="0.35">
      <c r="A31" s="23"/>
      <c r="B31" s="23"/>
      <c r="C31" s="227"/>
      <c r="D31" s="227"/>
      <c r="E31" s="227"/>
      <c r="F31" s="167" t="s">
        <v>427</v>
      </c>
      <c r="G31" s="175">
        <v>3</v>
      </c>
      <c r="H31" s="172">
        <v>0</v>
      </c>
      <c r="I31" s="167" t="s">
        <v>428</v>
      </c>
      <c r="J31" s="175">
        <v>2</v>
      </c>
      <c r="K31" s="172">
        <v>0</v>
      </c>
      <c r="L31" s="187" t="s">
        <v>405</v>
      </c>
      <c r="M31" s="194">
        <v>3</v>
      </c>
      <c r="N31" s="188">
        <f>$O4</f>
        <v>0</v>
      </c>
      <c r="O31" s="166" t="s">
        <v>397</v>
      </c>
      <c r="P31" s="163">
        <v>2</v>
      </c>
      <c r="Q31" s="183">
        <f>$F38</f>
        <v>0</v>
      </c>
      <c r="R31" s="23"/>
      <c r="S31" s="23"/>
    </row>
    <row r="32" spans="1:19" ht="14.5" thickBot="1" x14ac:dyDescent="0.35">
      <c r="A32" s="23"/>
      <c r="B32" s="23"/>
      <c r="C32" s="227"/>
      <c r="D32" s="227"/>
      <c r="E32" s="227"/>
      <c r="F32" s="167" t="s">
        <v>429</v>
      </c>
      <c r="G32" s="175">
        <v>3</v>
      </c>
      <c r="H32" s="172">
        <v>0</v>
      </c>
      <c r="I32" s="227"/>
      <c r="J32" s="227"/>
      <c r="K32" s="227"/>
      <c r="L32" s="167" t="s">
        <v>430</v>
      </c>
      <c r="M32" s="168">
        <v>1</v>
      </c>
      <c r="N32" s="172">
        <v>0</v>
      </c>
      <c r="O32" s="176" t="s">
        <v>431</v>
      </c>
      <c r="P32" s="177">
        <v>3</v>
      </c>
      <c r="Q32" s="178">
        <f>$P10</f>
        <v>0</v>
      </c>
      <c r="R32" s="32"/>
      <c r="S32" s="32"/>
    </row>
    <row r="33" spans="1:19" ht="15" customHeight="1" thickBot="1" x14ac:dyDescent="0.35">
      <c r="A33" s="23"/>
      <c r="B33" s="23"/>
      <c r="C33" s="227"/>
      <c r="D33" s="227"/>
      <c r="E33" s="227"/>
      <c r="F33" s="167" t="s">
        <v>432</v>
      </c>
      <c r="G33" s="175">
        <v>2</v>
      </c>
      <c r="H33" s="172">
        <v>0</v>
      </c>
      <c r="I33" s="227"/>
      <c r="J33" s="227"/>
      <c r="K33" s="227"/>
      <c r="L33" s="167" t="s">
        <v>396</v>
      </c>
      <c r="M33" s="168">
        <v>2</v>
      </c>
      <c r="N33" s="172">
        <v>0</v>
      </c>
      <c r="O33" s="187" t="s">
        <v>406</v>
      </c>
      <c r="P33" s="188">
        <v>3</v>
      </c>
      <c r="Q33" s="190">
        <f>$C4</f>
        <v>0</v>
      </c>
      <c r="R33" s="32"/>
      <c r="S33" s="32"/>
    </row>
    <row r="34" spans="1:19" ht="14.5" thickBot="1" x14ac:dyDescent="0.35">
      <c r="A34" s="23"/>
      <c r="B34" s="23"/>
      <c r="C34" s="157">
        <f ca="1">COUNTIFS(E36,"&gt;="&amp;D36,D37,E37, D38,E38)+COUNTIFS(D40,"&lt;="&amp;E40,D41,"&lt;="&amp;E41,D43,E43,D44,E44,D45,E45)+COUNTIFS(D47,"&lt;="&amp;E47,D48,E48,D49,E49,D50,E50,D51,E51,D52,E52,#REF!,#REF!)</f>
        <v>0</v>
      </c>
      <c r="D34" s="77" t="s">
        <v>371</v>
      </c>
      <c r="E34" s="195" t="s">
        <v>372</v>
      </c>
      <c r="F34" s="191" t="s">
        <v>379</v>
      </c>
      <c r="G34" s="196">
        <v>150000</v>
      </c>
      <c r="H34" s="196">
        <v>0</v>
      </c>
      <c r="I34" s="227"/>
      <c r="J34" s="227"/>
      <c r="K34" s="227"/>
      <c r="L34" s="191" t="s">
        <v>433</v>
      </c>
      <c r="M34" s="196">
        <v>5</v>
      </c>
      <c r="N34" s="192">
        <v>0</v>
      </c>
      <c r="O34" s="187" t="s">
        <v>434</v>
      </c>
      <c r="P34" s="188">
        <v>2</v>
      </c>
      <c r="Q34" s="190">
        <f>$F4</f>
        <v>0</v>
      </c>
      <c r="R34" s="32"/>
      <c r="S34" s="32"/>
    </row>
    <row r="35" spans="1:19" ht="21.5" thickBot="1" x14ac:dyDescent="0.45">
      <c r="A35" s="23"/>
      <c r="B35" s="23"/>
      <c r="C35" s="222" t="s">
        <v>373</v>
      </c>
      <c r="D35" s="222"/>
      <c r="E35" s="222"/>
      <c r="F35" s="228"/>
      <c r="G35" s="228"/>
      <c r="H35" s="228"/>
      <c r="I35" s="157">
        <f ca="1">COUNTIFS(K37,J37,K38,J38)+COUNTIFS(K40,"&gt;="&amp;J40,K41,J41,K42,J42)+COUNTIFS(K44,"&gt;="&amp;J44,K45,"&gt;="&amp;J45,K46,"&gt;="&amp;J46,K47,J47,K48,J48,K49,J49)</f>
        <v>0</v>
      </c>
      <c r="J35" s="77" t="s">
        <v>371</v>
      </c>
      <c r="K35" s="197" t="s">
        <v>372</v>
      </c>
      <c r="L35" s="227"/>
      <c r="M35" s="227"/>
      <c r="N35" s="227"/>
      <c r="O35" s="167" t="s">
        <v>435</v>
      </c>
      <c r="P35" s="168">
        <v>1</v>
      </c>
      <c r="Q35" s="169">
        <v>0</v>
      </c>
      <c r="R35" s="41"/>
      <c r="S35" s="41"/>
    </row>
    <row r="36" spans="1:19" ht="14.5" thickBot="1" x14ac:dyDescent="0.35">
      <c r="A36" s="23"/>
      <c r="B36" s="23"/>
      <c r="C36" s="198" t="s">
        <v>436</v>
      </c>
      <c r="D36" s="199">
        <v>1</v>
      </c>
      <c r="E36" s="200">
        <f ca="1">$C13</f>
        <v>0</v>
      </c>
      <c r="F36" s="228"/>
      <c r="G36" s="228"/>
      <c r="H36" s="228"/>
      <c r="I36" s="223" t="s">
        <v>373</v>
      </c>
      <c r="J36" s="223"/>
      <c r="K36" s="223"/>
      <c r="L36" s="227"/>
      <c r="M36" s="227"/>
      <c r="N36" s="227"/>
      <c r="O36" s="167" t="s">
        <v>410</v>
      </c>
      <c r="P36" s="168">
        <v>4</v>
      </c>
      <c r="Q36" s="169">
        <v>0</v>
      </c>
      <c r="R36" s="23"/>
      <c r="S36" s="23"/>
    </row>
    <row r="37" spans="1:19" ht="15" customHeight="1" thickBot="1" x14ac:dyDescent="0.35">
      <c r="A37" s="23"/>
      <c r="B37" s="23"/>
      <c r="C37" s="160" t="s">
        <v>437</v>
      </c>
      <c r="D37" s="201">
        <v>1</v>
      </c>
      <c r="E37" s="202">
        <v>0</v>
      </c>
      <c r="F37" s="228"/>
      <c r="G37" s="228"/>
      <c r="H37" s="228"/>
      <c r="I37" s="167" t="s">
        <v>402</v>
      </c>
      <c r="J37" s="175">
        <v>1</v>
      </c>
      <c r="K37" s="172">
        <v>0</v>
      </c>
      <c r="L37" s="227"/>
      <c r="M37" s="227"/>
      <c r="N37" s="227"/>
      <c r="O37" s="167" t="s">
        <v>438</v>
      </c>
      <c r="P37" s="168">
        <v>1</v>
      </c>
      <c r="Q37" s="169">
        <v>0</v>
      </c>
      <c r="R37" s="23"/>
      <c r="S37" s="23"/>
    </row>
    <row r="38" spans="1:19" ht="14.5" thickBot="1" x14ac:dyDescent="0.35">
      <c r="A38" s="23"/>
      <c r="B38" s="23"/>
      <c r="C38" s="160" t="s">
        <v>379</v>
      </c>
      <c r="D38" s="201">
        <v>100000</v>
      </c>
      <c r="E38" s="171">
        <v>0</v>
      </c>
      <c r="F38" s="157">
        <v>0</v>
      </c>
      <c r="G38" s="77" t="s">
        <v>371</v>
      </c>
      <c r="H38" s="197" t="s">
        <v>372</v>
      </c>
      <c r="I38" s="167" t="s">
        <v>379</v>
      </c>
      <c r="J38" s="168">
        <v>10000</v>
      </c>
      <c r="K38" s="168">
        <v>0</v>
      </c>
      <c r="L38" s="157">
        <f ca="1">COUNTIFS(N40,"&gt;="&amp;M40,N41,M41,N42,M42,N43,M43)+COUNTIFS(N45,"&gt;="&amp;M45,N46,"&gt;="&amp;M46,N47,"&gt;="&amp;M47,N48,M48,N49,M49,N50,M50)+COUNTIFS(N52,M52,N53,M53,N54,"&gt;="&amp;M54,N55,M55,N56,M56,N57,M57,N58,M58)</f>
        <v>0</v>
      </c>
      <c r="M38" s="77" t="s">
        <v>371</v>
      </c>
      <c r="N38" s="197" t="s">
        <v>372</v>
      </c>
      <c r="O38" s="227"/>
      <c r="P38" s="227"/>
      <c r="Q38" s="227"/>
      <c r="R38" s="32"/>
      <c r="S38" s="32"/>
    </row>
    <row r="39" spans="1:19" ht="14.5" thickBot="1" x14ac:dyDescent="0.35">
      <c r="A39" s="23"/>
      <c r="B39" s="23"/>
      <c r="C39" s="225" t="s">
        <v>383</v>
      </c>
      <c r="D39" s="225"/>
      <c r="E39" s="225"/>
      <c r="F39" s="223" t="s">
        <v>373</v>
      </c>
      <c r="G39" s="223"/>
      <c r="H39" s="223"/>
      <c r="I39" s="226" t="s">
        <v>383</v>
      </c>
      <c r="J39" s="226"/>
      <c r="K39" s="226"/>
      <c r="L39" s="223" t="s">
        <v>373</v>
      </c>
      <c r="M39" s="223"/>
      <c r="N39" s="223"/>
      <c r="O39" s="227"/>
      <c r="P39" s="227"/>
      <c r="Q39" s="227"/>
      <c r="R39" s="32"/>
      <c r="S39" s="32"/>
    </row>
    <row r="40" spans="1:19" ht="15" customHeight="1" x14ac:dyDescent="0.3">
      <c r="A40" s="23"/>
      <c r="B40" s="23"/>
      <c r="C40" s="162" t="s">
        <v>436</v>
      </c>
      <c r="D40" s="203">
        <v>2</v>
      </c>
      <c r="E40" s="183">
        <f ca="1">$C13</f>
        <v>0</v>
      </c>
      <c r="F40" s="167" t="s">
        <v>439</v>
      </c>
      <c r="G40" s="175">
        <v>1</v>
      </c>
      <c r="H40" s="172">
        <v>0</v>
      </c>
      <c r="I40" s="166" t="s">
        <v>375</v>
      </c>
      <c r="J40" s="163">
        <v>1</v>
      </c>
      <c r="K40" s="164">
        <f ca="1">$C34</f>
        <v>0</v>
      </c>
      <c r="L40" s="166" t="s">
        <v>389</v>
      </c>
      <c r="M40" s="163">
        <v>1</v>
      </c>
      <c r="N40" s="164">
        <f ca="1">$I53</f>
        <v>0</v>
      </c>
      <c r="O40" s="227"/>
      <c r="P40" s="227"/>
      <c r="Q40" s="227"/>
      <c r="R40" s="32"/>
      <c r="S40" s="32"/>
    </row>
    <row r="41" spans="1:19" ht="17.25" customHeight="1" x14ac:dyDescent="0.4">
      <c r="A41" s="23"/>
      <c r="B41" s="23"/>
      <c r="C41" s="198" t="s">
        <v>440</v>
      </c>
      <c r="D41" s="199">
        <v>2</v>
      </c>
      <c r="E41" s="200">
        <v>0</v>
      </c>
      <c r="F41" s="167" t="s">
        <v>441</v>
      </c>
      <c r="G41" s="175">
        <v>1</v>
      </c>
      <c r="H41" s="172">
        <v>0</v>
      </c>
      <c r="I41" s="167" t="s">
        <v>442</v>
      </c>
      <c r="J41" s="168">
        <v>14</v>
      </c>
      <c r="K41" s="172">
        <v>0</v>
      </c>
      <c r="L41" s="167" t="s">
        <v>381</v>
      </c>
      <c r="M41" s="168">
        <v>1</v>
      </c>
      <c r="N41" s="172">
        <v>0</v>
      </c>
      <c r="O41" s="157">
        <f ca="1">COUNTIFS(Q43,P43,Q44,P44,Q45,P45)+COUNTIFS(Q47,"&gt;="&amp;P47,Q48,"&gt;="&amp;P48,Q49,P49,Q50,P50,Q51,P51,Q52,P52,Q53,P53)+COUNTIFS(Q55,"&gt;="&amp;P55,Q56,"&gt;="&amp;P56,Q57,"&gt;="&amp;P57,Q58,P58,Q59,P59,Q60,P60,Q61,P61)</f>
        <v>0</v>
      </c>
      <c r="P41" s="77" t="s">
        <v>371</v>
      </c>
      <c r="Q41" s="195" t="s">
        <v>372</v>
      </c>
      <c r="R41" s="41"/>
      <c r="S41" s="41"/>
    </row>
    <row r="42" spans="1:19" ht="17.25" customHeight="1" x14ac:dyDescent="0.3">
      <c r="A42" s="23"/>
      <c r="B42" s="23"/>
      <c r="C42" s="191" t="s">
        <v>443</v>
      </c>
      <c r="D42" s="106">
        <v>1</v>
      </c>
      <c r="E42" s="204">
        <v>0</v>
      </c>
      <c r="F42" s="167" t="s">
        <v>444</v>
      </c>
      <c r="G42" s="175">
        <v>1</v>
      </c>
      <c r="H42" s="172">
        <v>0</v>
      </c>
      <c r="I42" s="167" t="s">
        <v>423</v>
      </c>
      <c r="J42" s="168">
        <v>10</v>
      </c>
      <c r="K42" s="172">
        <v>0</v>
      </c>
      <c r="L42" s="167" t="s">
        <v>376</v>
      </c>
      <c r="M42" s="168">
        <v>1</v>
      </c>
      <c r="N42" s="172">
        <v>0</v>
      </c>
      <c r="O42" s="222" t="s">
        <v>373</v>
      </c>
      <c r="P42" s="222"/>
      <c r="Q42" s="222"/>
      <c r="R42" s="23"/>
      <c r="S42" s="23"/>
    </row>
    <row r="43" spans="1:19" ht="17.25" customHeight="1" x14ac:dyDescent="0.3">
      <c r="A43" s="23"/>
      <c r="B43" s="23"/>
      <c r="C43" s="167" t="s">
        <v>388</v>
      </c>
      <c r="D43" s="77">
        <v>5</v>
      </c>
      <c r="E43" s="169">
        <v>0</v>
      </c>
      <c r="F43" s="167" t="s">
        <v>445</v>
      </c>
      <c r="G43" s="175">
        <v>1</v>
      </c>
      <c r="H43" s="172">
        <v>0</v>
      </c>
      <c r="I43" s="223" t="s">
        <v>407</v>
      </c>
      <c r="J43" s="223"/>
      <c r="K43" s="223"/>
      <c r="L43" s="167" t="s">
        <v>379</v>
      </c>
      <c r="M43" s="168">
        <v>10000</v>
      </c>
      <c r="N43" s="168">
        <v>0</v>
      </c>
      <c r="O43" s="167" t="s">
        <v>385</v>
      </c>
      <c r="P43" s="168">
        <v>2</v>
      </c>
      <c r="Q43" s="169">
        <v>0</v>
      </c>
      <c r="R43" s="23"/>
      <c r="S43" s="23"/>
    </row>
    <row r="44" spans="1:19" ht="17.25" customHeight="1" x14ac:dyDescent="0.3">
      <c r="A44" s="23"/>
      <c r="B44" s="23"/>
      <c r="C44" s="167" t="s">
        <v>413</v>
      </c>
      <c r="D44" s="77">
        <v>1</v>
      </c>
      <c r="E44" s="169">
        <v>0</v>
      </c>
      <c r="F44" s="167" t="s">
        <v>379</v>
      </c>
      <c r="G44" s="168">
        <v>2000</v>
      </c>
      <c r="H44" s="168">
        <v>0</v>
      </c>
      <c r="I44" s="166" t="s">
        <v>375</v>
      </c>
      <c r="J44" s="163">
        <v>2</v>
      </c>
      <c r="K44" s="164">
        <f ca="1">$C34</f>
        <v>0</v>
      </c>
      <c r="L44" s="226" t="s">
        <v>383</v>
      </c>
      <c r="M44" s="226"/>
      <c r="N44" s="226"/>
      <c r="O44" s="167" t="s">
        <v>390</v>
      </c>
      <c r="P44" s="168">
        <v>2</v>
      </c>
      <c r="Q44" s="169">
        <v>0</v>
      </c>
      <c r="R44" s="32"/>
      <c r="S44" s="32"/>
    </row>
    <row r="45" spans="1:19" ht="15.75" customHeight="1" x14ac:dyDescent="0.3">
      <c r="A45" s="23"/>
      <c r="B45" s="23"/>
      <c r="C45" s="167" t="s">
        <v>423</v>
      </c>
      <c r="D45" s="77">
        <v>15</v>
      </c>
      <c r="E45" s="169">
        <v>0</v>
      </c>
      <c r="F45" s="226" t="s">
        <v>383</v>
      </c>
      <c r="G45" s="226"/>
      <c r="H45" s="226"/>
      <c r="I45" s="166" t="s">
        <v>399</v>
      </c>
      <c r="J45" s="163">
        <v>1</v>
      </c>
      <c r="K45" s="164">
        <f ca="1">$O41</f>
        <v>0</v>
      </c>
      <c r="L45" s="166" t="s">
        <v>375</v>
      </c>
      <c r="M45" s="163">
        <v>2</v>
      </c>
      <c r="N45" s="164">
        <f ca="1">$C34</f>
        <v>0</v>
      </c>
      <c r="O45" s="167" t="s">
        <v>446</v>
      </c>
      <c r="P45" s="168">
        <v>1</v>
      </c>
      <c r="Q45" s="169">
        <v>0</v>
      </c>
      <c r="R45" s="32"/>
      <c r="S45" s="32"/>
    </row>
    <row r="46" spans="1:19" ht="14" x14ac:dyDescent="0.3">
      <c r="A46" s="23"/>
      <c r="B46" s="23"/>
      <c r="C46" s="222" t="s">
        <v>407</v>
      </c>
      <c r="D46" s="222"/>
      <c r="E46" s="222"/>
      <c r="F46" s="162" t="s">
        <v>447</v>
      </c>
      <c r="G46" s="163">
        <v>1</v>
      </c>
      <c r="H46" s="205">
        <f ca="1">$L13</f>
        <v>0</v>
      </c>
      <c r="I46" s="187" t="s">
        <v>412</v>
      </c>
      <c r="J46" s="194">
        <v>2</v>
      </c>
      <c r="K46" s="188">
        <f>$I4</f>
        <v>0</v>
      </c>
      <c r="L46" s="166" t="s">
        <v>426</v>
      </c>
      <c r="M46" s="163">
        <v>2</v>
      </c>
      <c r="N46" s="164">
        <f ca="1">$I13</f>
        <v>0</v>
      </c>
      <c r="O46" s="225" t="s">
        <v>383</v>
      </c>
      <c r="P46" s="225"/>
      <c r="Q46" s="225"/>
      <c r="R46" s="32"/>
      <c r="S46" s="32"/>
    </row>
    <row r="47" spans="1:19" ht="21" x14ac:dyDescent="0.4">
      <c r="A47" s="23"/>
      <c r="B47" s="23"/>
      <c r="C47" s="187" t="s">
        <v>412</v>
      </c>
      <c r="D47" s="194">
        <v>3</v>
      </c>
      <c r="E47" s="206">
        <f>$I4</f>
        <v>0</v>
      </c>
      <c r="F47" s="162" t="s">
        <v>389</v>
      </c>
      <c r="G47" s="163">
        <v>1</v>
      </c>
      <c r="H47" s="205">
        <f ca="1">$I53</f>
        <v>0</v>
      </c>
      <c r="I47" s="167" t="s">
        <v>448</v>
      </c>
      <c r="J47" s="168">
        <v>7</v>
      </c>
      <c r="K47" s="172">
        <v>0</v>
      </c>
      <c r="L47" s="187" t="s">
        <v>416</v>
      </c>
      <c r="M47" s="188">
        <v>2</v>
      </c>
      <c r="N47" s="189">
        <f>$L4</f>
        <v>0</v>
      </c>
      <c r="O47" s="166" t="s">
        <v>449</v>
      </c>
      <c r="P47" s="163">
        <v>2</v>
      </c>
      <c r="Q47" s="183">
        <f ca="1">$I35</f>
        <v>0</v>
      </c>
      <c r="R47" s="41"/>
      <c r="S47" s="41"/>
    </row>
    <row r="48" spans="1:19" ht="14" x14ac:dyDescent="0.3">
      <c r="A48" s="23"/>
      <c r="B48" s="23"/>
      <c r="C48" s="160" t="s">
        <v>450</v>
      </c>
      <c r="D48" s="44">
        <v>5</v>
      </c>
      <c r="E48" s="202">
        <v>0</v>
      </c>
      <c r="F48" s="167" t="s">
        <v>417</v>
      </c>
      <c r="G48" s="175">
        <v>1</v>
      </c>
      <c r="H48" s="172">
        <v>0</v>
      </c>
      <c r="I48" s="167" t="s">
        <v>451</v>
      </c>
      <c r="J48" s="168">
        <v>12</v>
      </c>
      <c r="K48" s="172">
        <v>0</v>
      </c>
      <c r="L48" s="167" t="s">
        <v>451</v>
      </c>
      <c r="M48" s="168">
        <v>3</v>
      </c>
      <c r="N48" s="172">
        <v>0</v>
      </c>
      <c r="O48" s="187" t="s">
        <v>412</v>
      </c>
      <c r="P48" s="188">
        <v>2</v>
      </c>
      <c r="Q48" s="190">
        <f>$I4</f>
        <v>0</v>
      </c>
      <c r="R48" s="23"/>
      <c r="S48" s="23"/>
    </row>
    <row r="49" spans="1:19" ht="14.5" thickBot="1" x14ac:dyDescent="0.35">
      <c r="A49" s="23"/>
      <c r="B49" s="23"/>
      <c r="C49" s="167" t="s">
        <v>388</v>
      </c>
      <c r="D49" s="77">
        <v>6</v>
      </c>
      <c r="E49" s="169">
        <v>0</v>
      </c>
      <c r="F49" s="167" t="s">
        <v>393</v>
      </c>
      <c r="G49" s="175">
        <v>3</v>
      </c>
      <c r="H49" s="172">
        <v>0</v>
      </c>
      <c r="I49" s="191" t="s">
        <v>423</v>
      </c>
      <c r="J49" s="196">
        <v>6</v>
      </c>
      <c r="K49" s="192">
        <v>0</v>
      </c>
      <c r="L49" s="167" t="s">
        <v>452</v>
      </c>
      <c r="M49" s="168">
        <v>1</v>
      </c>
      <c r="N49" s="172">
        <v>0</v>
      </c>
      <c r="O49" s="167" t="s">
        <v>390</v>
      </c>
      <c r="P49" s="168">
        <v>6</v>
      </c>
      <c r="Q49" s="169">
        <v>0</v>
      </c>
      <c r="R49" s="23"/>
      <c r="S49" s="23"/>
    </row>
    <row r="50" spans="1:19" ht="14.5" thickBot="1" x14ac:dyDescent="0.35">
      <c r="A50" s="23"/>
      <c r="B50" s="23"/>
      <c r="C50" s="167" t="s">
        <v>413</v>
      </c>
      <c r="D50" s="77">
        <v>3</v>
      </c>
      <c r="E50" s="169">
        <v>0</v>
      </c>
      <c r="F50" s="167" t="s">
        <v>453</v>
      </c>
      <c r="G50" s="175">
        <v>5</v>
      </c>
      <c r="H50" s="172">
        <v>0</v>
      </c>
      <c r="I50" s="228"/>
      <c r="J50" s="228"/>
      <c r="K50" s="228"/>
      <c r="L50" s="167" t="s">
        <v>454</v>
      </c>
      <c r="M50" s="168">
        <v>1</v>
      </c>
      <c r="N50" s="172">
        <v>0</v>
      </c>
      <c r="O50" s="167" t="s">
        <v>409</v>
      </c>
      <c r="P50" s="168">
        <v>3</v>
      </c>
      <c r="Q50" s="169">
        <v>0</v>
      </c>
      <c r="R50" s="32"/>
      <c r="S50" s="32"/>
    </row>
    <row r="51" spans="1:19" ht="14.5" thickBot="1" x14ac:dyDescent="0.35">
      <c r="A51" s="23"/>
      <c r="B51" s="23"/>
      <c r="C51" s="167" t="s">
        <v>437</v>
      </c>
      <c r="D51" s="77">
        <v>10</v>
      </c>
      <c r="E51" s="169">
        <v>0</v>
      </c>
      <c r="F51" s="167" t="s">
        <v>455</v>
      </c>
      <c r="G51" s="175">
        <v>1</v>
      </c>
      <c r="H51" s="172">
        <v>0</v>
      </c>
      <c r="I51" s="228"/>
      <c r="J51" s="228"/>
      <c r="K51" s="228"/>
      <c r="L51" s="223" t="s">
        <v>407</v>
      </c>
      <c r="M51" s="223"/>
      <c r="N51" s="223"/>
      <c r="O51" s="167" t="s">
        <v>456</v>
      </c>
      <c r="P51" s="168">
        <v>1</v>
      </c>
      <c r="Q51" s="169">
        <v>0</v>
      </c>
      <c r="R51" s="32"/>
      <c r="S51" s="32"/>
    </row>
    <row r="52" spans="1:19" ht="15" customHeight="1" thickBot="1" x14ac:dyDescent="0.35">
      <c r="A52" s="23"/>
      <c r="B52" s="23"/>
      <c r="C52" s="191" t="s">
        <v>457</v>
      </c>
      <c r="D52" s="106">
        <v>7</v>
      </c>
      <c r="E52" s="204">
        <v>0</v>
      </c>
      <c r="F52" s="167" t="s">
        <v>458</v>
      </c>
      <c r="G52" s="175">
        <v>2</v>
      </c>
      <c r="H52" s="172">
        <v>0</v>
      </c>
      <c r="I52" s="228"/>
      <c r="J52" s="228"/>
      <c r="K52" s="228"/>
      <c r="L52" s="166" t="s">
        <v>375</v>
      </c>
      <c r="M52" s="163">
        <v>3</v>
      </c>
      <c r="N52" s="164">
        <f ca="1">$C34</f>
        <v>0</v>
      </c>
      <c r="O52" s="167" t="s">
        <v>455</v>
      </c>
      <c r="P52" s="168">
        <v>2</v>
      </c>
      <c r="Q52" s="169">
        <v>0</v>
      </c>
      <c r="R52" s="32"/>
      <c r="S52" s="32"/>
    </row>
    <row r="53" spans="1:19" ht="21.5" thickBot="1" x14ac:dyDescent="0.45">
      <c r="A53" s="23"/>
      <c r="B53" s="23"/>
      <c r="C53" s="227"/>
      <c r="D53" s="227"/>
      <c r="E53" s="227"/>
      <c r="F53" s="229" t="s">
        <v>407</v>
      </c>
      <c r="G53" s="229"/>
      <c r="H53" s="229"/>
      <c r="I53" s="157">
        <f ca="1">COUNTIFS(K55,J55)+COUNTIFS(K57,J57,K58,J58,K59,J59,K60,J60)+COUNTIFS(K62,"&gt;="&amp;J62,K63,"&gt;="&amp;J63,K64,J64,K65,J65,K66,J66,K67,J67,K68,J68)</f>
        <v>0</v>
      </c>
      <c r="J53" s="77" t="s">
        <v>371</v>
      </c>
      <c r="K53" s="197" t="s">
        <v>372</v>
      </c>
      <c r="L53" s="166" t="s">
        <v>426</v>
      </c>
      <c r="M53" s="163">
        <v>3</v>
      </c>
      <c r="N53" s="164">
        <f ca="1">$I13</f>
        <v>0</v>
      </c>
      <c r="O53" s="167" t="s">
        <v>459</v>
      </c>
      <c r="P53" s="168">
        <v>3</v>
      </c>
      <c r="Q53" s="169">
        <v>0</v>
      </c>
      <c r="R53" s="41"/>
      <c r="S53" s="41"/>
    </row>
    <row r="54" spans="1:19" ht="14.5" thickBot="1" x14ac:dyDescent="0.35">
      <c r="A54" s="23"/>
      <c r="B54" s="23"/>
      <c r="C54" s="227"/>
      <c r="D54" s="227"/>
      <c r="E54" s="227"/>
      <c r="F54" s="163" t="s">
        <v>447</v>
      </c>
      <c r="G54" s="163">
        <v>2</v>
      </c>
      <c r="H54" s="205">
        <f ca="1">$L13</f>
        <v>0</v>
      </c>
      <c r="I54" s="222" t="s">
        <v>373</v>
      </c>
      <c r="J54" s="222"/>
      <c r="K54" s="222"/>
      <c r="L54" s="207" t="s">
        <v>434</v>
      </c>
      <c r="M54" s="188">
        <v>3</v>
      </c>
      <c r="N54" s="189">
        <f>$F4</f>
        <v>0</v>
      </c>
      <c r="O54" s="222" t="s">
        <v>407</v>
      </c>
      <c r="P54" s="222"/>
      <c r="Q54" s="222"/>
      <c r="R54" s="23"/>
      <c r="S54" s="23"/>
    </row>
    <row r="55" spans="1:19" ht="15" customHeight="1" x14ac:dyDescent="0.3">
      <c r="A55" s="23"/>
      <c r="B55" s="23"/>
      <c r="C55" s="227"/>
      <c r="D55" s="227"/>
      <c r="E55" s="227"/>
      <c r="F55" s="163" t="s">
        <v>389</v>
      </c>
      <c r="G55" s="163">
        <v>2</v>
      </c>
      <c r="H55" s="205">
        <f ca="1">$I53</f>
        <v>0</v>
      </c>
      <c r="I55" s="167" t="s">
        <v>379</v>
      </c>
      <c r="J55" s="168">
        <v>10000</v>
      </c>
      <c r="K55" s="168">
        <v>0</v>
      </c>
      <c r="L55" s="167" t="s">
        <v>460</v>
      </c>
      <c r="M55" s="168">
        <v>5</v>
      </c>
      <c r="N55" s="172">
        <v>0</v>
      </c>
      <c r="O55" s="166" t="s">
        <v>375</v>
      </c>
      <c r="P55" s="163">
        <v>2</v>
      </c>
      <c r="Q55" s="183">
        <f ca="1">$C34</f>
        <v>0</v>
      </c>
      <c r="R55" s="23"/>
      <c r="S55" s="23"/>
    </row>
    <row r="56" spans="1:19" ht="14" x14ac:dyDescent="0.3">
      <c r="A56" s="23"/>
      <c r="B56" s="23"/>
      <c r="C56" s="157">
        <f ca="1">COUNTIFS(E58,"&gt;="&amp;D58,E59,"&gt;="&amp;D59,E60,D60,E61,D61,E62,D62)+COUNTIFS(E64,D64,E65,D65,E66,D66,E67,"&gt;="&amp;D67,E68,"&gt;="&amp;D68,E69,D69,E70,D70,E71,D71,E72,D72)</f>
        <v>0</v>
      </c>
      <c r="D56" s="77" t="s">
        <v>371</v>
      </c>
      <c r="E56" s="181" t="s">
        <v>372</v>
      </c>
      <c r="F56" s="167" t="s">
        <v>461</v>
      </c>
      <c r="G56" s="175">
        <v>3</v>
      </c>
      <c r="H56" s="172">
        <v>0</v>
      </c>
      <c r="I56" s="225" t="s">
        <v>383</v>
      </c>
      <c r="J56" s="225"/>
      <c r="K56" s="225"/>
      <c r="L56" s="167" t="s">
        <v>384</v>
      </c>
      <c r="M56" s="168">
        <v>4</v>
      </c>
      <c r="N56" s="172">
        <v>0</v>
      </c>
      <c r="O56" s="166" t="s">
        <v>422</v>
      </c>
      <c r="P56" s="163">
        <v>2</v>
      </c>
      <c r="Q56" s="183">
        <v>0</v>
      </c>
      <c r="R56" s="32"/>
      <c r="S56" s="32"/>
    </row>
    <row r="57" spans="1:19" ht="14" x14ac:dyDescent="0.3">
      <c r="A57" s="23"/>
      <c r="B57" s="23"/>
      <c r="C57" s="225" t="s">
        <v>373</v>
      </c>
      <c r="D57" s="225"/>
      <c r="E57" s="225"/>
      <c r="F57" s="175" t="s">
        <v>393</v>
      </c>
      <c r="G57" s="175">
        <v>6</v>
      </c>
      <c r="H57" s="172">
        <v>0</v>
      </c>
      <c r="I57" s="167" t="s">
        <v>457</v>
      </c>
      <c r="J57" s="168">
        <v>2</v>
      </c>
      <c r="K57" s="169">
        <v>0</v>
      </c>
      <c r="L57" s="167" t="s">
        <v>448</v>
      </c>
      <c r="M57" s="168">
        <v>5</v>
      </c>
      <c r="N57" s="172">
        <v>0</v>
      </c>
      <c r="O57" s="187" t="s">
        <v>412</v>
      </c>
      <c r="P57" s="188">
        <v>3</v>
      </c>
      <c r="Q57" s="190">
        <f>$I4</f>
        <v>0</v>
      </c>
      <c r="R57" s="32"/>
      <c r="S57" s="32"/>
    </row>
    <row r="58" spans="1:19" ht="14" x14ac:dyDescent="0.3">
      <c r="A58" s="23"/>
      <c r="B58" s="23"/>
      <c r="C58" s="166" t="s">
        <v>377</v>
      </c>
      <c r="D58" s="163">
        <v>2</v>
      </c>
      <c r="E58" s="183">
        <f ca="1">$C13</f>
        <v>0</v>
      </c>
      <c r="F58" s="167" t="s">
        <v>462</v>
      </c>
      <c r="G58" s="175">
        <v>2</v>
      </c>
      <c r="H58" s="172">
        <v>0</v>
      </c>
      <c r="I58" s="167" t="s">
        <v>463</v>
      </c>
      <c r="J58" s="168">
        <v>3</v>
      </c>
      <c r="K58" s="169">
        <v>0</v>
      </c>
      <c r="L58" s="167" t="s">
        <v>423</v>
      </c>
      <c r="M58" s="168">
        <v>7</v>
      </c>
      <c r="N58" s="172">
        <v>0</v>
      </c>
      <c r="O58" s="167" t="s">
        <v>396</v>
      </c>
      <c r="P58" s="168">
        <v>2</v>
      </c>
      <c r="Q58" s="169">
        <v>0</v>
      </c>
      <c r="R58" s="32"/>
      <c r="S58" s="32"/>
    </row>
    <row r="59" spans="1:19" ht="14" x14ac:dyDescent="0.3">
      <c r="A59" s="23"/>
      <c r="B59" s="23"/>
      <c r="C59" s="166" t="s">
        <v>389</v>
      </c>
      <c r="D59" s="163">
        <v>2</v>
      </c>
      <c r="E59" s="183">
        <f ca="1">$I53</f>
        <v>0</v>
      </c>
      <c r="F59" s="191" t="s">
        <v>409</v>
      </c>
      <c r="G59" s="208">
        <v>1</v>
      </c>
      <c r="H59" s="192">
        <v>0</v>
      </c>
      <c r="I59" s="167" t="s">
        <v>464</v>
      </c>
      <c r="J59" s="168">
        <v>1</v>
      </c>
      <c r="K59" s="169">
        <v>0</v>
      </c>
      <c r="L59" s="86"/>
      <c r="M59" s="86"/>
      <c r="N59" s="23"/>
      <c r="O59" s="167" t="s">
        <v>465</v>
      </c>
      <c r="P59" s="168">
        <v>1</v>
      </c>
      <c r="Q59" s="169">
        <v>0</v>
      </c>
      <c r="R59" s="32"/>
      <c r="S59" s="32"/>
    </row>
    <row r="60" spans="1:19" ht="14" x14ac:dyDescent="0.3">
      <c r="A60" s="73"/>
      <c r="B60" s="73"/>
      <c r="C60" s="167" t="s">
        <v>466</v>
      </c>
      <c r="D60" s="168">
        <v>1</v>
      </c>
      <c r="E60" s="169">
        <v>0</v>
      </c>
      <c r="F60" s="209"/>
      <c r="G60" s="23"/>
      <c r="H60" s="23"/>
      <c r="I60" s="167" t="s">
        <v>413</v>
      </c>
      <c r="J60" s="168">
        <v>1</v>
      </c>
      <c r="K60" s="169">
        <v>0</v>
      </c>
      <c r="L60" s="86"/>
      <c r="M60" s="86"/>
      <c r="N60" s="23"/>
      <c r="O60" s="167" t="s">
        <v>467</v>
      </c>
      <c r="P60" s="168">
        <v>2</v>
      </c>
      <c r="Q60" s="169">
        <v>0</v>
      </c>
      <c r="R60" s="32"/>
      <c r="S60" s="32"/>
    </row>
    <row r="61" spans="1:19" ht="14" x14ac:dyDescent="0.3">
      <c r="A61" s="23"/>
      <c r="B61" s="23"/>
      <c r="C61" s="167" t="s">
        <v>468</v>
      </c>
      <c r="D61" s="168">
        <v>1</v>
      </c>
      <c r="E61" s="169">
        <v>0</v>
      </c>
      <c r="F61" s="209"/>
      <c r="G61" s="23"/>
      <c r="H61" s="23"/>
      <c r="I61" s="222" t="s">
        <v>407</v>
      </c>
      <c r="J61" s="222"/>
      <c r="K61" s="222"/>
      <c r="L61" s="86"/>
      <c r="M61" s="86"/>
      <c r="N61" s="23"/>
      <c r="O61" s="167" t="s">
        <v>379</v>
      </c>
      <c r="P61" s="168">
        <v>395000</v>
      </c>
      <c r="Q61" s="180">
        <v>0</v>
      </c>
      <c r="R61" s="32"/>
      <c r="S61" s="32"/>
    </row>
    <row r="62" spans="1:19" ht="14" x14ac:dyDescent="0.3">
      <c r="A62" s="23"/>
      <c r="B62" s="23"/>
      <c r="C62" s="167" t="s">
        <v>469</v>
      </c>
      <c r="D62" s="168">
        <v>1</v>
      </c>
      <c r="E62" s="169">
        <v>0</v>
      </c>
      <c r="F62" s="209"/>
      <c r="G62" s="23"/>
      <c r="H62" s="23"/>
      <c r="I62" s="166" t="s">
        <v>375</v>
      </c>
      <c r="J62" s="163">
        <v>2</v>
      </c>
      <c r="K62" s="183">
        <f ca="1">$C34</f>
        <v>0</v>
      </c>
      <c r="L62" s="86"/>
      <c r="M62" s="86"/>
      <c r="N62" s="23"/>
      <c r="O62" s="23"/>
      <c r="P62" s="23"/>
      <c r="Q62" s="23"/>
      <c r="R62" s="32"/>
      <c r="S62" s="32"/>
    </row>
    <row r="63" spans="1:19" ht="14" x14ac:dyDescent="0.3">
      <c r="A63" s="23"/>
      <c r="B63" s="23"/>
      <c r="C63" s="225" t="s">
        <v>383</v>
      </c>
      <c r="D63" s="225"/>
      <c r="E63" s="225"/>
      <c r="F63" s="209"/>
      <c r="G63" s="23"/>
      <c r="H63" s="23"/>
      <c r="I63" s="176" t="s">
        <v>470</v>
      </c>
      <c r="J63" s="177">
        <v>2</v>
      </c>
      <c r="K63" s="178">
        <f>$J10</f>
        <v>0</v>
      </c>
      <c r="L63" s="86"/>
      <c r="M63" s="86"/>
      <c r="N63" s="23"/>
      <c r="O63" s="23"/>
      <c r="P63" s="23"/>
      <c r="Q63" s="23"/>
      <c r="R63" s="32"/>
      <c r="S63" s="32"/>
    </row>
    <row r="64" spans="1:19" ht="14" x14ac:dyDescent="0.3">
      <c r="A64" s="23"/>
      <c r="B64" s="23"/>
      <c r="C64" s="166" t="s">
        <v>377</v>
      </c>
      <c r="D64" s="163">
        <v>3</v>
      </c>
      <c r="E64" s="183">
        <f ca="1">$C13</f>
        <v>0</v>
      </c>
      <c r="F64" s="209"/>
      <c r="G64" s="23"/>
      <c r="H64" s="23"/>
      <c r="I64" s="167" t="s">
        <v>471</v>
      </c>
      <c r="J64" s="168">
        <v>5</v>
      </c>
      <c r="K64" s="169">
        <v>0</v>
      </c>
      <c r="L64" s="86"/>
      <c r="M64" s="86"/>
      <c r="N64" s="23"/>
      <c r="O64" s="23"/>
      <c r="P64" s="23"/>
      <c r="Q64" s="23"/>
      <c r="R64" s="32"/>
      <c r="S64" s="32"/>
    </row>
    <row r="65" spans="1:19" ht="14" x14ac:dyDescent="0.3">
      <c r="A65" s="73"/>
      <c r="B65" s="73"/>
      <c r="C65" s="166" t="s">
        <v>472</v>
      </c>
      <c r="D65" s="163">
        <v>3</v>
      </c>
      <c r="E65" s="183">
        <f ca="1">$O13</f>
        <v>0</v>
      </c>
      <c r="F65" s="209"/>
      <c r="G65" s="23"/>
      <c r="H65" s="23"/>
      <c r="I65" s="167" t="s">
        <v>413</v>
      </c>
      <c r="J65" s="168">
        <v>4</v>
      </c>
      <c r="K65" s="169">
        <v>0</v>
      </c>
      <c r="L65" s="86"/>
      <c r="M65" s="86"/>
      <c r="N65" s="23"/>
      <c r="O65" s="23"/>
      <c r="P65" s="23"/>
      <c r="Q65" s="23"/>
      <c r="R65" s="32"/>
      <c r="S65" s="32"/>
    </row>
    <row r="66" spans="1:19" ht="14" x14ac:dyDescent="0.3">
      <c r="A66" s="73"/>
      <c r="B66" s="73"/>
      <c r="C66" s="166" t="s">
        <v>473</v>
      </c>
      <c r="D66" s="163">
        <v>3</v>
      </c>
      <c r="E66" s="183">
        <f ca="1">$F13</f>
        <v>0</v>
      </c>
      <c r="F66" s="209"/>
      <c r="G66" s="23"/>
      <c r="H66" s="23"/>
      <c r="I66" s="167" t="s">
        <v>423</v>
      </c>
      <c r="J66" s="168">
        <v>14</v>
      </c>
      <c r="K66" s="169">
        <v>0</v>
      </c>
      <c r="L66" s="86"/>
      <c r="M66" s="86"/>
      <c r="N66" s="23"/>
      <c r="O66" s="23"/>
      <c r="P66" s="23"/>
      <c r="Q66" s="23"/>
      <c r="R66" s="23"/>
      <c r="S66" s="23"/>
    </row>
    <row r="67" spans="1:19" ht="14" x14ac:dyDescent="0.3">
      <c r="A67" s="73"/>
      <c r="B67" s="73"/>
      <c r="C67" s="176" t="s">
        <v>403</v>
      </c>
      <c r="D67" s="177">
        <v>3</v>
      </c>
      <c r="E67" s="178">
        <f>$E10</f>
        <v>0</v>
      </c>
      <c r="F67" s="209"/>
      <c r="G67" s="23"/>
      <c r="H67" s="23"/>
      <c r="I67" s="167" t="s">
        <v>457</v>
      </c>
      <c r="J67" s="168">
        <v>5</v>
      </c>
      <c r="K67" s="169">
        <v>0</v>
      </c>
      <c r="L67" s="86"/>
      <c r="M67" s="86"/>
      <c r="N67" s="23"/>
      <c r="O67" s="23"/>
      <c r="P67" s="23"/>
      <c r="Q67" s="23"/>
      <c r="R67" s="23"/>
      <c r="S67" s="23"/>
    </row>
    <row r="68" spans="1:19" ht="14" x14ac:dyDescent="0.3">
      <c r="A68" s="73"/>
      <c r="B68" s="73"/>
      <c r="C68" s="187" t="s">
        <v>412</v>
      </c>
      <c r="D68" s="188">
        <v>2</v>
      </c>
      <c r="E68" s="190">
        <f>$I4</f>
        <v>0</v>
      </c>
      <c r="F68" s="209"/>
      <c r="G68" s="23"/>
      <c r="H68" s="23"/>
      <c r="I68" s="210" t="s">
        <v>464</v>
      </c>
      <c r="J68" s="168">
        <v>4</v>
      </c>
      <c r="K68" s="169">
        <v>0</v>
      </c>
      <c r="L68" s="86"/>
      <c r="M68" s="86"/>
      <c r="N68" s="23"/>
      <c r="O68" s="23"/>
      <c r="P68" s="23"/>
      <c r="Q68" s="23"/>
      <c r="R68" s="23"/>
      <c r="S68" s="23"/>
    </row>
    <row r="69" spans="1:19" ht="14" x14ac:dyDescent="0.3">
      <c r="A69" s="73"/>
      <c r="B69" s="73"/>
      <c r="C69" s="167" t="s">
        <v>468</v>
      </c>
      <c r="D69" s="168">
        <v>3</v>
      </c>
      <c r="E69" s="169">
        <v>0</v>
      </c>
      <c r="F69" s="209"/>
      <c r="G69" s="23"/>
      <c r="H69" s="23"/>
      <c r="I69" s="23"/>
      <c r="J69" s="23"/>
      <c r="K69" s="23"/>
      <c r="L69" s="86"/>
      <c r="M69" s="86"/>
      <c r="N69" s="23"/>
      <c r="O69" s="23"/>
      <c r="P69" s="23"/>
      <c r="Q69" s="23"/>
      <c r="R69" s="23"/>
      <c r="S69" s="23"/>
    </row>
    <row r="70" spans="1:19" ht="14" x14ac:dyDescent="0.3">
      <c r="A70" s="73"/>
      <c r="B70" s="73"/>
      <c r="C70" s="167" t="s">
        <v>474</v>
      </c>
      <c r="D70" s="168">
        <v>3</v>
      </c>
      <c r="E70" s="169">
        <v>0</v>
      </c>
      <c r="F70" s="209"/>
      <c r="G70" s="23"/>
      <c r="H70" s="23"/>
      <c r="I70" s="23"/>
      <c r="J70" s="23"/>
      <c r="K70" s="23"/>
      <c r="L70" s="86"/>
      <c r="M70" s="86"/>
      <c r="N70" s="23"/>
      <c r="O70" s="23"/>
      <c r="P70" s="23"/>
      <c r="Q70" s="23"/>
      <c r="R70" s="23"/>
      <c r="S70" s="23"/>
    </row>
    <row r="71" spans="1:19" ht="14" x14ac:dyDescent="0.3">
      <c r="A71" s="73"/>
      <c r="B71" s="73"/>
      <c r="C71" s="167" t="s">
        <v>384</v>
      </c>
      <c r="D71" s="168">
        <v>7</v>
      </c>
      <c r="E71" s="169">
        <v>0</v>
      </c>
      <c r="F71" s="209"/>
      <c r="G71" s="23"/>
      <c r="H71" s="23"/>
      <c r="I71" s="23"/>
      <c r="J71" s="23"/>
      <c r="K71" s="23"/>
      <c r="L71" s="86"/>
      <c r="M71" s="86"/>
      <c r="N71" s="23"/>
      <c r="O71" s="23"/>
      <c r="P71" s="23"/>
      <c r="Q71" s="23"/>
      <c r="R71" s="23"/>
      <c r="S71" s="23"/>
    </row>
    <row r="72" spans="1:19" ht="14.5" thickBot="1" x14ac:dyDescent="0.35">
      <c r="A72" s="73"/>
      <c r="B72" s="73"/>
      <c r="C72" s="211" t="s">
        <v>475</v>
      </c>
      <c r="D72" s="212">
        <v>4</v>
      </c>
      <c r="E72" s="213">
        <v>0</v>
      </c>
      <c r="F72" s="209"/>
      <c r="G72" s="23"/>
      <c r="H72" s="23"/>
      <c r="I72" s="23"/>
      <c r="J72" s="23"/>
      <c r="K72" s="23"/>
      <c r="L72" s="86"/>
      <c r="M72" s="86"/>
      <c r="N72" s="23"/>
      <c r="O72" s="23"/>
      <c r="P72" s="23"/>
      <c r="Q72" s="23"/>
      <c r="R72" s="23"/>
      <c r="S72" s="23"/>
    </row>
    <row r="73" spans="1:19" ht="14" x14ac:dyDescent="0.3">
      <c r="A73" s="73"/>
      <c r="B73" s="73"/>
      <c r="C73" s="112"/>
      <c r="D73" s="112"/>
      <c r="E73" s="112"/>
      <c r="F73" s="23"/>
      <c r="G73" s="23"/>
      <c r="H73" s="23"/>
      <c r="I73" s="23"/>
      <c r="J73" s="23"/>
      <c r="K73" s="23"/>
      <c r="L73" s="112" t="s">
        <v>476</v>
      </c>
      <c r="M73" s="86"/>
      <c r="N73" s="23"/>
      <c r="O73" s="23"/>
      <c r="P73" s="23"/>
      <c r="Q73" s="23"/>
      <c r="R73" s="23"/>
      <c r="S73" s="23"/>
    </row>
    <row r="74" spans="1:19" ht="14" x14ac:dyDescent="0.3">
      <c r="A74" s="73"/>
      <c r="B74" s="73"/>
      <c r="C74" s="86"/>
      <c r="D74" s="86"/>
      <c r="E74" s="86"/>
      <c r="F74" s="23"/>
      <c r="G74" s="23"/>
      <c r="H74" s="23"/>
      <c r="I74" s="23"/>
      <c r="J74" s="23"/>
      <c r="K74" s="23"/>
      <c r="L74" s="118"/>
      <c r="M74" s="86"/>
      <c r="N74" s="23"/>
      <c r="O74" s="23" t="b">
        <f>TRUE()</f>
        <v>1</v>
      </c>
      <c r="P74" s="23"/>
      <c r="Q74" s="23"/>
      <c r="R74" s="23"/>
      <c r="S74" s="23"/>
    </row>
    <row r="75" spans="1:19" ht="14" x14ac:dyDescent="0.3">
      <c r="A75" s="73"/>
      <c r="B75" s="73"/>
      <c r="C75" s="86"/>
      <c r="D75" s="86"/>
      <c r="E75" s="86"/>
      <c r="F75" s="23"/>
      <c r="G75" s="23"/>
      <c r="H75" s="23"/>
      <c r="I75" s="23"/>
      <c r="J75" s="23"/>
      <c r="K75" s="23"/>
      <c r="L75" s="86"/>
      <c r="M75" s="86"/>
      <c r="N75" s="23"/>
      <c r="O75" s="23"/>
      <c r="P75" s="23"/>
      <c r="Q75" s="23"/>
      <c r="R75" s="23"/>
      <c r="S75" s="23"/>
    </row>
    <row r="76" spans="1:19" ht="14" x14ac:dyDescent="0.3">
      <c r="A76" s="73"/>
      <c r="B76" s="73"/>
      <c r="C76" s="86"/>
      <c r="D76" s="86"/>
      <c r="E76" s="86"/>
      <c r="F76" s="23"/>
      <c r="G76" s="23"/>
      <c r="H76" s="23"/>
      <c r="I76" s="23"/>
      <c r="J76" s="23"/>
      <c r="K76" s="23"/>
      <c r="L76" s="86"/>
      <c r="M76" s="86"/>
      <c r="N76" s="23"/>
      <c r="O76" s="23"/>
      <c r="P76" s="23"/>
      <c r="Q76" s="23"/>
      <c r="R76" s="23"/>
      <c r="S76" s="23"/>
    </row>
    <row r="77" spans="1:19" ht="14" x14ac:dyDescent="0.3">
      <c r="A77" s="73"/>
      <c r="B77" s="73"/>
      <c r="C77" s="86"/>
      <c r="D77" s="86"/>
      <c r="E77" s="86"/>
      <c r="F77" s="23"/>
      <c r="G77" s="23"/>
      <c r="H77" s="23"/>
      <c r="I77" s="23"/>
      <c r="J77" s="23"/>
      <c r="K77" s="23"/>
      <c r="L77" s="86"/>
      <c r="M77" s="86"/>
      <c r="N77" s="23"/>
      <c r="O77" s="23"/>
      <c r="P77" s="23"/>
      <c r="Q77" s="23"/>
      <c r="R77" s="23"/>
      <c r="S77" s="23"/>
    </row>
    <row r="78" spans="1:19" ht="14" x14ac:dyDescent="0.3">
      <c r="A78" s="73"/>
      <c r="B78" s="73"/>
      <c r="C78" s="86"/>
      <c r="D78" s="86"/>
      <c r="E78" s="86"/>
      <c r="F78" s="23"/>
      <c r="G78" s="23"/>
      <c r="H78" s="23"/>
      <c r="I78" s="23"/>
      <c r="J78" s="23"/>
      <c r="K78" s="23"/>
      <c r="L78" s="86"/>
      <c r="M78" s="86"/>
      <c r="N78" s="23"/>
      <c r="O78" s="23"/>
      <c r="P78" s="23"/>
      <c r="Q78" s="23"/>
      <c r="R78" s="23"/>
      <c r="S78" s="23"/>
    </row>
    <row r="79" spans="1:19" ht="14" x14ac:dyDescent="0.3">
      <c r="A79" s="73"/>
      <c r="B79" s="73"/>
      <c r="C79" s="86"/>
      <c r="D79" s="86"/>
      <c r="E79" s="86"/>
      <c r="F79" s="23"/>
      <c r="G79" s="23"/>
      <c r="H79" s="23"/>
      <c r="I79" s="23"/>
      <c r="J79" s="23"/>
      <c r="K79" s="23"/>
      <c r="L79" s="86"/>
      <c r="M79" s="86"/>
      <c r="N79" s="23"/>
      <c r="O79" s="23"/>
      <c r="P79" s="23"/>
      <c r="Q79" s="23"/>
      <c r="R79" s="23"/>
      <c r="S79" s="23"/>
    </row>
    <row r="80" spans="1:19" ht="14" x14ac:dyDescent="0.3">
      <c r="A80" s="73"/>
      <c r="B80" s="73"/>
      <c r="C80" s="86"/>
      <c r="D80" s="86"/>
      <c r="E80" s="86"/>
      <c r="F80" s="86"/>
      <c r="G80" s="23"/>
      <c r="H80" s="86"/>
      <c r="I80" s="23"/>
      <c r="J80" s="23"/>
      <c r="K80" s="23"/>
      <c r="L80" s="86"/>
      <c r="M80" s="86"/>
      <c r="N80" s="23"/>
      <c r="O80" s="23"/>
      <c r="P80" s="23"/>
      <c r="Q80" s="23"/>
      <c r="R80" s="23"/>
      <c r="S80" s="23"/>
    </row>
    <row r="81" spans="1:19" ht="14" x14ac:dyDescent="0.3">
      <c r="A81" s="73"/>
      <c r="B81" s="73"/>
      <c r="C81" s="86"/>
      <c r="D81" s="86"/>
      <c r="E81" s="86"/>
      <c r="F81" s="86"/>
      <c r="G81" s="23"/>
      <c r="H81" s="86"/>
      <c r="I81" s="23"/>
      <c r="J81" s="23"/>
      <c r="K81" s="23"/>
      <c r="L81" s="86"/>
      <c r="M81" s="86"/>
      <c r="N81" s="23"/>
      <c r="O81" s="23"/>
      <c r="P81" s="23"/>
      <c r="Q81" s="23"/>
      <c r="R81" s="23"/>
      <c r="S81" s="23"/>
    </row>
    <row r="82" spans="1:19" ht="14" x14ac:dyDescent="0.3">
      <c r="A82" s="73"/>
      <c r="B82" s="73"/>
      <c r="C82" s="86"/>
      <c r="D82" s="86"/>
      <c r="E82" s="86"/>
      <c r="F82" s="86"/>
      <c r="G82" s="23"/>
      <c r="H82" s="86"/>
      <c r="I82" s="23"/>
      <c r="J82" s="23"/>
      <c r="K82" s="23"/>
      <c r="L82" s="86"/>
      <c r="M82" s="86"/>
      <c r="N82" s="23"/>
      <c r="O82" s="23"/>
      <c r="P82" s="23"/>
      <c r="Q82" s="23"/>
      <c r="R82" s="23"/>
      <c r="S82" s="23"/>
    </row>
  </sheetData>
  <mergeCells count="69">
    <mergeCell ref="I61:K61"/>
    <mergeCell ref="C63:E63"/>
    <mergeCell ref="C53:E55"/>
    <mergeCell ref="F53:H53"/>
    <mergeCell ref="I54:K54"/>
    <mergeCell ref="O54:Q54"/>
    <mergeCell ref="I56:K56"/>
    <mergeCell ref="C57:E57"/>
    <mergeCell ref="I43:K43"/>
    <mergeCell ref="L44:N44"/>
    <mergeCell ref="F45:H45"/>
    <mergeCell ref="C46:E46"/>
    <mergeCell ref="O46:Q46"/>
    <mergeCell ref="I50:K52"/>
    <mergeCell ref="L51:N51"/>
    <mergeCell ref="O38:Q40"/>
    <mergeCell ref="C39:E39"/>
    <mergeCell ref="F39:H39"/>
    <mergeCell ref="I39:K39"/>
    <mergeCell ref="L39:N39"/>
    <mergeCell ref="O42:Q42"/>
    <mergeCell ref="L28:N28"/>
    <mergeCell ref="O29:Q29"/>
    <mergeCell ref="C31:E33"/>
    <mergeCell ref="I32:K34"/>
    <mergeCell ref="C35:E35"/>
    <mergeCell ref="F35:H37"/>
    <mergeCell ref="L35:N37"/>
    <mergeCell ref="I36:K36"/>
    <mergeCell ref="F20:H20"/>
    <mergeCell ref="L20:N20"/>
    <mergeCell ref="O20:Q20"/>
    <mergeCell ref="C24:E24"/>
    <mergeCell ref="I24:K24"/>
    <mergeCell ref="F26:H26"/>
    <mergeCell ref="C14:E14"/>
    <mergeCell ref="F14:H14"/>
    <mergeCell ref="I14:K14"/>
    <mergeCell ref="L14:N14"/>
    <mergeCell ref="O14:Q14"/>
    <mergeCell ref="C17:E17"/>
    <mergeCell ref="I17:K17"/>
    <mergeCell ref="P10:R10"/>
    <mergeCell ref="C12:E12"/>
    <mergeCell ref="F12:H12"/>
    <mergeCell ref="I12:K12"/>
    <mergeCell ref="L12:N12"/>
    <mergeCell ref="O12:Q12"/>
    <mergeCell ref="C7:O7"/>
    <mergeCell ref="C8:C9"/>
    <mergeCell ref="F8:F9"/>
    <mergeCell ref="I8:I9"/>
    <mergeCell ref="C10:D10"/>
    <mergeCell ref="E10:F10"/>
    <mergeCell ref="G10:I10"/>
    <mergeCell ref="J10:L10"/>
    <mergeCell ref="M10:O10"/>
    <mergeCell ref="C4:D4"/>
    <mergeCell ref="F4:G4"/>
    <mergeCell ref="I4:J4"/>
    <mergeCell ref="L4:M4"/>
    <mergeCell ref="O4:P4"/>
    <mergeCell ref="C6:R6"/>
    <mergeCell ref="C2:P2"/>
    <mergeCell ref="C3:D3"/>
    <mergeCell ref="F3:G3"/>
    <mergeCell ref="I3:J3"/>
    <mergeCell ref="L3:M3"/>
    <mergeCell ref="O3:P3"/>
  </mergeCells>
  <conditionalFormatting sqref="C15:E15">
    <cfRule type="expression" dxfId="263" priority="2" stopIfTrue="1">
      <formula>$D15=$E15</formula>
    </cfRule>
  </conditionalFormatting>
  <conditionalFormatting sqref="C16:E16">
    <cfRule type="expression" dxfId="262" priority="3" stopIfTrue="1">
      <formula>$D16=$E16</formula>
    </cfRule>
  </conditionalFormatting>
  <conditionalFormatting sqref="C18:E18 C25">
    <cfRule type="expression" dxfId="261" priority="4" stopIfTrue="1">
      <formula>$D18&lt;=$E18</formula>
    </cfRule>
  </conditionalFormatting>
  <conditionalFormatting sqref="C19:E19">
    <cfRule type="expression" dxfId="260" priority="5" stopIfTrue="1">
      <formula>$D19&lt;=$E19</formula>
    </cfRule>
  </conditionalFormatting>
  <conditionalFormatting sqref="C20:E20">
    <cfRule type="expression" dxfId="259" priority="6" stopIfTrue="1">
      <formula>$D20=$E20</formula>
    </cfRule>
  </conditionalFormatting>
  <conditionalFormatting sqref="C21:E21">
    <cfRule type="expression" dxfId="258" priority="7" stopIfTrue="1">
      <formula>$D21=$E21</formula>
    </cfRule>
  </conditionalFormatting>
  <conditionalFormatting sqref="C22:E22">
    <cfRule type="expression" dxfId="257" priority="8" stopIfTrue="1">
      <formula>$D22=$E22</formula>
    </cfRule>
  </conditionalFormatting>
  <conditionalFormatting sqref="C23:E23">
    <cfRule type="expression" dxfId="256" priority="9" stopIfTrue="1">
      <formula>$D23=$E23</formula>
    </cfRule>
  </conditionalFormatting>
  <conditionalFormatting sqref="D25:E25">
    <cfRule type="expression" dxfId="255" priority="43" stopIfTrue="1">
      <formula>$D25=$E25</formula>
    </cfRule>
  </conditionalFormatting>
  <conditionalFormatting sqref="C26:E26">
    <cfRule type="expression" dxfId="254" priority="10" stopIfTrue="1">
      <formula>$D26&lt;=$E26</formula>
    </cfRule>
  </conditionalFormatting>
  <conditionalFormatting sqref="C27:E27">
    <cfRule type="expression" dxfId="253" priority="11" stopIfTrue="1">
      <formula>$D27=$E27</formula>
    </cfRule>
  </conditionalFormatting>
  <conditionalFormatting sqref="C28:E28">
    <cfRule type="expression" dxfId="252" priority="12" stopIfTrue="1">
      <formula>$D28=$E28</formula>
    </cfRule>
  </conditionalFormatting>
  <conditionalFormatting sqref="C29:E29">
    <cfRule type="expression" dxfId="251" priority="13" stopIfTrue="1">
      <formula>$D29=$E29</formula>
    </cfRule>
  </conditionalFormatting>
  <conditionalFormatting sqref="C30:E30">
    <cfRule type="expression" dxfId="250" priority="14" stopIfTrue="1">
      <formula>$D30=$E30</formula>
    </cfRule>
  </conditionalFormatting>
  <conditionalFormatting sqref="C36:E36">
    <cfRule type="expression" dxfId="249" priority="15" stopIfTrue="1">
      <formula>$D36&lt;=$E36</formula>
    </cfRule>
  </conditionalFormatting>
  <conditionalFormatting sqref="C37:E37">
    <cfRule type="expression" dxfId="248" priority="16" stopIfTrue="1">
      <formula>$D37=$E37</formula>
    </cfRule>
  </conditionalFormatting>
  <conditionalFormatting sqref="C38:E38">
    <cfRule type="expression" dxfId="247" priority="17" stopIfTrue="1">
      <formula>$D38=$E38</formula>
    </cfRule>
  </conditionalFormatting>
  <conditionalFormatting sqref="C40:E40">
    <cfRule type="expression" dxfId="246" priority="18" stopIfTrue="1">
      <formula>$D40&lt;=$E40</formula>
    </cfRule>
  </conditionalFormatting>
  <conditionalFormatting sqref="C41:E41">
    <cfRule type="expression" dxfId="245" priority="19" stopIfTrue="1">
      <formula>$D41&lt;=$E41</formula>
    </cfRule>
  </conditionalFormatting>
  <conditionalFormatting sqref="C42:E43">
    <cfRule type="expression" dxfId="244" priority="20" stopIfTrue="1">
      <formula>$D42=$E42</formula>
    </cfRule>
  </conditionalFormatting>
  <conditionalFormatting sqref="C44:E44">
    <cfRule type="expression" dxfId="243" priority="21" stopIfTrue="1">
      <formula>$D44=$E44</formula>
    </cfRule>
  </conditionalFormatting>
  <conditionalFormatting sqref="C45:E45">
    <cfRule type="expression" dxfId="242" priority="22" stopIfTrue="1">
      <formula>$D45=$E45</formula>
    </cfRule>
  </conditionalFormatting>
  <conditionalFormatting sqref="C47:E47">
    <cfRule type="expression" dxfId="241" priority="23" stopIfTrue="1">
      <formula>$D47&lt;=$E47</formula>
    </cfRule>
  </conditionalFormatting>
  <conditionalFormatting sqref="C48:E48">
    <cfRule type="expression" dxfId="240" priority="24" stopIfTrue="1">
      <formula>$D48=$E48</formula>
    </cfRule>
  </conditionalFormatting>
  <conditionalFormatting sqref="C49:E49">
    <cfRule type="expression" dxfId="239" priority="25" stopIfTrue="1">
      <formula>$D49=$E49</formula>
    </cfRule>
  </conditionalFormatting>
  <conditionalFormatting sqref="C50:E50">
    <cfRule type="expression" dxfId="238" priority="26" stopIfTrue="1">
      <formula>$D50=$E50</formula>
    </cfRule>
  </conditionalFormatting>
  <conditionalFormatting sqref="C51:E51">
    <cfRule type="expression" dxfId="237" priority="27" stopIfTrue="1">
      <formula>$D51=$E51</formula>
    </cfRule>
  </conditionalFormatting>
  <conditionalFormatting sqref="C52:E52">
    <cfRule type="expression" dxfId="236" priority="28" stopIfTrue="1">
      <formula>$D52=$E52</formula>
    </cfRule>
  </conditionalFormatting>
  <conditionalFormatting sqref="C58:E58">
    <cfRule type="expression" dxfId="235" priority="29" stopIfTrue="1">
      <formula>$D58&lt;=$E58</formula>
    </cfRule>
  </conditionalFormatting>
  <conditionalFormatting sqref="C59:E59">
    <cfRule type="expression" dxfId="234" priority="30" stopIfTrue="1">
      <formula>$D59&lt;=$E59</formula>
    </cfRule>
  </conditionalFormatting>
  <conditionalFormatting sqref="C60:E60">
    <cfRule type="expression" dxfId="233" priority="31" stopIfTrue="1">
      <formula>$D60=$E60</formula>
    </cfRule>
  </conditionalFormatting>
  <conditionalFormatting sqref="C61:E61">
    <cfRule type="expression" dxfId="232" priority="32" stopIfTrue="1">
      <formula>$D61=$E61</formula>
    </cfRule>
  </conditionalFormatting>
  <conditionalFormatting sqref="C62:E62">
    <cfRule type="expression" dxfId="231" priority="33" stopIfTrue="1">
      <formula>$D62=$E62</formula>
    </cfRule>
  </conditionalFormatting>
  <conditionalFormatting sqref="C64:E64">
    <cfRule type="expression" dxfId="230" priority="34" stopIfTrue="1">
      <formula>$D64=$E64</formula>
    </cfRule>
  </conditionalFormatting>
  <conditionalFormatting sqref="C65:E65">
    <cfRule type="expression" dxfId="229" priority="35" stopIfTrue="1">
      <formula>$D65=$E65</formula>
    </cfRule>
  </conditionalFormatting>
  <conditionalFormatting sqref="C66:E66">
    <cfRule type="expression" dxfId="228" priority="36" stopIfTrue="1">
      <formula>$D66=$E66</formula>
    </cfRule>
  </conditionalFormatting>
  <conditionalFormatting sqref="C67:E67">
    <cfRule type="expression" dxfId="227" priority="37" stopIfTrue="1">
      <formula>$D67&lt;=$E67</formula>
    </cfRule>
  </conditionalFormatting>
  <conditionalFormatting sqref="C69:E69">
    <cfRule type="expression" dxfId="226" priority="39" stopIfTrue="1">
      <formula>$D69=$E69</formula>
    </cfRule>
  </conditionalFormatting>
  <conditionalFormatting sqref="C70:E70">
    <cfRule type="expression" dxfId="225" priority="40" stopIfTrue="1">
      <formula>$D70=$E70</formula>
    </cfRule>
  </conditionalFormatting>
  <conditionalFormatting sqref="C71:E71">
    <cfRule type="expression" dxfId="224" priority="41" stopIfTrue="1">
      <formula>$D71=$E71</formula>
    </cfRule>
  </conditionalFormatting>
  <conditionalFormatting sqref="C72:E72">
    <cfRule type="expression" dxfId="223" priority="42" stopIfTrue="1">
      <formula>$D72=$E72</formula>
    </cfRule>
  </conditionalFormatting>
  <conditionalFormatting sqref="C68:E68">
    <cfRule type="expression" dxfId="222" priority="38" stopIfTrue="1">
      <formula>$E68&gt;=$D68</formula>
    </cfRule>
  </conditionalFormatting>
  <conditionalFormatting sqref="F15:H15">
    <cfRule type="expression" dxfId="221" priority="44" stopIfTrue="1">
      <formula>$G15&lt;=$H15</formula>
    </cfRule>
  </conditionalFormatting>
  <conditionalFormatting sqref="F16:H16">
    <cfRule type="expression" dxfId="220" priority="45" stopIfTrue="1">
      <formula>$G16=$H16</formula>
    </cfRule>
  </conditionalFormatting>
  <conditionalFormatting sqref="F17:H17">
    <cfRule type="expression" dxfId="219" priority="46" stopIfTrue="1">
      <formula>$G17=$H17</formula>
    </cfRule>
  </conditionalFormatting>
  <conditionalFormatting sqref="F18:H18">
    <cfRule type="expression" dxfId="218" priority="47" stopIfTrue="1">
      <formula>$G18=$H18</formula>
    </cfRule>
  </conditionalFormatting>
  <conditionalFormatting sqref="F19:H19">
    <cfRule type="expression" dxfId="217" priority="48" stopIfTrue="1">
      <formula>$G19=$H19</formula>
    </cfRule>
  </conditionalFormatting>
  <conditionalFormatting sqref="F21:H21">
    <cfRule type="expression" dxfId="216" priority="49" stopIfTrue="1">
      <formula>$G21&lt;=$H21</formula>
    </cfRule>
  </conditionalFormatting>
  <conditionalFormatting sqref="F22:H22">
    <cfRule type="expression" dxfId="215" priority="50" stopIfTrue="1">
      <formula>$G22=$H22</formula>
    </cfRule>
  </conditionalFormatting>
  <conditionalFormatting sqref="F23:H23">
    <cfRule type="expression" dxfId="214" priority="51" stopIfTrue="1">
      <formula>$G23=$H23</formula>
    </cfRule>
  </conditionalFormatting>
  <conditionalFormatting sqref="F24:H24">
    <cfRule type="expression" dxfId="213" priority="52" stopIfTrue="1">
      <formula>$G24=$H24</formula>
    </cfRule>
  </conditionalFormatting>
  <conditionalFormatting sqref="F25:H25">
    <cfRule type="expression" dxfId="212" priority="53" stopIfTrue="1">
      <formula>$G25=$H25</formula>
    </cfRule>
  </conditionalFormatting>
  <conditionalFormatting sqref="F27:H27">
    <cfRule type="expression" dxfId="211" priority="54" stopIfTrue="1">
      <formula>$G27&lt;=$H27</formula>
    </cfRule>
  </conditionalFormatting>
  <conditionalFormatting sqref="F28:H28">
    <cfRule type="expression" dxfId="210" priority="55" stopIfTrue="1">
      <formula>$G28=$H28</formula>
    </cfRule>
  </conditionalFormatting>
  <conditionalFormatting sqref="F29:H29">
    <cfRule type="expression" dxfId="209" priority="56" stopIfTrue="1">
      <formula>$G29&lt;=$H29</formula>
    </cfRule>
  </conditionalFormatting>
  <conditionalFormatting sqref="F30:H30">
    <cfRule type="expression" dxfId="208" priority="57" stopIfTrue="1">
      <formula>$G30&lt;=$H30</formula>
    </cfRule>
  </conditionalFormatting>
  <conditionalFormatting sqref="F31:H31">
    <cfRule type="expression" dxfId="207" priority="58" stopIfTrue="1">
      <formula>$G31=$H31</formula>
    </cfRule>
  </conditionalFormatting>
  <conditionalFormatting sqref="F32:H32">
    <cfRule type="expression" dxfId="206" priority="59" stopIfTrue="1">
      <formula>$G32=$H32</formula>
    </cfRule>
  </conditionalFormatting>
  <conditionalFormatting sqref="F33:H33">
    <cfRule type="expression" dxfId="205" priority="60" stopIfTrue="1">
      <formula>$G33=$H33</formula>
    </cfRule>
  </conditionalFormatting>
  <conditionalFormatting sqref="F34:H34">
    <cfRule type="expression" dxfId="204" priority="61" stopIfTrue="1">
      <formula>$G34=$H34</formula>
    </cfRule>
  </conditionalFormatting>
  <conditionalFormatting sqref="F40:H40">
    <cfRule type="expression" dxfId="203" priority="62" stopIfTrue="1">
      <formula>$G40=$H40</formula>
    </cfRule>
  </conditionalFormatting>
  <conditionalFormatting sqref="F41:H41">
    <cfRule type="expression" dxfId="202" priority="63" stopIfTrue="1">
      <formula>$G41=$H41</formula>
    </cfRule>
  </conditionalFormatting>
  <conditionalFormatting sqref="F42:H42">
    <cfRule type="expression" dxfId="201" priority="64" stopIfTrue="1">
      <formula>$G42=$H42</formula>
    </cfRule>
  </conditionalFormatting>
  <conditionalFormatting sqref="F43:H43">
    <cfRule type="expression" dxfId="200" priority="65" stopIfTrue="1">
      <formula>$G43=$H43</formula>
    </cfRule>
  </conditionalFormatting>
  <conditionalFormatting sqref="F44:H44">
    <cfRule type="expression" dxfId="199" priority="66" stopIfTrue="1">
      <formula>$G44=$H44</formula>
    </cfRule>
  </conditionalFormatting>
  <conditionalFormatting sqref="F46:H46">
    <cfRule type="expression" dxfId="198" priority="67" stopIfTrue="1">
      <formula>$G46&lt;=$H46</formula>
    </cfRule>
  </conditionalFormatting>
  <conditionalFormatting sqref="F47:H47">
    <cfRule type="expression" dxfId="197" priority="68" stopIfTrue="1">
      <formula>$G47&lt;=$H47</formula>
    </cfRule>
  </conditionalFormatting>
  <conditionalFormatting sqref="F48:H48">
    <cfRule type="expression" dxfId="196" priority="69" stopIfTrue="1">
      <formula>$G48=$H48</formula>
    </cfRule>
  </conditionalFormatting>
  <conditionalFormatting sqref="F49:H49">
    <cfRule type="expression" dxfId="195" priority="70" stopIfTrue="1">
      <formula>$G49=$H49</formula>
    </cfRule>
  </conditionalFormatting>
  <conditionalFormatting sqref="F50:H50">
    <cfRule type="expression" dxfId="194" priority="71" stopIfTrue="1">
      <formula>$G50=$H50</formula>
    </cfRule>
  </conditionalFormatting>
  <conditionalFormatting sqref="F51:H51">
    <cfRule type="expression" dxfId="193" priority="72" stopIfTrue="1">
      <formula>$G51=$H51</formula>
    </cfRule>
  </conditionalFormatting>
  <conditionalFormatting sqref="F52:H52">
    <cfRule type="expression" dxfId="192" priority="73" stopIfTrue="1">
      <formula>$G52=$H52</formula>
    </cfRule>
  </conditionalFormatting>
  <conditionalFormatting sqref="F54:H54">
    <cfRule type="expression" dxfId="191" priority="74" stopIfTrue="1">
      <formula>$G54&lt;=$H54</formula>
    </cfRule>
  </conditionalFormatting>
  <conditionalFormatting sqref="F55:H55">
    <cfRule type="expression" dxfId="190" priority="75" stopIfTrue="1">
      <formula>$G55&lt;=$H55</formula>
    </cfRule>
  </conditionalFormatting>
  <conditionalFormatting sqref="F56:H56">
    <cfRule type="expression" dxfId="189" priority="76" stopIfTrue="1">
      <formula>$G56=$H56</formula>
    </cfRule>
  </conditionalFormatting>
  <conditionalFormatting sqref="F57:H57">
    <cfRule type="expression" dxfId="188" priority="77" stopIfTrue="1">
      <formula>$G57=$H57</formula>
    </cfRule>
  </conditionalFormatting>
  <conditionalFormatting sqref="F58:H58">
    <cfRule type="expression" dxfId="187" priority="78" stopIfTrue="1">
      <formula>$G58=$H58</formula>
    </cfRule>
  </conditionalFormatting>
  <conditionalFormatting sqref="F59:H59">
    <cfRule type="expression" dxfId="186" priority="79" stopIfTrue="1">
      <formula>$G59=$H59</formula>
    </cfRule>
  </conditionalFormatting>
  <conditionalFormatting sqref="I15:K15">
    <cfRule type="expression" dxfId="185" priority="80" stopIfTrue="1">
      <formula>$J15=$K15</formula>
    </cfRule>
  </conditionalFormatting>
  <conditionalFormatting sqref="I16:K16">
    <cfRule type="expression" dxfId="184" priority="81" stopIfTrue="1">
      <formula>$J16=$K16</formula>
    </cfRule>
  </conditionalFormatting>
  <conditionalFormatting sqref="I18:K18">
    <cfRule type="expression" dxfId="183" priority="82" stopIfTrue="1">
      <formula>$J18&lt;=$K18</formula>
    </cfRule>
  </conditionalFormatting>
  <conditionalFormatting sqref="I19:K19">
    <cfRule type="expression" dxfId="182" priority="83" stopIfTrue="1">
      <formula>$J19&lt;=$K19</formula>
    </cfRule>
  </conditionalFormatting>
  <conditionalFormatting sqref="I20:K20">
    <cfRule type="expression" dxfId="181" priority="84" stopIfTrue="1">
      <formula>$J20=$K20</formula>
    </cfRule>
  </conditionalFormatting>
  <conditionalFormatting sqref="I21:K21">
    <cfRule type="expression" dxfId="180" priority="85" stopIfTrue="1">
      <formula>$J21=$K21</formula>
    </cfRule>
  </conditionalFormatting>
  <conditionalFormatting sqref="I22:K22">
    <cfRule type="expression" dxfId="179" priority="86" stopIfTrue="1">
      <formula>$J22=$K22</formula>
    </cfRule>
  </conditionalFormatting>
  <conditionalFormatting sqref="I23:K23">
    <cfRule type="expression" dxfId="178" priority="87" stopIfTrue="1">
      <formula>$J23=$K23</formula>
    </cfRule>
  </conditionalFormatting>
  <conditionalFormatting sqref="I25:K25">
    <cfRule type="expression" dxfId="177" priority="88" stopIfTrue="1">
      <formula>$J25&lt;=$K25</formula>
    </cfRule>
  </conditionalFormatting>
  <conditionalFormatting sqref="I26:K26">
    <cfRule type="expression" dxfId="176" priority="89" stopIfTrue="1">
      <formula>$J26&lt;=$K26</formula>
    </cfRule>
  </conditionalFormatting>
  <conditionalFormatting sqref="I27:K27">
    <cfRule type="expression" dxfId="175" priority="90" stopIfTrue="1">
      <formula>$J27&lt;=$K27</formula>
    </cfRule>
  </conditionalFormatting>
  <conditionalFormatting sqref="I28:K28">
    <cfRule type="expression" dxfId="174" priority="91" stopIfTrue="1">
      <formula>$J28=$K28</formula>
    </cfRule>
  </conditionalFormatting>
  <conditionalFormatting sqref="I29:K29">
    <cfRule type="expression" dxfId="173" priority="92" stopIfTrue="1">
      <formula>$J29=$K29</formula>
    </cfRule>
  </conditionalFormatting>
  <conditionalFormatting sqref="I30:K30">
    <cfRule type="expression" dxfId="172" priority="93" stopIfTrue="1">
      <formula>$J30=$K30</formula>
    </cfRule>
  </conditionalFormatting>
  <conditionalFormatting sqref="I31:K31">
    <cfRule type="expression" dxfId="171" priority="94" stopIfTrue="1">
      <formula>$J31=$K31</formula>
    </cfRule>
  </conditionalFormatting>
  <conditionalFormatting sqref="I37:K37">
    <cfRule type="expression" dxfId="170" priority="95" stopIfTrue="1">
      <formula>$J37=$K37</formula>
    </cfRule>
  </conditionalFormatting>
  <conditionalFormatting sqref="I38:K38">
    <cfRule type="expression" dxfId="169" priority="96" stopIfTrue="1">
      <formula>$J38=$K38</formula>
    </cfRule>
  </conditionalFormatting>
  <conditionalFormatting sqref="I40:K40">
    <cfRule type="expression" dxfId="168" priority="97" stopIfTrue="1">
      <formula>$J40&lt;=$K40</formula>
    </cfRule>
  </conditionalFormatting>
  <conditionalFormatting sqref="I41:K41">
    <cfRule type="expression" dxfId="167" priority="98" stopIfTrue="1">
      <formula>$J41=$K41</formula>
    </cfRule>
  </conditionalFormatting>
  <conditionalFormatting sqref="I42:K42">
    <cfRule type="expression" dxfId="166" priority="99" stopIfTrue="1">
      <formula>$J42=$K42</formula>
    </cfRule>
  </conditionalFormatting>
  <conditionalFormatting sqref="I44:K44">
    <cfRule type="expression" dxfId="165" priority="100" stopIfTrue="1">
      <formula>$J44&lt;=$K44</formula>
    </cfRule>
  </conditionalFormatting>
  <conditionalFormatting sqref="I45:K45">
    <cfRule type="expression" dxfId="164" priority="101" stopIfTrue="1">
      <formula>$J45&lt;=$K45</formula>
    </cfRule>
  </conditionalFormatting>
  <conditionalFormatting sqref="I46:K46">
    <cfRule type="expression" dxfId="163" priority="102" stopIfTrue="1">
      <formula>$J46&lt;=$K46</formula>
    </cfRule>
  </conditionalFormatting>
  <conditionalFormatting sqref="I47:K47">
    <cfRule type="expression" dxfId="162" priority="103" stopIfTrue="1">
      <formula>$J47=$K47</formula>
    </cfRule>
  </conditionalFormatting>
  <conditionalFormatting sqref="I48:K48">
    <cfRule type="expression" dxfId="161" priority="104" stopIfTrue="1">
      <formula>$J48=$K48</formula>
    </cfRule>
  </conditionalFormatting>
  <conditionalFormatting sqref="I49:K49">
    <cfRule type="expression" dxfId="160" priority="105" stopIfTrue="1">
      <formula>$J49=$K49</formula>
    </cfRule>
  </conditionalFormatting>
  <conditionalFormatting sqref="I55:K55">
    <cfRule type="expression" dxfId="159" priority="106" stopIfTrue="1">
      <formula>$J55=$K55</formula>
    </cfRule>
  </conditionalFormatting>
  <conditionalFormatting sqref="I57:K57">
    <cfRule type="expression" dxfId="158" priority="107" stopIfTrue="1">
      <formula>$J57=$K57</formula>
    </cfRule>
  </conditionalFormatting>
  <conditionalFormatting sqref="I58:K58">
    <cfRule type="expression" dxfId="157" priority="108" stopIfTrue="1">
      <formula>$J58=$K58</formula>
    </cfRule>
  </conditionalFormatting>
  <conditionalFormatting sqref="I59:K59">
    <cfRule type="expression" dxfId="156" priority="109" stopIfTrue="1">
      <formula>$J59=$K59</formula>
    </cfRule>
  </conditionalFormatting>
  <conditionalFormatting sqref="I60:K60">
    <cfRule type="expression" dxfId="155" priority="110" stopIfTrue="1">
      <formula>$J60=$K60</formula>
    </cfRule>
  </conditionalFormatting>
  <conditionalFormatting sqref="I62:K62">
    <cfRule type="expression" dxfId="154" priority="111" stopIfTrue="1">
      <formula>$J62&lt;=$K62</formula>
    </cfRule>
  </conditionalFormatting>
  <conditionalFormatting sqref="I63:K63">
    <cfRule type="expression" dxfId="153" priority="112" stopIfTrue="1">
      <formula>$J63&lt;=$K63</formula>
    </cfRule>
  </conditionalFormatting>
  <conditionalFormatting sqref="I64:K64">
    <cfRule type="expression" dxfId="152" priority="113" stopIfTrue="1">
      <formula>$J64=$K64</formula>
    </cfRule>
  </conditionalFormatting>
  <conditionalFormatting sqref="I65:K65">
    <cfRule type="expression" dxfId="151" priority="114" stopIfTrue="1">
      <formula>$J65=$K65</formula>
    </cfRule>
  </conditionalFormatting>
  <conditionalFormatting sqref="I66:K66">
    <cfRule type="expression" dxfId="150" priority="115" stopIfTrue="1">
      <formula>$J66=$K66</formula>
    </cfRule>
  </conditionalFormatting>
  <conditionalFormatting sqref="I67:K67">
    <cfRule type="expression" dxfId="149" priority="116" stopIfTrue="1">
      <formula>$J67=$K67</formula>
    </cfRule>
  </conditionalFormatting>
  <conditionalFormatting sqref="I68:K68">
    <cfRule type="expression" dxfId="148" priority="117" stopIfTrue="1">
      <formula>$J68=$K68</formula>
    </cfRule>
  </conditionalFormatting>
  <conditionalFormatting sqref="L15:N15">
    <cfRule type="expression" dxfId="147" priority="118" stopIfTrue="1">
      <formula>$M15&lt;=$N15</formula>
    </cfRule>
  </conditionalFormatting>
  <conditionalFormatting sqref="L16:N16">
    <cfRule type="expression" dxfId="146" priority="119" stopIfTrue="1">
      <formula>$M16=$N16</formula>
    </cfRule>
  </conditionalFormatting>
  <conditionalFormatting sqref="L17:N17">
    <cfRule type="expression" dxfId="145" priority="120" stopIfTrue="1">
      <formula>$M17=$N17</formula>
    </cfRule>
  </conditionalFormatting>
  <conditionalFormatting sqref="L18:N18">
    <cfRule type="expression" dxfId="144" priority="121" stopIfTrue="1">
      <formula>$M18=$N18</formula>
    </cfRule>
  </conditionalFormatting>
  <conditionalFormatting sqref="L19:N19">
    <cfRule type="expression" dxfId="143" priority="122" stopIfTrue="1">
      <formula>$M19=$N19</formula>
    </cfRule>
  </conditionalFormatting>
  <conditionalFormatting sqref="L21:N21">
    <cfRule type="expression" dxfId="142" priority="123" stopIfTrue="1">
      <formula>$M21&lt;=$N21</formula>
    </cfRule>
  </conditionalFormatting>
  <conditionalFormatting sqref="L22:N22">
    <cfRule type="expression" dxfId="141" priority="124" stopIfTrue="1">
      <formula>$M22&lt;=$N22</formula>
    </cfRule>
  </conditionalFormatting>
  <conditionalFormatting sqref="L24:N24">
    <cfRule type="expression" dxfId="140" priority="126" stopIfTrue="1">
      <formula>$M24=$N24</formula>
    </cfRule>
  </conditionalFormatting>
  <conditionalFormatting sqref="L25:N25">
    <cfRule type="expression" dxfId="139" priority="127" stopIfTrue="1">
      <formula>$M25=$N25</formula>
    </cfRule>
  </conditionalFormatting>
  <conditionalFormatting sqref="L26:N26">
    <cfRule type="expression" dxfId="138" priority="128" stopIfTrue="1">
      <formula>$M26=$N26</formula>
    </cfRule>
  </conditionalFormatting>
  <conditionalFormatting sqref="L27:N27">
    <cfRule type="expression" dxfId="137" priority="129" stopIfTrue="1">
      <formula>$M27=$N27</formula>
    </cfRule>
  </conditionalFormatting>
  <conditionalFormatting sqref="L29:N29">
    <cfRule type="expression" dxfId="136" priority="130" stopIfTrue="1">
      <formula>$M29=$N29</formula>
    </cfRule>
  </conditionalFormatting>
  <conditionalFormatting sqref="L30:N30">
    <cfRule type="expression" dxfId="135" priority="131" stopIfTrue="1">
      <formula>$M30&lt;=$N30</formula>
    </cfRule>
  </conditionalFormatting>
  <conditionalFormatting sqref="L31:N31">
    <cfRule type="expression" dxfId="134" priority="132" stopIfTrue="1">
      <formula>$M31&lt;=$N31</formula>
    </cfRule>
  </conditionalFormatting>
  <conditionalFormatting sqref="L32:N32">
    <cfRule type="expression" dxfId="133" priority="133" stopIfTrue="1">
      <formula>$M32=$N32</formula>
    </cfRule>
  </conditionalFormatting>
  <conditionalFormatting sqref="L33:N33">
    <cfRule type="expression" dxfId="132" priority="134" stopIfTrue="1">
      <formula>$M33=$N33</formula>
    </cfRule>
  </conditionalFormatting>
  <conditionalFormatting sqref="L34:N34">
    <cfRule type="expression" dxfId="131" priority="135" stopIfTrue="1">
      <formula>$M34=$N34</formula>
    </cfRule>
  </conditionalFormatting>
  <conditionalFormatting sqref="L40:N40">
    <cfRule type="expression" dxfId="130" priority="136" stopIfTrue="1">
      <formula>$M40&lt;=$N40</formula>
    </cfRule>
  </conditionalFormatting>
  <conditionalFormatting sqref="L41:N41">
    <cfRule type="expression" dxfId="129" priority="137" stopIfTrue="1">
      <formula>$M41=$N41</formula>
    </cfRule>
  </conditionalFormatting>
  <conditionalFormatting sqref="L42:N42">
    <cfRule type="expression" dxfId="128" priority="138" stopIfTrue="1">
      <formula>$M42=$N42</formula>
    </cfRule>
  </conditionalFormatting>
  <conditionalFormatting sqref="L43:N43">
    <cfRule type="expression" dxfId="127" priority="139" stopIfTrue="1">
      <formula>$M43=$N43</formula>
    </cfRule>
  </conditionalFormatting>
  <conditionalFormatting sqref="L45:N45">
    <cfRule type="expression" dxfId="126" priority="140" stopIfTrue="1">
      <formula>$M45&lt;=$N45</formula>
    </cfRule>
  </conditionalFormatting>
  <conditionalFormatting sqref="L46:N46">
    <cfRule type="expression" dxfId="125" priority="141" stopIfTrue="1">
      <formula>$M46&lt;=$N46</formula>
    </cfRule>
  </conditionalFormatting>
  <conditionalFormatting sqref="L47:N47">
    <cfRule type="expression" dxfId="124" priority="142" stopIfTrue="1">
      <formula>$M47&lt;=$N47</formula>
    </cfRule>
  </conditionalFormatting>
  <conditionalFormatting sqref="L48:N48">
    <cfRule type="expression" dxfId="123" priority="143" stopIfTrue="1">
      <formula>$M48=$N48</formula>
    </cfRule>
  </conditionalFormatting>
  <conditionalFormatting sqref="L49:N49">
    <cfRule type="expression" dxfId="122" priority="144" stopIfTrue="1">
      <formula>$M49=$N49</formula>
    </cfRule>
  </conditionalFormatting>
  <conditionalFormatting sqref="L50:N50">
    <cfRule type="expression" dxfId="121" priority="145" stopIfTrue="1">
      <formula>$M50=$N50</formula>
    </cfRule>
  </conditionalFormatting>
  <conditionalFormatting sqref="L52:N52">
    <cfRule type="expression" dxfId="120" priority="146" stopIfTrue="1">
      <formula>$M52=$N52</formula>
    </cfRule>
  </conditionalFormatting>
  <conditionalFormatting sqref="L53:N53">
    <cfRule type="expression" dxfId="119" priority="147" stopIfTrue="1">
      <formula>$M53=$N53</formula>
    </cfRule>
  </conditionalFormatting>
  <conditionalFormatting sqref="L54:N54">
    <cfRule type="expression" dxfId="118" priority="148" stopIfTrue="1">
      <formula>$M54&lt;=$N54</formula>
    </cfRule>
  </conditionalFormatting>
  <conditionalFormatting sqref="L55:N55">
    <cfRule type="expression" dxfId="117" priority="149" stopIfTrue="1">
      <formula>$M55=$N55</formula>
    </cfRule>
  </conditionalFormatting>
  <conditionalFormatting sqref="L56:N56">
    <cfRule type="expression" dxfId="116" priority="150" stopIfTrue="1">
      <formula>$M56=$N56</formula>
    </cfRule>
  </conditionalFormatting>
  <conditionalFormatting sqref="L57:N57">
    <cfRule type="expression" dxfId="115" priority="151" stopIfTrue="1">
      <formula>$M57=$N57</formula>
    </cfRule>
  </conditionalFormatting>
  <conditionalFormatting sqref="L58:N58">
    <cfRule type="expression" dxfId="114" priority="152" stopIfTrue="1">
      <formula>$M58=$N58</formula>
    </cfRule>
  </conditionalFormatting>
  <conditionalFormatting sqref="L23:N23">
    <cfRule type="expression" dxfId="113" priority="125" stopIfTrue="1">
      <formula>$N23&gt;=$M23</formula>
    </cfRule>
  </conditionalFormatting>
  <conditionalFormatting sqref="O15:Q15">
    <cfRule type="expression" dxfId="112" priority="154" stopIfTrue="1">
      <formula>$P15=$Q15</formula>
    </cfRule>
  </conditionalFormatting>
  <conditionalFormatting sqref="O16:Q16">
    <cfRule type="expression" dxfId="111" priority="155" stopIfTrue="1">
      <formula>$P16=$Q16</formula>
    </cfRule>
  </conditionalFormatting>
  <conditionalFormatting sqref="O17:Q17">
    <cfRule type="expression" dxfId="110" priority="156" stopIfTrue="1">
      <formula>$P17=$Q17</formula>
    </cfRule>
  </conditionalFormatting>
  <conditionalFormatting sqref="O18:Q18">
    <cfRule type="expression" dxfId="109" priority="157" stopIfTrue="1">
      <formula>$P18=$Q18</formula>
    </cfRule>
  </conditionalFormatting>
  <conditionalFormatting sqref="O19:Q19">
    <cfRule type="expression" dxfId="108" priority="158" stopIfTrue="1">
      <formula>$P19=$Q19</formula>
    </cfRule>
  </conditionalFormatting>
  <conditionalFormatting sqref="O21:Q21">
    <cfRule type="expression" dxfId="107" priority="159" stopIfTrue="1">
      <formula>$P21&lt;=$Q21</formula>
    </cfRule>
  </conditionalFormatting>
  <conditionalFormatting sqref="O22:Q22">
    <cfRule type="expression" dxfId="106" priority="160" stopIfTrue="1">
      <formula>$P22&lt;=$Q22</formula>
    </cfRule>
  </conditionalFormatting>
  <conditionalFormatting sqref="O23:Q23">
    <cfRule type="expression" dxfId="105" priority="161" stopIfTrue="1">
      <formula>$P23&lt;=$Q23</formula>
    </cfRule>
  </conditionalFormatting>
  <conditionalFormatting sqref="O24:Q24">
    <cfRule type="expression" dxfId="104" priority="162" stopIfTrue="1">
      <formula>$P24=$Q24</formula>
    </cfRule>
  </conditionalFormatting>
  <conditionalFormatting sqref="O25:Q25">
    <cfRule type="expression" dxfId="103" priority="163" stopIfTrue="1">
      <formula>$P25=$Q25</formula>
    </cfRule>
  </conditionalFormatting>
  <conditionalFormatting sqref="O26:Q26">
    <cfRule type="expression" dxfId="102" priority="164" stopIfTrue="1">
      <formula>$P26=$Q26</formula>
    </cfRule>
  </conditionalFormatting>
  <conditionalFormatting sqref="O27:Q27">
    <cfRule type="expression" dxfId="101" priority="165" stopIfTrue="1">
      <formula>$P27=$Q27</formula>
    </cfRule>
  </conditionalFormatting>
  <conditionalFormatting sqref="O28:Q28">
    <cfRule type="expression" dxfId="100" priority="166" stopIfTrue="1">
      <formula>$P28=$Q28</formula>
    </cfRule>
  </conditionalFormatting>
  <conditionalFormatting sqref="O30:Q30">
    <cfRule type="expression" dxfId="99" priority="167" stopIfTrue="1">
      <formula>$P30&lt;=$Q30</formula>
    </cfRule>
  </conditionalFormatting>
  <conditionalFormatting sqref="O31:Q31">
    <cfRule type="expression" dxfId="98" priority="168" stopIfTrue="1">
      <formula>$P31&lt;=$Q31</formula>
    </cfRule>
  </conditionalFormatting>
  <conditionalFormatting sqref="O32:Q32">
    <cfRule type="expression" dxfId="97" priority="169" stopIfTrue="1">
      <formula>$P32&lt;=$Q32</formula>
    </cfRule>
  </conditionalFormatting>
  <conditionalFormatting sqref="O33:Q33">
    <cfRule type="expression" dxfId="96" priority="170" stopIfTrue="1">
      <formula>$P33&lt;=$Q33</formula>
    </cfRule>
  </conditionalFormatting>
  <conditionalFormatting sqref="O34:Q34">
    <cfRule type="expression" dxfId="95" priority="171" stopIfTrue="1">
      <formula>$P34&lt;=$Q34</formula>
    </cfRule>
  </conditionalFormatting>
  <conditionalFormatting sqref="O35:Q35">
    <cfRule type="expression" dxfId="94" priority="172" stopIfTrue="1">
      <formula>$P35=$Q35</formula>
    </cfRule>
  </conditionalFormatting>
  <conditionalFormatting sqref="O36:Q36">
    <cfRule type="expression" dxfId="93" priority="173" stopIfTrue="1">
      <formula>$P36=$Q36</formula>
    </cfRule>
  </conditionalFormatting>
  <conditionalFormatting sqref="O37:Q37">
    <cfRule type="expression" dxfId="92" priority="174" stopIfTrue="1">
      <formula>$P37=$Q37</formula>
    </cfRule>
  </conditionalFormatting>
  <conditionalFormatting sqref="O43:Q43">
    <cfRule type="expression" dxfId="91" priority="175" stopIfTrue="1">
      <formula>$P43=$Q43</formula>
    </cfRule>
  </conditionalFormatting>
  <conditionalFormatting sqref="O44:Q44">
    <cfRule type="expression" dxfId="90" priority="176" stopIfTrue="1">
      <formula>$P44=$Q44</formula>
    </cfRule>
  </conditionalFormatting>
  <conditionalFormatting sqref="O45:Q45">
    <cfRule type="expression" dxfId="89" priority="177" stopIfTrue="1">
      <formula>$P45=$Q45</formula>
    </cfRule>
  </conditionalFormatting>
  <conditionalFormatting sqref="O47:Q47">
    <cfRule type="expression" dxfId="88" priority="178" stopIfTrue="1">
      <formula>$P47&lt;=$Q47</formula>
    </cfRule>
  </conditionalFormatting>
  <conditionalFormatting sqref="O48:Q48">
    <cfRule type="expression" dxfId="87" priority="179" stopIfTrue="1">
      <formula>$P48&lt;=$Q48</formula>
    </cfRule>
  </conditionalFormatting>
  <conditionalFormatting sqref="O49:Q49">
    <cfRule type="expression" dxfId="86" priority="180" stopIfTrue="1">
      <formula>$P49=$Q49</formula>
    </cfRule>
  </conditionalFormatting>
  <conditionalFormatting sqref="O50:Q50">
    <cfRule type="expression" dxfId="85" priority="181" stopIfTrue="1">
      <formula>$P50=$Q50</formula>
    </cfRule>
  </conditionalFormatting>
  <conditionalFormatting sqref="O51:Q51">
    <cfRule type="expression" dxfId="84" priority="182" stopIfTrue="1">
      <formula>$P51=$Q51</formula>
    </cfRule>
  </conditionalFormatting>
  <conditionalFormatting sqref="O52:Q52">
    <cfRule type="expression" dxfId="83" priority="183" stopIfTrue="1">
      <formula>$P52=$Q52</formula>
    </cfRule>
  </conditionalFormatting>
  <conditionalFormatting sqref="O53:Q53">
    <cfRule type="expression" dxfId="82" priority="184" stopIfTrue="1">
      <formula>$P53=$Q53</formula>
    </cfRule>
  </conditionalFormatting>
  <conditionalFormatting sqref="O55:Q55">
    <cfRule type="expression" dxfId="81" priority="185" stopIfTrue="1">
      <formula>$P55&lt;=$Q55</formula>
    </cfRule>
  </conditionalFormatting>
  <conditionalFormatting sqref="O56:Q56">
    <cfRule type="expression" dxfId="80" priority="186" stopIfTrue="1">
      <formula>$P56&lt;=$Q56</formula>
    </cfRule>
  </conditionalFormatting>
  <conditionalFormatting sqref="O57:Q57">
    <cfRule type="expression" dxfId="79" priority="187" stopIfTrue="1">
      <formula>$P57&lt;=$Q57</formula>
    </cfRule>
  </conditionalFormatting>
  <conditionalFormatting sqref="O58:Q58">
    <cfRule type="expression" dxfId="78" priority="188" stopIfTrue="1">
      <formula>$P58=$Q58</formula>
    </cfRule>
  </conditionalFormatting>
  <conditionalFormatting sqref="O59:Q59">
    <cfRule type="expression" dxfId="77" priority="189" stopIfTrue="1">
      <formula>$P59=$Q59</formula>
    </cfRule>
  </conditionalFormatting>
  <conditionalFormatting sqref="O60:Q60">
    <cfRule type="expression" dxfId="76" priority="190" stopIfTrue="1">
      <formula>$P60=$Q60</formula>
    </cfRule>
  </conditionalFormatting>
  <conditionalFormatting sqref="O61:Q61">
    <cfRule type="expression" dxfId="75" priority="191" stopIfTrue="1">
      <formula>$P61=$Q61</formula>
    </cfRule>
  </conditionalFormatting>
  <conditionalFormatting sqref="L75">
    <cfRule type="expression" dxfId="74" priority="153" stopIfTrue="1">
      <formula>LEN(TRIM(L75))&gt;0</formula>
    </cfRule>
  </conditionalFormatting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C54C-6DF8-4E81-B801-E56902E0DF30}">
  <dimension ref="A1:AA1001"/>
  <sheetViews>
    <sheetView workbookViewId="0"/>
  </sheetViews>
  <sheetFormatPr defaultRowHeight="15.75" customHeight="1" x14ac:dyDescent="0.3"/>
  <cols>
    <col min="1" max="1" width="20.25" customWidth="1"/>
    <col min="2" max="3" width="10.6640625" customWidth="1"/>
    <col min="4" max="4" width="14.08203125" customWidth="1"/>
    <col min="5" max="27" width="11.6640625" hidden="1" customWidth="1"/>
    <col min="28" max="1024" width="11.6640625" customWidth="1"/>
  </cols>
  <sheetData>
    <row r="1" spans="1:4" ht="14" x14ac:dyDescent="0.3">
      <c r="A1" s="230" t="s">
        <v>477</v>
      </c>
      <c r="B1" s="230" t="s">
        <v>371</v>
      </c>
      <c r="C1" s="230" t="s">
        <v>478</v>
      </c>
      <c r="D1" s="230" t="s">
        <v>479</v>
      </c>
    </row>
    <row r="2" spans="1:4" ht="14" x14ac:dyDescent="0.3">
      <c r="A2" s="231" t="s">
        <v>465</v>
      </c>
      <c r="B2" s="232">
        <f>'Hideout Progression'!P59</f>
        <v>1</v>
      </c>
      <c r="C2" s="233">
        <f t="shared" ref="C2:C8" si="0">$D2</f>
        <v>0</v>
      </c>
      <c r="D2" s="233">
        <f>'Hideout Progression'!Q59</f>
        <v>0</v>
      </c>
    </row>
    <row r="3" spans="1:4" ht="14" x14ac:dyDescent="0.3">
      <c r="A3" s="231" t="s">
        <v>480</v>
      </c>
      <c r="B3" s="232">
        <f>'Hideout Progression'!G24</f>
        <v>2</v>
      </c>
      <c r="C3" s="233">
        <f t="shared" si="0"/>
        <v>0</v>
      </c>
      <c r="D3" s="233">
        <f>'Hideout Progression'!H24</f>
        <v>0</v>
      </c>
    </row>
    <row r="4" spans="1:4" ht="14" x14ac:dyDescent="0.3">
      <c r="A4" s="231" t="s">
        <v>386</v>
      </c>
      <c r="B4" s="232">
        <f>'Hideout Progression'!P17</f>
        <v>2</v>
      </c>
      <c r="C4" s="233">
        <f t="shared" si="0"/>
        <v>0</v>
      </c>
      <c r="D4" s="233">
        <f>'Hideout Progression'!Q17</f>
        <v>0</v>
      </c>
    </row>
    <row r="5" spans="1:4" ht="14" x14ac:dyDescent="0.3">
      <c r="A5" s="231" t="s">
        <v>445</v>
      </c>
      <c r="B5" s="233">
        <f>'Hideout Progression'!G43</f>
        <v>1</v>
      </c>
      <c r="C5" s="233">
        <f t="shared" si="0"/>
        <v>0</v>
      </c>
      <c r="D5" s="233">
        <f>'Hideout Progression'!H43</f>
        <v>0</v>
      </c>
    </row>
    <row r="6" spans="1:4" ht="14" x14ac:dyDescent="0.3">
      <c r="A6" s="231" t="s">
        <v>390</v>
      </c>
      <c r="B6" s="232">
        <f>SUM('Hideout Progression'!M18,'Hideout Progression'!P44,'Hideout Progression'!P49)</f>
        <v>13</v>
      </c>
      <c r="C6" s="233">
        <f t="shared" si="0"/>
        <v>0</v>
      </c>
      <c r="D6" s="233">
        <f>SUM('Hideout Progression'!N18,'Hideout Progression'!Q44,'Hideout Progression'!Q49)</f>
        <v>0</v>
      </c>
    </row>
    <row r="7" spans="1:4" ht="14" x14ac:dyDescent="0.3">
      <c r="A7" s="231" t="s">
        <v>481</v>
      </c>
      <c r="B7" s="232">
        <f>'Hideout Progression'!P18</f>
        <v>1</v>
      </c>
      <c r="C7" s="233">
        <f t="shared" si="0"/>
        <v>0</v>
      </c>
      <c r="D7" s="233">
        <f>'Hideout Progression'!Q18</f>
        <v>0</v>
      </c>
    </row>
    <row r="8" spans="1:4" ht="14" x14ac:dyDescent="0.3">
      <c r="A8" s="231" t="s">
        <v>410</v>
      </c>
      <c r="B8" s="232">
        <f>SUM('Hideout Progression'!P24,'Hideout Progression'!P36)</f>
        <v>7</v>
      </c>
      <c r="C8" s="233">
        <f t="shared" si="0"/>
        <v>0</v>
      </c>
      <c r="D8" s="233">
        <f>SUM('Hideout Progression'!Q24,'Hideout Progression'!Q36)</f>
        <v>0</v>
      </c>
    </row>
    <row r="9" spans="1:4" ht="14" x14ac:dyDescent="0.3">
      <c r="A9" s="231" t="s">
        <v>443</v>
      </c>
      <c r="B9" s="233">
        <f>'Hideout Progression'!D42</f>
        <v>1</v>
      </c>
      <c r="C9" s="233">
        <f>D9</f>
        <v>0</v>
      </c>
      <c r="D9" s="233">
        <f>'Hideout Progression'!E42</f>
        <v>0</v>
      </c>
    </row>
    <row r="10" spans="1:4" ht="14" x14ac:dyDescent="0.3">
      <c r="A10" s="231" t="s">
        <v>423</v>
      </c>
      <c r="B10" s="233">
        <f>SUM('Hideout Progression'!D29,'Hideout Progression'!D45,'Hideout Progression'!J29,'Hideout Progression'!J42,'Hideout Progression'!J49,'Hideout Progression'!J66,'Hideout Progression'!M58)</f>
        <v>64</v>
      </c>
      <c r="C10" s="233">
        <f t="shared" ref="C10:C41" si="1">$D10</f>
        <v>0</v>
      </c>
      <c r="D10" s="233">
        <f>SUM('Hideout Progression'!E29,'Hideout Progression'!E45,'Hideout Progression'!K29,'Hideout Progression'!K42,'Hideout Progression'!K49,'Hideout Progression'!K66,'Hideout Progression'!N58)</f>
        <v>0</v>
      </c>
    </row>
    <row r="11" spans="1:4" ht="14" x14ac:dyDescent="0.3">
      <c r="A11" s="231" t="s">
        <v>482</v>
      </c>
      <c r="B11" s="233">
        <f>'Hideout Progression'!G31</f>
        <v>3</v>
      </c>
      <c r="C11" s="233">
        <f t="shared" si="1"/>
        <v>0</v>
      </c>
      <c r="D11" s="233">
        <f>'Hideout Progression'!H31</f>
        <v>0</v>
      </c>
    </row>
    <row r="12" spans="1:4" ht="14" x14ac:dyDescent="0.3">
      <c r="A12" s="231" t="s">
        <v>467</v>
      </c>
      <c r="B12" s="232">
        <f>'Hideout Progression'!P60</f>
        <v>2</v>
      </c>
      <c r="C12" s="233">
        <f t="shared" si="1"/>
        <v>0</v>
      </c>
      <c r="D12" s="233">
        <f>'Hideout Progression'!Q60</f>
        <v>0</v>
      </c>
    </row>
    <row r="13" spans="1:4" ht="14" x14ac:dyDescent="0.3">
      <c r="A13" s="231" t="s">
        <v>380</v>
      </c>
      <c r="B13" s="233">
        <f>'Hideout Progression'!G16</f>
        <v>1</v>
      </c>
      <c r="C13" s="233">
        <f t="shared" si="1"/>
        <v>0</v>
      </c>
      <c r="D13" s="233">
        <f>'Hideout Progression'!H16</f>
        <v>0</v>
      </c>
    </row>
    <row r="14" spans="1:4" ht="14" x14ac:dyDescent="0.3">
      <c r="A14" s="231" t="s">
        <v>448</v>
      </c>
      <c r="B14" s="232">
        <f>SUM('Hideout Progression'!J47,'Hideout Progression'!M57)</f>
        <v>12</v>
      </c>
      <c r="C14" s="233">
        <f t="shared" si="1"/>
        <v>0</v>
      </c>
      <c r="D14" s="233">
        <f>SUM('Hideout Progression'!K47,'Hideout Progression'!N57)</f>
        <v>0</v>
      </c>
    </row>
    <row r="15" spans="1:4" ht="14" x14ac:dyDescent="0.3">
      <c r="A15" s="231" t="s">
        <v>464</v>
      </c>
      <c r="B15" s="232">
        <f>SUM('Hideout Progression'!J59,'Hideout Progression'!J68)</f>
        <v>5</v>
      </c>
      <c r="C15" s="233">
        <f t="shared" si="1"/>
        <v>0</v>
      </c>
      <c r="D15" s="233">
        <f>SUM('Hideout Progression'!K59,'Hideout Progression'!K68)</f>
        <v>0</v>
      </c>
    </row>
    <row r="16" spans="1:4" ht="14" x14ac:dyDescent="0.3">
      <c r="A16" s="231" t="s">
        <v>483</v>
      </c>
      <c r="B16" s="233">
        <f>'Hideout Progression'!G33</f>
        <v>2</v>
      </c>
      <c r="C16" s="233">
        <f t="shared" si="1"/>
        <v>0</v>
      </c>
      <c r="D16" s="233">
        <f>'Hideout Progression'!H33</f>
        <v>0</v>
      </c>
    </row>
    <row r="17" spans="1:4" ht="14" x14ac:dyDescent="0.3">
      <c r="A17" s="231" t="s">
        <v>376</v>
      </c>
      <c r="B17" s="233">
        <f>SUM('Hideout Progression'!J15,'Hideout Progression'!M42)</f>
        <v>3</v>
      </c>
      <c r="C17" s="233">
        <f t="shared" si="1"/>
        <v>0</v>
      </c>
      <c r="D17" s="233">
        <f>SUM('Hideout Progression'!K15,'Hideout Progression'!N42)</f>
        <v>0</v>
      </c>
    </row>
    <row r="18" spans="1:4" ht="14" x14ac:dyDescent="0.3">
      <c r="A18" s="231" t="s">
        <v>484</v>
      </c>
      <c r="B18" s="233">
        <f>SUM('Hideout Progression'!G23,'Hideout Progression'!G49,'Hideout Progression'!G57,'Hideout Progression'!M19,'Hideout Progression'!M25)</f>
        <v>21</v>
      </c>
      <c r="C18" s="233">
        <f t="shared" si="1"/>
        <v>0</v>
      </c>
      <c r="D18" s="233">
        <f>SUM('Hideout Progression'!H23,'Hideout Progression'!H49,'Hideout Progression'!H57,'Hideout Progression'!N19,'Hideout Progression'!N25)</f>
        <v>0</v>
      </c>
    </row>
    <row r="19" spans="1:4" ht="14" x14ac:dyDescent="0.3">
      <c r="A19" s="231" t="s">
        <v>463</v>
      </c>
      <c r="B19" s="232">
        <f>'Hideout Progression'!J58</f>
        <v>3</v>
      </c>
      <c r="C19" s="233">
        <f t="shared" si="1"/>
        <v>0</v>
      </c>
      <c r="D19" s="233">
        <f>'Hideout Progression'!K58</f>
        <v>0</v>
      </c>
    </row>
    <row r="20" spans="1:4" ht="14" x14ac:dyDescent="0.3">
      <c r="A20" s="231" t="s">
        <v>402</v>
      </c>
      <c r="B20" s="233">
        <f>SUM('Hideout Progression'!J22,'Hideout Progression'!J37)</f>
        <v>4</v>
      </c>
      <c r="C20" s="233">
        <f t="shared" si="1"/>
        <v>0</v>
      </c>
      <c r="D20" s="233">
        <f>SUM('Hideout Progression'!K22,'Hideout Progression'!K37)</f>
        <v>0</v>
      </c>
    </row>
    <row r="21" spans="1:4" ht="14" x14ac:dyDescent="0.3">
      <c r="A21" s="231" t="s">
        <v>475</v>
      </c>
      <c r="B21" s="232">
        <f>'Hideout Progression'!D72</f>
        <v>4</v>
      </c>
      <c r="C21" s="233">
        <f t="shared" si="1"/>
        <v>0</v>
      </c>
      <c r="D21" s="233">
        <f>'Hideout Progression'!E72</f>
        <v>0</v>
      </c>
    </row>
    <row r="22" spans="1:4" ht="14" x14ac:dyDescent="0.3">
      <c r="A22" s="231" t="s">
        <v>378</v>
      </c>
      <c r="B22" s="232">
        <f>'Hideout Progression'!P15</f>
        <v>1</v>
      </c>
      <c r="C22" s="233">
        <f t="shared" si="1"/>
        <v>0</v>
      </c>
      <c r="D22" s="233">
        <f>'Hideout Progression'!Q15</f>
        <v>0</v>
      </c>
    </row>
    <row r="23" spans="1:4" ht="14" x14ac:dyDescent="0.3">
      <c r="A23" s="231" t="s">
        <v>395</v>
      </c>
      <c r="B23" s="233">
        <f>'Hideout Progression'!J20</f>
        <v>3</v>
      </c>
      <c r="C23" s="233">
        <f t="shared" si="1"/>
        <v>0</v>
      </c>
      <c r="D23" s="233">
        <f>'Hideout Progression'!K20</f>
        <v>0</v>
      </c>
    </row>
    <row r="24" spans="1:4" ht="14" x14ac:dyDescent="0.3">
      <c r="A24" s="231" t="s">
        <v>381</v>
      </c>
      <c r="B24" s="232">
        <f>SUM('Hideout Progression'!M16,'Hideout Progression'!M41)</f>
        <v>4</v>
      </c>
      <c r="C24" s="233">
        <f t="shared" si="1"/>
        <v>0</v>
      </c>
      <c r="D24" s="233">
        <f>SUM('Hideout Progression'!N16,'Hideout Progression'!N41)</f>
        <v>0</v>
      </c>
    </row>
    <row r="25" spans="1:4" ht="14" x14ac:dyDescent="0.3">
      <c r="A25" s="231" t="s">
        <v>452</v>
      </c>
      <c r="B25" s="232">
        <f>'Hideout Progression'!M49</f>
        <v>1</v>
      </c>
      <c r="C25" s="233">
        <f t="shared" si="1"/>
        <v>0</v>
      </c>
      <c r="D25" s="233">
        <f>'Hideout Progression'!N49</f>
        <v>0</v>
      </c>
    </row>
    <row r="26" spans="1:4" ht="14" x14ac:dyDescent="0.3">
      <c r="A26" s="231" t="s">
        <v>455</v>
      </c>
      <c r="B26" s="233">
        <f>SUM('Hideout Progression'!G51,'Hideout Progression'!P52)</f>
        <v>3</v>
      </c>
      <c r="C26" s="233">
        <f t="shared" si="1"/>
        <v>0</v>
      </c>
      <c r="D26" s="233">
        <f>SUM('Hideout Progression'!H51,'Hideout Progression'!Q52)</f>
        <v>0</v>
      </c>
    </row>
    <row r="27" spans="1:4" ht="14" x14ac:dyDescent="0.3">
      <c r="A27" s="231" t="s">
        <v>413</v>
      </c>
      <c r="B27" s="233">
        <f>SUM('Hideout Progression'!D44,'Hideout Progression'!D50,'Hideout Progression'!J60,'Hideout Progression'!J65,'Hideout Progression'!M26)</f>
        <v>11</v>
      </c>
      <c r="C27" s="233">
        <f t="shared" si="1"/>
        <v>0</v>
      </c>
      <c r="D27" s="233">
        <f>SUM('Hideout Progression'!E44,'Hideout Progression'!E50,'Hideout Progression'!K60,'Hideout Progression'!K65,'Hideout Progression'!N26)</f>
        <v>0</v>
      </c>
    </row>
    <row r="28" spans="1:4" ht="14" x14ac:dyDescent="0.3">
      <c r="A28" s="231" t="s">
        <v>451</v>
      </c>
      <c r="B28" s="232">
        <f>SUM('Hideout Progression'!J48,'Hideout Progression'!M48)</f>
        <v>15</v>
      </c>
      <c r="C28" s="233">
        <f t="shared" si="1"/>
        <v>0</v>
      </c>
      <c r="D28" s="233">
        <f>SUM('Hideout Progression'!K48,'Hideout Progression'!N48)</f>
        <v>0</v>
      </c>
    </row>
    <row r="29" spans="1:4" ht="14" x14ac:dyDescent="0.3">
      <c r="A29" s="231" t="s">
        <v>414</v>
      </c>
      <c r="B29" s="232">
        <f>'Hideout Progression'!P26</f>
        <v>5</v>
      </c>
      <c r="C29" s="233">
        <f t="shared" si="1"/>
        <v>0</v>
      </c>
      <c r="D29" s="233">
        <f>'Hideout Progression'!Q26</f>
        <v>0</v>
      </c>
    </row>
    <row r="30" spans="1:4" ht="14" x14ac:dyDescent="0.3">
      <c r="A30" s="231" t="s">
        <v>466</v>
      </c>
      <c r="B30" s="232">
        <f>'Hideout Progression'!D60</f>
        <v>1</v>
      </c>
      <c r="C30" s="233">
        <f t="shared" si="1"/>
        <v>0</v>
      </c>
      <c r="D30" s="233">
        <f>'Hideout Progression'!E60</f>
        <v>0</v>
      </c>
    </row>
    <row r="31" spans="1:4" ht="14" x14ac:dyDescent="0.3">
      <c r="A31" s="231" t="s">
        <v>485</v>
      </c>
      <c r="B31" s="232">
        <f>'Hideout Progression'!M55</f>
        <v>5</v>
      </c>
      <c r="C31" s="233">
        <f t="shared" si="1"/>
        <v>0</v>
      </c>
      <c r="D31" s="233">
        <f>'Hideout Progression'!N55</f>
        <v>0</v>
      </c>
    </row>
    <row r="32" spans="1:4" ht="14" x14ac:dyDescent="0.3">
      <c r="A32" s="231" t="s">
        <v>398</v>
      </c>
      <c r="B32" s="233">
        <f>'Hideout Progression'!J21</f>
        <v>2</v>
      </c>
      <c r="C32" s="233">
        <f t="shared" si="1"/>
        <v>0</v>
      </c>
      <c r="D32" s="233">
        <f>'Hideout Progression'!K21</f>
        <v>0</v>
      </c>
    </row>
    <row r="33" spans="1:4" ht="14" x14ac:dyDescent="0.3">
      <c r="A33" s="231" t="s">
        <v>468</v>
      </c>
      <c r="B33" s="232">
        <f>SUM('Hideout Progression'!D61,'Hideout Progression'!D69)</f>
        <v>4</v>
      </c>
      <c r="C33" s="233">
        <f t="shared" si="1"/>
        <v>0</v>
      </c>
      <c r="D33" s="233">
        <f>SUM('Hideout Progression'!E61,'Hideout Progression'!E69)</f>
        <v>0</v>
      </c>
    </row>
    <row r="34" spans="1:4" ht="14" x14ac:dyDescent="0.3">
      <c r="A34" s="231" t="s">
        <v>417</v>
      </c>
      <c r="B34" s="233">
        <f>SUM('Hideout Progression'!G48,'Hideout Progression'!M27)</f>
        <v>3</v>
      </c>
      <c r="C34" s="233">
        <f t="shared" si="1"/>
        <v>0</v>
      </c>
      <c r="D34" s="233">
        <f>SUM('Hideout Progression'!H48,'Hideout Progression'!N27)</f>
        <v>0</v>
      </c>
    </row>
    <row r="35" spans="1:4" ht="14" x14ac:dyDescent="0.3">
      <c r="A35" s="231" t="s">
        <v>446</v>
      </c>
      <c r="B35" s="232">
        <f>'Hideout Progression'!P45</f>
        <v>1</v>
      </c>
      <c r="C35" s="233">
        <f t="shared" si="1"/>
        <v>0</v>
      </c>
      <c r="D35" s="233">
        <f>'Hideout Progression'!Q45</f>
        <v>0</v>
      </c>
    </row>
    <row r="36" spans="1:4" ht="14" x14ac:dyDescent="0.3">
      <c r="A36" s="231" t="s">
        <v>438</v>
      </c>
      <c r="B36" s="232">
        <f>'Hideout Progression'!P37</f>
        <v>1</v>
      </c>
      <c r="C36" s="233">
        <f t="shared" si="1"/>
        <v>0</v>
      </c>
      <c r="D36" s="233">
        <f>'Hideout Progression'!Q37</f>
        <v>0</v>
      </c>
    </row>
    <row r="37" spans="1:4" ht="14" x14ac:dyDescent="0.3">
      <c r="A37" s="231" t="s">
        <v>442</v>
      </c>
      <c r="B37" s="232">
        <f>'Hideout Progression'!J41</f>
        <v>14</v>
      </c>
      <c r="C37" s="233">
        <f t="shared" si="1"/>
        <v>0</v>
      </c>
      <c r="D37" s="233">
        <f>'Hideout Progression'!K41</f>
        <v>0</v>
      </c>
    </row>
    <row r="38" spans="1:4" ht="14" x14ac:dyDescent="0.3">
      <c r="A38" s="231" t="s">
        <v>454</v>
      </c>
      <c r="B38" s="232">
        <f>'Hideout Progression'!M50</f>
        <v>1</v>
      </c>
      <c r="C38" s="233">
        <f t="shared" si="1"/>
        <v>0</v>
      </c>
      <c r="D38" s="233">
        <f>'Hideout Progression'!N50</f>
        <v>0</v>
      </c>
    </row>
    <row r="39" spans="1:4" ht="14" x14ac:dyDescent="0.3">
      <c r="A39" s="231" t="s">
        <v>374</v>
      </c>
      <c r="B39" s="233">
        <f>'Hideout Progression'!D15</f>
        <v>1</v>
      </c>
      <c r="C39" s="233">
        <f t="shared" si="1"/>
        <v>0</v>
      </c>
      <c r="D39" s="233">
        <f>'Hideout Progression'!E15</f>
        <v>0</v>
      </c>
    </row>
    <row r="40" spans="1:4" ht="14" x14ac:dyDescent="0.3">
      <c r="A40" s="231" t="s">
        <v>411</v>
      </c>
      <c r="B40" s="232">
        <f>'Hideout Progression'!P25</f>
        <v>2</v>
      </c>
      <c r="C40" s="233">
        <f t="shared" si="1"/>
        <v>0</v>
      </c>
      <c r="D40" s="233">
        <f>'Hideout Progression'!Q25</f>
        <v>0</v>
      </c>
    </row>
    <row r="41" spans="1:4" ht="14" x14ac:dyDescent="0.3">
      <c r="A41" s="231" t="s">
        <v>418</v>
      </c>
      <c r="B41" s="232">
        <f>'Hideout Progression'!P27</f>
        <v>3</v>
      </c>
      <c r="C41" s="233">
        <f t="shared" si="1"/>
        <v>0</v>
      </c>
      <c r="D41" s="233">
        <f>'Hideout Progression'!Q27</f>
        <v>0</v>
      </c>
    </row>
    <row r="42" spans="1:4" ht="14" x14ac:dyDescent="0.3">
      <c r="A42" s="231" t="s">
        <v>457</v>
      </c>
      <c r="B42" s="233">
        <f>SUM('Hideout Progression'!D52,'Hideout Progression'!J67,'Hideout Progression'!J57)</f>
        <v>14</v>
      </c>
      <c r="C42" s="233">
        <f t="shared" ref="C42:C75" si="2">$D42</f>
        <v>0</v>
      </c>
      <c r="D42" s="233">
        <f>SUM('Hideout Progression'!E52,'Hideout Progression'!K67,'Hideout Progression'!K57)</f>
        <v>0</v>
      </c>
    </row>
    <row r="43" spans="1:4" ht="14" x14ac:dyDescent="0.3">
      <c r="A43" s="231" t="s">
        <v>428</v>
      </c>
      <c r="B43" s="233">
        <f>'Hideout Progression'!J31</f>
        <v>2</v>
      </c>
      <c r="C43" s="233">
        <f t="shared" si="2"/>
        <v>0</v>
      </c>
      <c r="D43" s="233">
        <f>'Hideout Progression'!K31</f>
        <v>0</v>
      </c>
    </row>
    <row r="44" spans="1:4" ht="14" x14ac:dyDescent="0.3">
      <c r="A44" s="231" t="s">
        <v>415</v>
      </c>
      <c r="B44" s="233">
        <f>'Hideout Progression'!D27</f>
        <v>8</v>
      </c>
      <c r="C44" s="233">
        <f t="shared" si="2"/>
        <v>0</v>
      </c>
      <c r="D44" s="233">
        <f>'Hideout Progression'!E27</f>
        <v>0</v>
      </c>
    </row>
    <row r="45" spans="1:4" ht="14" x14ac:dyDescent="0.3">
      <c r="A45" s="231" t="s">
        <v>435</v>
      </c>
      <c r="B45" s="232">
        <f>'Hideout Progression'!P35</f>
        <v>1</v>
      </c>
      <c r="C45" s="233">
        <f t="shared" si="2"/>
        <v>0</v>
      </c>
      <c r="D45" s="233">
        <f>'Hideout Progression'!Q35</f>
        <v>0</v>
      </c>
    </row>
    <row r="46" spans="1:4" ht="14" x14ac:dyDescent="0.3">
      <c r="A46" s="231" t="s">
        <v>453</v>
      </c>
      <c r="B46" s="233">
        <f>'Hideout Progression'!G50</f>
        <v>5</v>
      </c>
      <c r="C46" s="233">
        <f t="shared" si="2"/>
        <v>0</v>
      </c>
      <c r="D46" s="233">
        <f>'Hideout Progression'!H50</f>
        <v>0</v>
      </c>
    </row>
    <row r="47" spans="1:4" ht="14" x14ac:dyDescent="0.3">
      <c r="A47" s="231" t="s">
        <v>486</v>
      </c>
      <c r="B47" s="233">
        <f>'Hideout Progression'!G32</f>
        <v>3</v>
      </c>
      <c r="C47" s="233">
        <f t="shared" si="2"/>
        <v>0</v>
      </c>
      <c r="D47" s="233">
        <f>'Hideout Progression'!H32</f>
        <v>0</v>
      </c>
    </row>
    <row r="48" spans="1:4" ht="14" x14ac:dyDescent="0.3">
      <c r="A48" s="231" t="s">
        <v>388</v>
      </c>
      <c r="B48" s="233">
        <f>SUM('Hideout Progression'!D43,'Hideout Progression'!D49,'Hideout Progression'!G18,'Hideout Progression'!G25,'Hideout Progression'!J30)</f>
        <v>18</v>
      </c>
      <c r="C48" s="233">
        <f t="shared" si="2"/>
        <v>0</v>
      </c>
      <c r="D48" s="233">
        <f>SUM('Hideout Progression'!E43,'Hideout Progression'!E49,'Hideout Progression'!H18,'Hideout Progression'!H25,'Hideout Progression'!K30)</f>
        <v>0</v>
      </c>
    </row>
    <row r="49" spans="1:4" ht="14" x14ac:dyDescent="0.3">
      <c r="A49" s="231" t="s">
        <v>382</v>
      </c>
      <c r="B49" s="232">
        <f>'Hideout Progression'!P16</f>
        <v>1</v>
      </c>
      <c r="C49" s="233">
        <f t="shared" si="2"/>
        <v>0</v>
      </c>
      <c r="D49" s="233">
        <f>'Hideout Progression'!Q16</f>
        <v>0</v>
      </c>
    </row>
    <row r="50" spans="1:4" ht="14" x14ac:dyDescent="0.3">
      <c r="A50" s="231" t="s">
        <v>396</v>
      </c>
      <c r="B50" s="233">
        <f>SUM('Hideout Progression'!D21,'Hideout Progression'!P58,'Hideout Progression'!M33)</f>
        <v>5</v>
      </c>
      <c r="C50" s="233">
        <f t="shared" si="2"/>
        <v>0</v>
      </c>
      <c r="D50" s="233">
        <f>SUM('Hideout Progression'!E21,'Hideout Progression'!Q58,'Hideout Progression'!N33)</f>
        <v>0</v>
      </c>
    </row>
    <row r="51" spans="1:4" ht="14" x14ac:dyDescent="0.3">
      <c r="A51" s="231" t="s">
        <v>384</v>
      </c>
      <c r="B51" s="232">
        <f>SUM('Hideout Progression'!D71,'Hideout Progression'!G17,'Hideout Progression'!M56)</f>
        <v>12</v>
      </c>
      <c r="C51" s="233">
        <f t="shared" si="2"/>
        <v>0</v>
      </c>
      <c r="D51" s="233">
        <f>SUM('Hideout Progression'!E71,'Hideout Progression'!H17,'Hideout Progression'!N56)</f>
        <v>0</v>
      </c>
    </row>
    <row r="52" spans="1:4" ht="14" x14ac:dyDescent="0.3">
      <c r="A52" s="231" t="s">
        <v>450</v>
      </c>
      <c r="B52" s="233">
        <f>'Hideout Progression'!D48</f>
        <v>5</v>
      </c>
      <c r="C52" s="233">
        <f t="shared" si="2"/>
        <v>0</v>
      </c>
      <c r="D52" s="233">
        <f>'Hideout Progression'!E48</f>
        <v>0</v>
      </c>
    </row>
    <row r="53" spans="1:4" ht="14" x14ac:dyDescent="0.3">
      <c r="A53" s="231" t="s">
        <v>462</v>
      </c>
      <c r="B53" s="233">
        <f>'Hideout Progression'!G58</f>
        <v>2</v>
      </c>
      <c r="C53" s="233">
        <f t="shared" si="2"/>
        <v>0</v>
      </c>
      <c r="D53" s="233">
        <f>'Hideout Progression'!H58</f>
        <v>0</v>
      </c>
    </row>
    <row r="54" spans="1:4" ht="14" x14ac:dyDescent="0.3">
      <c r="A54" s="231" t="s">
        <v>471</v>
      </c>
      <c r="B54" s="232">
        <f>'Hideout Progression'!J64</f>
        <v>5</v>
      </c>
      <c r="C54" s="233">
        <f t="shared" si="2"/>
        <v>0</v>
      </c>
      <c r="D54" s="233">
        <f>'Hideout Progression'!K64</f>
        <v>0</v>
      </c>
    </row>
    <row r="55" spans="1:4" ht="14" x14ac:dyDescent="0.3">
      <c r="A55" s="231" t="s">
        <v>420</v>
      </c>
      <c r="B55" s="233">
        <f>'Hideout Progression'!J28</f>
        <v>8</v>
      </c>
      <c r="C55" s="233">
        <f t="shared" si="2"/>
        <v>0</v>
      </c>
      <c r="D55" s="233">
        <f>'Hideout Progression'!K28</f>
        <v>0</v>
      </c>
    </row>
    <row r="56" spans="1:4" ht="14" x14ac:dyDescent="0.3">
      <c r="A56" s="231" t="s">
        <v>430</v>
      </c>
      <c r="B56" s="232">
        <f>'Hideout Progression'!M32</f>
        <v>1</v>
      </c>
      <c r="C56" s="233">
        <f t="shared" si="2"/>
        <v>0</v>
      </c>
      <c r="D56" s="233">
        <f>'Hideout Progression'!N32</f>
        <v>0</v>
      </c>
    </row>
    <row r="57" spans="1:4" ht="14" x14ac:dyDescent="0.3">
      <c r="A57" s="231" t="s">
        <v>379</v>
      </c>
      <c r="B57" s="232">
        <f>SUM('Hideout Progression'!D16,'Hideout Progression'!D38,'Hideout Progression'!G19,'Hideout Progression'!G34,'Hideout Progression'!G44,'Hideout Progression'!J55,'Hideout Progression'!J38,'Hideout Progression'!J23,'Hideout Progression'!J16,'Hideout Progression'!M43,'Hideout Progression'!P61,'Hideout Progression'!P28,'Hideout Progression'!P19)</f>
        <v>972000</v>
      </c>
      <c r="C57" s="232">
        <f t="shared" si="2"/>
        <v>0</v>
      </c>
      <c r="D57" s="232">
        <f>SUM('Hideout Progression'!E16,'Hideout Progression'!E38,'Hideout Progression'!H19,'Hideout Progression'!H34,'Hideout Progression'!H44,'Hideout Progression'!K55,'Hideout Progression'!K38,'Hideout Progression'!K23,'Hideout Progression'!K16,'Hideout Progression'!N43,'Hideout Progression'!Q61,'Hideout Progression'!Q28,'Hideout Progression'!Q19)</f>
        <v>0</v>
      </c>
    </row>
    <row r="58" spans="1:4" ht="14" x14ac:dyDescent="0.3">
      <c r="A58" s="231" t="s">
        <v>385</v>
      </c>
      <c r="B58" s="232">
        <f>SUM('Hideout Progression'!M17,'Hideout Progression'!P43)</f>
        <v>7</v>
      </c>
      <c r="C58" s="233">
        <f t="shared" si="2"/>
        <v>0</v>
      </c>
      <c r="D58" s="233">
        <f>SUM('Hideout Progression'!N17,'Hideout Progression'!Q43)</f>
        <v>0</v>
      </c>
    </row>
    <row r="59" spans="1:4" ht="14" x14ac:dyDescent="0.3">
      <c r="A59" s="231" t="s">
        <v>474</v>
      </c>
      <c r="B59" s="232">
        <f>'Hideout Progression'!D70</f>
        <v>3</v>
      </c>
      <c r="C59" s="233">
        <f t="shared" si="2"/>
        <v>0</v>
      </c>
      <c r="D59" s="233">
        <f>'Hideout Progression'!E70</f>
        <v>0</v>
      </c>
    </row>
    <row r="60" spans="1:4" ht="14" x14ac:dyDescent="0.3">
      <c r="A60" s="231" t="s">
        <v>456</v>
      </c>
      <c r="B60" s="232">
        <f>'Hideout Progression'!P51</f>
        <v>1</v>
      </c>
      <c r="C60" s="233">
        <f t="shared" si="2"/>
        <v>0</v>
      </c>
      <c r="D60" s="233">
        <f>'Hideout Progression'!Q51</f>
        <v>0</v>
      </c>
    </row>
    <row r="61" spans="1:4" ht="14" x14ac:dyDescent="0.3">
      <c r="A61" s="231" t="s">
        <v>458</v>
      </c>
      <c r="B61" s="233">
        <f>'Hideout Progression'!G52</f>
        <v>2</v>
      </c>
      <c r="C61" s="233">
        <f t="shared" si="2"/>
        <v>0</v>
      </c>
      <c r="D61" s="233">
        <f>'Hideout Progression'!H52</f>
        <v>0</v>
      </c>
    </row>
    <row r="62" spans="1:4" ht="14" x14ac:dyDescent="0.3">
      <c r="A62" s="231" t="s">
        <v>433</v>
      </c>
      <c r="B62" s="232">
        <f>'Hideout Progression'!M34</f>
        <v>5</v>
      </c>
      <c r="C62" s="233">
        <f t="shared" si="2"/>
        <v>0</v>
      </c>
      <c r="D62" s="233">
        <f>'Hideout Progression'!N34</f>
        <v>0</v>
      </c>
    </row>
    <row r="63" spans="1:4" ht="14" x14ac:dyDescent="0.3">
      <c r="A63" s="231" t="s">
        <v>444</v>
      </c>
      <c r="B63" s="233">
        <f>'Hideout Progression'!G42</f>
        <v>1</v>
      </c>
      <c r="C63" s="233">
        <f t="shared" si="2"/>
        <v>0</v>
      </c>
      <c r="D63" s="233">
        <f>'Hideout Progression'!H42</f>
        <v>0</v>
      </c>
    </row>
    <row r="64" spans="1:4" ht="14" x14ac:dyDescent="0.3">
      <c r="A64" s="231" t="s">
        <v>437</v>
      </c>
      <c r="B64" s="232">
        <f>SUM('Hideout Progression'!D37,'Hideout Progression'!D51)</f>
        <v>11</v>
      </c>
      <c r="C64" s="233">
        <f t="shared" si="2"/>
        <v>0</v>
      </c>
      <c r="D64" s="233">
        <f>SUM('Hideout Progression'!E37,'Hideout Progression'!E51)</f>
        <v>0</v>
      </c>
    </row>
    <row r="65" spans="1:4" ht="14" x14ac:dyDescent="0.3">
      <c r="A65" s="231" t="s">
        <v>424</v>
      </c>
      <c r="B65" s="233">
        <f>'Hideout Progression'!D30</f>
        <v>1</v>
      </c>
      <c r="C65" s="233">
        <f t="shared" si="2"/>
        <v>0</v>
      </c>
      <c r="D65" s="233">
        <f>'Hideout Progression'!E30</f>
        <v>0</v>
      </c>
    </row>
    <row r="66" spans="1:4" ht="14" x14ac:dyDescent="0.3">
      <c r="A66" s="231" t="s">
        <v>487</v>
      </c>
      <c r="B66" s="233">
        <f>'Hideout Progression'!G40</f>
        <v>1</v>
      </c>
      <c r="C66" s="233">
        <f t="shared" si="2"/>
        <v>0</v>
      </c>
      <c r="D66" s="233">
        <f>'Hideout Progression'!H40</f>
        <v>0</v>
      </c>
    </row>
    <row r="67" spans="1:4" ht="14" x14ac:dyDescent="0.3">
      <c r="A67" s="231" t="s">
        <v>409</v>
      </c>
      <c r="B67" s="233">
        <f>SUM('Hideout Progression'!G59,'Hideout Progression'!P50,'Hideout Progression'!M24)</f>
        <v>6</v>
      </c>
      <c r="C67" s="233">
        <f t="shared" si="2"/>
        <v>0</v>
      </c>
      <c r="D67" s="233">
        <f>SUM('Hideout Progression'!H59,'Hideout Progression'!Q50,'Hideout Progression'!N24)</f>
        <v>0</v>
      </c>
    </row>
    <row r="68" spans="1:4" ht="14" x14ac:dyDescent="0.3">
      <c r="A68" s="231" t="s">
        <v>488</v>
      </c>
      <c r="B68" s="233">
        <f>'Hideout Progression'!G41</f>
        <v>1</v>
      </c>
      <c r="C68" s="233">
        <f t="shared" si="2"/>
        <v>0</v>
      </c>
      <c r="D68" s="233">
        <f>'Hideout Progression'!H41</f>
        <v>0</v>
      </c>
    </row>
    <row r="69" spans="1:4" ht="14" x14ac:dyDescent="0.3">
      <c r="A69" s="231" t="s">
        <v>469</v>
      </c>
      <c r="B69" s="232">
        <f>'Hideout Progression'!D62</f>
        <v>1</v>
      </c>
      <c r="C69" s="233">
        <f t="shared" si="2"/>
        <v>0</v>
      </c>
      <c r="D69" s="233">
        <f>'Hideout Progression'!E62</f>
        <v>0</v>
      </c>
    </row>
    <row r="70" spans="1:4" ht="14" x14ac:dyDescent="0.3">
      <c r="A70" s="231" t="s">
        <v>400</v>
      </c>
      <c r="B70" s="233">
        <f>'Hideout Progression'!D22</f>
        <v>1</v>
      </c>
      <c r="C70" s="233">
        <f t="shared" si="2"/>
        <v>0</v>
      </c>
      <c r="D70" s="233">
        <f>'Hideout Progression'!E22</f>
        <v>0</v>
      </c>
    </row>
    <row r="71" spans="1:4" ht="14" x14ac:dyDescent="0.3">
      <c r="A71" s="231" t="s">
        <v>394</v>
      </c>
      <c r="B71" s="233">
        <f>'Hideout Progression'!D20</f>
        <v>1</v>
      </c>
      <c r="C71" s="233">
        <f t="shared" si="2"/>
        <v>0</v>
      </c>
      <c r="D71" s="233">
        <f>'Hideout Progression'!E20</f>
        <v>0</v>
      </c>
    </row>
    <row r="72" spans="1:4" ht="14" x14ac:dyDescent="0.3">
      <c r="A72" s="231" t="s">
        <v>459</v>
      </c>
      <c r="B72" s="232">
        <f>'Hideout Progression'!P53</f>
        <v>3</v>
      </c>
      <c r="C72" s="233">
        <f t="shared" si="2"/>
        <v>0</v>
      </c>
      <c r="D72" s="233">
        <f>'Hideout Progression'!Q53</f>
        <v>0</v>
      </c>
    </row>
    <row r="73" spans="1:4" ht="14" x14ac:dyDescent="0.3">
      <c r="A73" s="231" t="s">
        <v>419</v>
      </c>
      <c r="B73" s="233">
        <f>'Hideout Progression'!D28</f>
        <v>2</v>
      </c>
      <c r="C73" s="233">
        <f t="shared" si="2"/>
        <v>0</v>
      </c>
      <c r="D73" s="233">
        <f>'Hideout Progression'!E28</f>
        <v>0</v>
      </c>
    </row>
    <row r="74" spans="1:4" ht="14" x14ac:dyDescent="0.3">
      <c r="A74" s="231" t="s">
        <v>401</v>
      </c>
      <c r="B74" s="233">
        <f>'Hideout Progression'!G22</f>
        <v>4</v>
      </c>
      <c r="C74" s="233">
        <f t="shared" si="2"/>
        <v>0</v>
      </c>
      <c r="D74" s="233">
        <f>'Hideout Progression'!H22</f>
        <v>0</v>
      </c>
    </row>
    <row r="75" spans="1:4" ht="14" x14ac:dyDescent="0.3">
      <c r="A75" s="231" t="s">
        <v>461</v>
      </c>
      <c r="B75" s="233">
        <f>'Hideout Progression'!G56</f>
        <v>3</v>
      </c>
      <c r="C75" s="233">
        <f t="shared" si="2"/>
        <v>0</v>
      </c>
      <c r="D75" s="233">
        <f>'Hideout Progression'!H56</f>
        <v>0</v>
      </c>
    </row>
    <row r="76" spans="1:4" ht="14" hidden="1" x14ac:dyDescent="0.3"/>
    <row r="77" spans="1:4" ht="14" hidden="1" x14ac:dyDescent="0.3"/>
    <row r="78" spans="1:4" ht="14" hidden="1" x14ac:dyDescent="0.3"/>
    <row r="79" spans="1:4" ht="14" hidden="1" x14ac:dyDescent="0.3"/>
    <row r="80" spans="1:4" ht="14" hidden="1" x14ac:dyDescent="0.3"/>
    <row r="81" ht="14" hidden="1" x14ac:dyDescent="0.3"/>
    <row r="82" ht="14" hidden="1" x14ac:dyDescent="0.3"/>
    <row r="83" ht="14" hidden="1" x14ac:dyDescent="0.3"/>
    <row r="84" ht="14" hidden="1" x14ac:dyDescent="0.3"/>
    <row r="85" ht="14" hidden="1" x14ac:dyDescent="0.3"/>
    <row r="86" ht="14" hidden="1" x14ac:dyDescent="0.3"/>
    <row r="87" ht="14" hidden="1" x14ac:dyDescent="0.3"/>
    <row r="88" ht="14" hidden="1" x14ac:dyDescent="0.3"/>
    <row r="89" ht="14" hidden="1" x14ac:dyDescent="0.3"/>
    <row r="90" ht="14" hidden="1" x14ac:dyDescent="0.3"/>
    <row r="91" ht="14" hidden="1" x14ac:dyDescent="0.3"/>
    <row r="92" ht="14" hidden="1" x14ac:dyDescent="0.3"/>
    <row r="93" ht="14" hidden="1" x14ac:dyDescent="0.3"/>
    <row r="94" ht="14" hidden="1" x14ac:dyDescent="0.3"/>
    <row r="95" ht="14" hidden="1" x14ac:dyDescent="0.3"/>
    <row r="96" ht="14" hidden="1" x14ac:dyDescent="0.3"/>
    <row r="97" ht="14" hidden="1" x14ac:dyDescent="0.3"/>
    <row r="98" ht="14" hidden="1" x14ac:dyDescent="0.3"/>
    <row r="99" ht="14" hidden="1" x14ac:dyDescent="0.3"/>
    <row r="100" ht="14" hidden="1" x14ac:dyDescent="0.3"/>
    <row r="101" ht="14" hidden="1" x14ac:dyDescent="0.3"/>
    <row r="102" ht="14" hidden="1" x14ac:dyDescent="0.3"/>
    <row r="103" ht="14" hidden="1" x14ac:dyDescent="0.3"/>
    <row r="104" ht="14" hidden="1" x14ac:dyDescent="0.3"/>
    <row r="105" ht="14" hidden="1" x14ac:dyDescent="0.3"/>
    <row r="106" ht="14" hidden="1" x14ac:dyDescent="0.3"/>
    <row r="107" ht="14" hidden="1" x14ac:dyDescent="0.3"/>
    <row r="108" ht="14" hidden="1" x14ac:dyDescent="0.3"/>
    <row r="109" ht="14" hidden="1" x14ac:dyDescent="0.3"/>
    <row r="110" ht="14" hidden="1" x14ac:dyDescent="0.3"/>
    <row r="111" ht="14" hidden="1" x14ac:dyDescent="0.3"/>
    <row r="112" ht="14" hidden="1" x14ac:dyDescent="0.3"/>
    <row r="113" ht="14" hidden="1" x14ac:dyDescent="0.3"/>
    <row r="114" ht="14" hidden="1" x14ac:dyDescent="0.3"/>
    <row r="115" ht="14" hidden="1" x14ac:dyDescent="0.3"/>
    <row r="116" ht="14" hidden="1" x14ac:dyDescent="0.3"/>
    <row r="117" ht="14" hidden="1" x14ac:dyDescent="0.3"/>
    <row r="118" ht="14" hidden="1" x14ac:dyDescent="0.3"/>
    <row r="119" ht="14" hidden="1" x14ac:dyDescent="0.3"/>
    <row r="120" ht="14" hidden="1" x14ac:dyDescent="0.3"/>
    <row r="121" ht="14" hidden="1" x14ac:dyDescent="0.3"/>
    <row r="122" ht="14" hidden="1" x14ac:dyDescent="0.3"/>
    <row r="123" ht="14" hidden="1" x14ac:dyDescent="0.3"/>
    <row r="124" ht="14" hidden="1" x14ac:dyDescent="0.3"/>
    <row r="125" ht="14" hidden="1" x14ac:dyDescent="0.3"/>
    <row r="126" ht="14" hidden="1" x14ac:dyDescent="0.3"/>
    <row r="127" ht="14" hidden="1" x14ac:dyDescent="0.3"/>
    <row r="128" ht="14" hidden="1" x14ac:dyDescent="0.3"/>
    <row r="129" ht="14" hidden="1" x14ac:dyDescent="0.3"/>
    <row r="130" ht="14" hidden="1" x14ac:dyDescent="0.3"/>
    <row r="131" ht="14" hidden="1" x14ac:dyDescent="0.3"/>
    <row r="132" ht="14" hidden="1" x14ac:dyDescent="0.3"/>
    <row r="133" ht="14" hidden="1" x14ac:dyDescent="0.3"/>
    <row r="134" ht="14" hidden="1" x14ac:dyDescent="0.3"/>
    <row r="135" ht="14" hidden="1" x14ac:dyDescent="0.3"/>
    <row r="136" ht="14" hidden="1" x14ac:dyDescent="0.3"/>
    <row r="137" ht="14" hidden="1" x14ac:dyDescent="0.3"/>
    <row r="138" ht="14" hidden="1" x14ac:dyDescent="0.3"/>
    <row r="139" ht="14" hidden="1" x14ac:dyDescent="0.3"/>
    <row r="140" ht="14" hidden="1" x14ac:dyDescent="0.3"/>
    <row r="141" ht="14" hidden="1" x14ac:dyDescent="0.3"/>
    <row r="142" ht="14" hidden="1" x14ac:dyDescent="0.3"/>
    <row r="143" ht="14" hidden="1" x14ac:dyDescent="0.3"/>
    <row r="144" ht="14" hidden="1" x14ac:dyDescent="0.3"/>
    <row r="145" ht="14" hidden="1" x14ac:dyDescent="0.3"/>
    <row r="146" ht="14" hidden="1" x14ac:dyDescent="0.3"/>
    <row r="147" ht="14" hidden="1" x14ac:dyDescent="0.3"/>
    <row r="148" ht="14" hidden="1" x14ac:dyDescent="0.3"/>
    <row r="149" ht="14" hidden="1" x14ac:dyDescent="0.3"/>
    <row r="150" ht="14" hidden="1" x14ac:dyDescent="0.3"/>
    <row r="151" ht="14" hidden="1" x14ac:dyDescent="0.3"/>
    <row r="152" ht="14" hidden="1" x14ac:dyDescent="0.3"/>
    <row r="153" ht="14" hidden="1" x14ac:dyDescent="0.3"/>
    <row r="154" ht="14" hidden="1" x14ac:dyDescent="0.3"/>
    <row r="155" ht="14" hidden="1" x14ac:dyDescent="0.3"/>
    <row r="156" ht="14" hidden="1" x14ac:dyDescent="0.3"/>
    <row r="157" ht="14" hidden="1" x14ac:dyDescent="0.3"/>
    <row r="158" ht="14" hidden="1" x14ac:dyDescent="0.3"/>
    <row r="159" ht="14" hidden="1" x14ac:dyDescent="0.3"/>
    <row r="160" ht="14" hidden="1" x14ac:dyDescent="0.3"/>
    <row r="161" ht="14" hidden="1" x14ac:dyDescent="0.3"/>
    <row r="162" ht="14" hidden="1" x14ac:dyDescent="0.3"/>
    <row r="163" ht="14" hidden="1" x14ac:dyDescent="0.3"/>
    <row r="164" ht="14" hidden="1" x14ac:dyDescent="0.3"/>
    <row r="165" ht="14" hidden="1" x14ac:dyDescent="0.3"/>
    <row r="166" ht="14" hidden="1" x14ac:dyDescent="0.3"/>
    <row r="167" ht="14" hidden="1" x14ac:dyDescent="0.3"/>
    <row r="168" ht="14" hidden="1" x14ac:dyDescent="0.3"/>
    <row r="169" ht="14" hidden="1" x14ac:dyDescent="0.3"/>
    <row r="170" ht="14" hidden="1" x14ac:dyDescent="0.3"/>
    <row r="171" ht="14" hidden="1" x14ac:dyDescent="0.3"/>
    <row r="172" ht="14" hidden="1" x14ac:dyDescent="0.3"/>
    <row r="173" ht="14" hidden="1" x14ac:dyDescent="0.3"/>
    <row r="174" ht="14" hidden="1" x14ac:dyDescent="0.3"/>
    <row r="175" ht="14" hidden="1" x14ac:dyDescent="0.3"/>
    <row r="176" ht="14" hidden="1" x14ac:dyDescent="0.3"/>
    <row r="177" ht="14" hidden="1" x14ac:dyDescent="0.3"/>
    <row r="178" ht="14" hidden="1" x14ac:dyDescent="0.3"/>
    <row r="179" ht="14" hidden="1" x14ac:dyDescent="0.3"/>
    <row r="180" ht="14" hidden="1" x14ac:dyDescent="0.3"/>
    <row r="181" ht="14" hidden="1" x14ac:dyDescent="0.3"/>
    <row r="182" ht="14" hidden="1" x14ac:dyDescent="0.3"/>
    <row r="183" ht="14" hidden="1" x14ac:dyDescent="0.3"/>
    <row r="184" ht="14" hidden="1" x14ac:dyDescent="0.3"/>
    <row r="185" ht="14" hidden="1" x14ac:dyDescent="0.3"/>
    <row r="186" ht="14" hidden="1" x14ac:dyDescent="0.3"/>
    <row r="187" ht="14" hidden="1" x14ac:dyDescent="0.3"/>
    <row r="188" ht="14" hidden="1" x14ac:dyDescent="0.3"/>
    <row r="189" ht="14" hidden="1" x14ac:dyDescent="0.3"/>
    <row r="190" ht="14" hidden="1" x14ac:dyDescent="0.3"/>
    <row r="191" ht="14" hidden="1" x14ac:dyDescent="0.3"/>
    <row r="192" ht="14" hidden="1" x14ac:dyDescent="0.3"/>
    <row r="193" ht="14" hidden="1" x14ac:dyDescent="0.3"/>
    <row r="194" ht="14" hidden="1" x14ac:dyDescent="0.3"/>
    <row r="195" ht="14" hidden="1" x14ac:dyDescent="0.3"/>
    <row r="196" ht="14" hidden="1" x14ac:dyDescent="0.3"/>
    <row r="197" ht="14" hidden="1" x14ac:dyDescent="0.3"/>
    <row r="198" ht="14" hidden="1" x14ac:dyDescent="0.3"/>
    <row r="199" ht="14" hidden="1" x14ac:dyDescent="0.3"/>
    <row r="200" ht="14" hidden="1" x14ac:dyDescent="0.3"/>
    <row r="201" ht="14" hidden="1" x14ac:dyDescent="0.3"/>
    <row r="202" ht="14" hidden="1" x14ac:dyDescent="0.3"/>
    <row r="203" ht="14" hidden="1" x14ac:dyDescent="0.3"/>
    <row r="204" ht="14" hidden="1" x14ac:dyDescent="0.3"/>
    <row r="205" ht="14" hidden="1" x14ac:dyDescent="0.3"/>
    <row r="206" ht="14" hidden="1" x14ac:dyDescent="0.3"/>
    <row r="207" ht="14" hidden="1" x14ac:dyDescent="0.3"/>
    <row r="208" ht="14" hidden="1" x14ac:dyDescent="0.3"/>
    <row r="209" ht="14" hidden="1" x14ac:dyDescent="0.3"/>
    <row r="210" ht="14" hidden="1" x14ac:dyDescent="0.3"/>
    <row r="211" ht="14" hidden="1" x14ac:dyDescent="0.3"/>
    <row r="212" ht="14" hidden="1" x14ac:dyDescent="0.3"/>
    <row r="213" ht="14" hidden="1" x14ac:dyDescent="0.3"/>
    <row r="214" ht="14" hidden="1" x14ac:dyDescent="0.3"/>
    <row r="215" ht="14" hidden="1" x14ac:dyDescent="0.3"/>
    <row r="216" ht="14" hidden="1" x14ac:dyDescent="0.3"/>
    <row r="217" ht="14" hidden="1" x14ac:dyDescent="0.3"/>
    <row r="218" ht="14" hidden="1" x14ac:dyDescent="0.3"/>
    <row r="219" ht="14" hidden="1" x14ac:dyDescent="0.3"/>
    <row r="220" ht="14" hidden="1" x14ac:dyDescent="0.3"/>
    <row r="221" ht="14" hidden="1" x14ac:dyDescent="0.3"/>
    <row r="222" ht="14" hidden="1" x14ac:dyDescent="0.3"/>
    <row r="223" ht="14" hidden="1" x14ac:dyDescent="0.3"/>
    <row r="224" ht="14" hidden="1" x14ac:dyDescent="0.3"/>
    <row r="225" ht="14" hidden="1" x14ac:dyDescent="0.3"/>
    <row r="226" ht="14" hidden="1" x14ac:dyDescent="0.3"/>
    <row r="227" ht="14" hidden="1" x14ac:dyDescent="0.3"/>
    <row r="228" ht="14" hidden="1" x14ac:dyDescent="0.3"/>
    <row r="229" ht="14" hidden="1" x14ac:dyDescent="0.3"/>
    <row r="230" ht="14" hidden="1" x14ac:dyDescent="0.3"/>
    <row r="231" ht="14" hidden="1" x14ac:dyDescent="0.3"/>
    <row r="232" ht="14" hidden="1" x14ac:dyDescent="0.3"/>
    <row r="233" ht="14" hidden="1" x14ac:dyDescent="0.3"/>
    <row r="234" ht="14" hidden="1" x14ac:dyDescent="0.3"/>
    <row r="235" ht="14" hidden="1" x14ac:dyDescent="0.3"/>
    <row r="236" ht="14" hidden="1" x14ac:dyDescent="0.3"/>
    <row r="237" ht="14" hidden="1" x14ac:dyDescent="0.3"/>
    <row r="238" ht="14" hidden="1" x14ac:dyDescent="0.3"/>
    <row r="239" ht="14" hidden="1" x14ac:dyDescent="0.3"/>
    <row r="240" ht="14" hidden="1" x14ac:dyDescent="0.3"/>
    <row r="241" ht="14" hidden="1" x14ac:dyDescent="0.3"/>
    <row r="242" ht="14" hidden="1" x14ac:dyDescent="0.3"/>
    <row r="243" ht="14" hidden="1" x14ac:dyDescent="0.3"/>
    <row r="244" ht="14" hidden="1" x14ac:dyDescent="0.3"/>
    <row r="245" ht="14" hidden="1" x14ac:dyDescent="0.3"/>
    <row r="246" ht="14" hidden="1" x14ac:dyDescent="0.3"/>
    <row r="247" ht="14" hidden="1" x14ac:dyDescent="0.3"/>
    <row r="248" ht="14" hidden="1" x14ac:dyDescent="0.3"/>
    <row r="249" ht="14" hidden="1" x14ac:dyDescent="0.3"/>
    <row r="250" ht="14" hidden="1" x14ac:dyDescent="0.3"/>
    <row r="251" ht="14" hidden="1" x14ac:dyDescent="0.3"/>
    <row r="252" ht="14" hidden="1" x14ac:dyDescent="0.3"/>
    <row r="253" ht="14" hidden="1" x14ac:dyDescent="0.3"/>
    <row r="254" ht="14" hidden="1" x14ac:dyDescent="0.3"/>
    <row r="255" ht="14" hidden="1" x14ac:dyDescent="0.3"/>
    <row r="256" ht="14" hidden="1" x14ac:dyDescent="0.3"/>
    <row r="257" ht="14" hidden="1" x14ac:dyDescent="0.3"/>
    <row r="258" ht="14" hidden="1" x14ac:dyDescent="0.3"/>
    <row r="259" ht="14" hidden="1" x14ac:dyDescent="0.3"/>
    <row r="260" ht="14" hidden="1" x14ac:dyDescent="0.3"/>
    <row r="261" ht="14" hidden="1" x14ac:dyDescent="0.3"/>
    <row r="262" ht="14" hidden="1" x14ac:dyDescent="0.3"/>
    <row r="263" ht="14" hidden="1" x14ac:dyDescent="0.3"/>
    <row r="264" ht="14" hidden="1" x14ac:dyDescent="0.3"/>
    <row r="265" ht="14" hidden="1" x14ac:dyDescent="0.3"/>
    <row r="266" ht="14" hidden="1" x14ac:dyDescent="0.3"/>
    <row r="267" ht="14" hidden="1" x14ac:dyDescent="0.3"/>
    <row r="268" ht="14" hidden="1" x14ac:dyDescent="0.3"/>
    <row r="269" ht="14" hidden="1" x14ac:dyDescent="0.3"/>
    <row r="270" ht="14" hidden="1" x14ac:dyDescent="0.3"/>
    <row r="271" ht="14" hidden="1" x14ac:dyDescent="0.3"/>
    <row r="272" ht="14" hidden="1" x14ac:dyDescent="0.3"/>
    <row r="273" ht="14" hidden="1" x14ac:dyDescent="0.3"/>
    <row r="274" ht="14" hidden="1" x14ac:dyDescent="0.3"/>
    <row r="275" ht="14" hidden="1" x14ac:dyDescent="0.3"/>
    <row r="276" ht="14" hidden="1" x14ac:dyDescent="0.3"/>
    <row r="277" ht="14" hidden="1" x14ac:dyDescent="0.3"/>
    <row r="278" ht="14" hidden="1" x14ac:dyDescent="0.3"/>
    <row r="279" ht="14" hidden="1" x14ac:dyDescent="0.3"/>
    <row r="280" ht="14" hidden="1" x14ac:dyDescent="0.3"/>
    <row r="281" ht="14" hidden="1" x14ac:dyDescent="0.3"/>
    <row r="282" ht="14" hidden="1" x14ac:dyDescent="0.3"/>
    <row r="283" ht="14" hidden="1" x14ac:dyDescent="0.3"/>
    <row r="284" ht="14" hidden="1" x14ac:dyDescent="0.3"/>
    <row r="285" ht="14" hidden="1" x14ac:dyDescent="0.3"/>
    <row r="286" ht="14" hidden="1" x14ac:dyDescent="0.3"/>
    <row r="287" ht="14" hidden="1" x14ac:dyDescent="0.3"/>
    <row r="288" ht="14" hidden="1" x14ac:dyDescent="0.3"/>
    <row r="289" ht="14" hidden="1" x14ac:dyDescent="0.3"/>
    <row r="290" ht="14" hidden="1" x14ac:dyDescent="0.3"/>
    <row r="291" ht="14" hidden="1" x14ac:dyDescent="0.3"/>
    <row r="292" ht="14" hidden="1" x14ac:dyDescent="0.3"/>
    <row r="293" ht="14" hidden="1" x14ac:dyDescent="0.3"/>
    <row r="294" ht="14" hidden="1" x14ac:dyDescent="0.3"/>
    <row r="295" ht="14" hidden="1" x14ac:dyDescent="0.3"/>
    <row r="296" ht="14" hidden="1" x14ac:dyDescent="0.3"/>
    <row r="297" ht="14" hidden="1" x14ac:dyDescent="0.3"/>
    <row r="298" ht="14" hidden="1" x14ac:dyDescent="0.3"/>
    <row r="299" ht="14" hidden="1" x14ac:dyDescent="0.3"/>
    <row r="300" ht="14" hidden="1" x14ac:dyDescent="0.3"/>
    <row r="301" ht="14" hidden="1" x14ac:dyDescent="0.3"/>
    <row r="302" ht="14" hidden="1" x14ac:dyDescent="0.3"/>
    <row r="303" ht="14" hidden="1" x14ac:dyDescent="0.3"/>
    <row r="304" ht="14" hidden="1" x14ac:dyDescent="0.3"/>
    <row r="305" ht="14" hidden="1" x14ac:dyDescent="0.3"/>
    <row r="306" ht="14" hidden="1" x14ac:dyDescent="0.3"/>
    <row r="307" ht="14" hidden="1" x14ac:dyDescent="0.3"/>
    <row r="308" ht="14" hidden="1" x14ac:dyDescent="0.3"/>
    <row r="309" ht="14" hidden="1" x14ac:dyDescent="0.3"/>
    <row r="310" ht="14" hidden="1" x14ac:dyDescent="0.3"/>
    <row r="311" ht="14" hidden="1" x14ac:dyDescent="0.3"/>
    <row r="312" ht="14" hidden="1" x14ac:dyDescent="0.3"/>
    <row r="313" ht="14" hidden="1" x14ac:dyDescent="0.3"/>
    <row r="314" ht="14" hidden="1" x14ac:dyDescent="0.3"/>
    <row r="315" ht="14" hidden="1" x14ac:dyDescent="0.3"/>
    <row r="316" ht="14" hidden="1" x14ac:dyDescent="0.3"/>
    <row r="317" ht="14" hidden="1" x14ac:dyDescent="0.3"/>
    <row r="318" ht="14" hidden="1" x14ac:dyDescent="0.3"/>
    <row r="319" ht="14" hidden="1" x14ac:dyDescent="0.3"/>
    <row r="320" ht="14" hidden="1" x14ac:dyDescent="0.3"/>
    <row r="321" ht="14" hidden="1" x14ac:dyDescent="0.3"/>
    <row r="322" ht="14" hidden="1" x14ac:dyDescent="0.3"/>
    <row r="323" ht="14" hidden="1" x14ac:dyDescent="0.3"/>
    <row r="324" ht="14" hidden="1" x14ac:dyDescent="0.3"/>
    <row r="325" ht="14" hidden="1" x14ac:dyDescent="0.3"/>
    <row r="326" ht="14" hidden="1" x14ac:dyDescent="0.3"/>
    <row r="327" ht="14" hidden="1" x14ac:dyDescent="0.3"/>
    <row r="328" ht="14" hidden="1" x14ac:dyDescent="0.3"/>
    <row r="329" ht="14" hidden="1" x14ac:dyDescent="0.3"/>
    <row r="330" ht="14" hidden="1" x14ac:dyDescent="0.3"/>
    <row r="331" ht="14" hidden="1" x14ac:dyDescent="0.3"/>
    <row r="332" ht="14" hidden="1" x14ac:dyDescent="0.3"/>
    <row r="333" ht="14" hidden="1" x14ac:dyDescent="0.3"/>
    <row r="334" ht="14" hidden="1" x14ac:dyDescent="0.3"/>
    <row r="335" ht="14" hidden="1" x14ac:dyDescent="0.3"/>
    <row r="336" ht="14" hidden="1" x14ac:dyDescent="0.3"/>
    <row r="337" ht="14" hidden="1" x14ac:dyDescent="0.3"/>
    <row r="338" ht="14" hidden="1" x14ac:dyDescent="0.3"/>
    <row r="339" ht="14" hidden="1" x14ac:dyDescent="0.3"/>
    <row r="340" ht="14" hidden="1" x14ac:dyDescent="0.3"/>
    <row r="341" ht="14" hidden="1" x14ac:dyDescent="0.3"/>
    <row r="342" ht="14" hidden="1" x14ac:dyDescent="0.3"/>
    <row r="343" ht="14" hidden="1" x14ac:dyDescent="0.3"/>
    <row r="344" ht="14" hidden="1" x14ac:dyDescent="0.3"/>
    <row r="345" ht="14" hidden="1" x14ac:dyDescent="0.3"/>
    <row r="346" ht="14" hidden="1" x14ac:dyDescent="0.3"/>
    <row r="347" ht="14" hidden="1" x14ac:dyDescent="0.3"/>
    <row r="348" ht="14" hidden="1" x14ac:dyDescent="0.3"/>
    <row r="349" ht="14" hidden="1" x14ac:dyDescent="0.3"/>
    <row r="350" ht="14" hidden="1" x14ac:dyDescent="0.3"/>
    <row r="351" ht="14" hidden="1" x14ac:dyDescent="0.3"/>
    <row r="352" ht="14" hidden="1" x14ac:dyDescent="0.3"/>
    <row r="353" ht="14" hidden="1" x14ac:dyDescent="0.3"/>
    <row r="354" ht="14" hidden="1" x14ac:dyDescent="0.3"/>
    <row r="355" ht="14" hidden="1" x14ac:dyDescent="0.3"/>
    <row r="356" ht="14" hidden="1" x14ac:dyDescent="0.3"/>
    <row r="357" ht="14" hidden="1" x14ac:dyDescent="0.3"/>
    <row r="358" ht="14" hidden="1" x14ac:dyDescent="0.3"/>
    <row r="359" ht="14" hidden="1" x14ac:dyDescent="0.3"/>
    <row r="360" ht="14" hidden="1" x14ac:dyDescent="0.3"/>
    <row r="361" ht="14" hidden="1" x14ac:dyDescent="0.3"/>
    <row r="362" ht="14" hidden="1" x14ac:dyDescent="0.3"/>
    <row r="363" ht="14" hidden="1" x14ac:dyDescent="0.3"/>
    <row r="364" ht="14" hidden="1" x14ac:dyDescent="0.3"/>
    <row r="365" ht="14" hidden="1" x14ac:dyDescent="0.3"/>
    <row r="366" ht="14" hidden="1" x14ac:dyDescent="0.3"/>
    <row r="367" ht="14" hidden="1" x14ac:dyDescent="0.3"/>
    <row r="368" ht="14" hidden="1" x14ac:dyDescent="0.3"/>
    <row r="369" ht="14" hidden="1" x14ac:dyDescent="0.3"/>
    <row r="370" ht="14" hidden="1" x14ac:dyDescent="0.3"/>
    <row r="371" ht="14" hidden="1" x14ac:dyDescent="0.3"/>
    <row r="372" ht="14" hidden="1" x14ac:dyDescent="0.3"/>
    <row r="373" ht="14" hidden="1" x14ac:dyDescent="0.3"/>
    <row r="374" ht="14" hidden="1" x14ac:dyDescent="0.3"/>
    <row r="375" ht="14" hidden="1" x14ac:dyDescent="0.3"/>
    <row r="376" ht="14" hidden="1" x14ac:dyDescent="0.3"/>
    <row r="377" ht="14" hidden="1" x14ac:dyDescent="0.3"/>
    <row r="378" ht="14" hidden="1" x14ac:dyDescent="0.3"/>
    <row r="379" ht="14" hidden="1" x14ac:dyDescent="0.3"/>
    <row r="380" ht="14" hidden="1" x14ac:dyDescent="0.3"/>
    <row r="381" ht="14" hidden="1" x14ac:dyDescent="0.3"/>
    <row r="382" ht="14" hidden="1" x14ac:dyDescent="0.3"/>
    <row r="383" ht="14" hidden="1" x14ac:dyDescent="0.3"/>
    <row r="384" ht="14" hidden="1" x14ac:dyDescent="0.3"/>
    <row r="385" ht="14" hidden="1" x14ac:dyDescent="0.3"/>
    <row r="386" ht="14" hidden="1" x14ac:dyDescent="0.3"/>
    <row r="387" ht="14" hidden="1" x14ac:dyDescent="0.3"/>
    <row r="388" ht="14" hidden="1" x14ac:dyDescent="0.3"/>
    <row r="389" ht="14" hidden="1" x14ac:dyDescent="0.3"/>
    <row r="390" ht="14" hidden="1" x14ac:dyDescent="0.3"/>
    <row r="391" ht="14" hidden="1" x14ac:dyDescent="0.3"/>
    <row r="392" ht="14" hidden="1" x14ac:dyDescent="0.3"/>
    <row r="393" ht="14" hidden="1" x14ac:dyDescent="0.3"/>
    <row r="394" ht="14" hidden="1" x14ac:dyDescent="0.3"/>
    <row r="395" ht="14" hidden="1" x14ac:dyDescent="0.3"/>
    <row r="396" ht="14" hidden="1" x14ac:dyDescent="0.3"/>
    <row r="397" ht="14" hidden="1" x14ac:dyDescent="0.3"/>
    <row r="398" ht="14" hidden="1" x14ac:dyDescent="0.3"/>
    <row r="399" ht="14" hidden="1" x14ac:dyDescent="0.3"/>
    <row r="400" ht="14" hidden="1" x14ac:dyDescent="0.3"/>
    <row r="401" ht="14" hidden="1" x14ac:dyDescent="0.3"/>
    <row r="402" ht="14" hidden="1" x14ac:dyDescent="0.3"/>
    <row r="403" ht="14" hidden="1" x14ac:dyDescent="0.3"/>
    <row r="404" ht="14" hidden="1" x14ac:dyDescent="0.3"/>
    <row r="405" ht="14" hidden="1" x14ac:dyDescent="0.3"/>
    <row r="406" ht="14" hidden="1" x14ac:dyDescent="0.3"/>
    <row r="407" ht="14" hidden="1" x14ac:dyDescent="0.3"/>
    <row r="408" ht="14" hidden="1" x14ac:dyDescent="0.3"/>
    <row r="409" ht="14" hidden="1" x14ac:dyDescent="0.3"/>
    <row r="410" ht="14" hidden="1" x14ac:dyDescent="0.3"/>
    <row r="411" ht="14" hidden="1" x14ac:dyDescent="0.3"/>
    <row r="412" ht="14" hidden="1" x14ac:dyDescent="0.3"/>
    <row r="413" ht="14" hidden="1" x14ac:dyDescent="0.3"/>
    <row r="414" ht="14" hidden="1" x14ac:dyDescent="0.3"/>
    <row r="415" ht="14" hidden="1" x14ac:dyDescent="0.3"/>
    <row r="416" ht="14" hidden="1" x14ac:dyDescent="0.3"/>
    <row r="417" ht="14" hidden="1" x14ac:dyDescent="0.3"/>
    <row r="418" ht="14" hidden="1" x14ac:dyDescent="0.3"/>
    <row r="419" ht="14" hidden="1" x14ac:dyDescent="0.3"/>
    <row r="420" ht="14" hidden="1" x14ac:dyDescent="0.3"/>
    <row r="421" ht="14" hidden="1" x14ac:dyDescent="0.3"/>
    <row r="422" ht="14" hidden="1" x14ac:dyDescent="0.3"/>
    <row r="423" ht="14" hidden="1" x14ac:dyDescent="0.3"/>
    <row r="424" ht="14" hidden="1" x14ac:dyDescent="0.3"/>
    <row r="425" ht="14" hidden="1" x14ac:dyDescent="0.3"/>
    <row r="426" ht="14" hidden="1" x14ac:dyDescent="0.3"/>
    <row r="427" ht="14" hidden="1" x14ac:dyDescent="0.3"/>
    <row r="428" ht="14" hidden="1" x14ac:dyDescent="0.3"/>
    <row r="429" ht="14" hidden="1" x14ac:dyDescent="0.3"/>
    <row r="430" ht="14" hidden="1" x14ac:dyDescent="0.3"/>
    <row r="431" ht="14" hidden="1" x14ac:dyDescent="0.3"/>
    <row r="432" ht="14" hidden="1" x14ac:dyDescent="0.3"/>
    <row r="433" ht="14" hidden="1" x14ac:dyDescent="0.3"/>
    <row r="434" ht="14" hidden="1" x14ac:dyDescent="0.3"/>
    <row r="435" ht="14" hidden="1" x14ac:dyDescent="0.3"/>
    <row r="436" ht="14" hidden="1" x14ac:dyDescent="0.3"/>
    <row r="437" ht="14" hidden="1" x14ac:dyDescent="0.3"/>
    <row r="438" ht="14" hidden="1" x14ac:dyDescent="0.3"/>
    <row r="439" ht="14" hidden="1" x14ac:dyDescent="0.3"/>
    <row r="440" ht="14" hidden="1" x14ac:dyDescent="0.3"/>
    <row r="441" ht="14" hidden="1" x14ac:dyDescent="0.3"/>
    <row r="442" ht="14" hidden="1" x14ac:dyDescent="0.3"/>
    <row r="443" ht="14" hidden="1" x14ac:dyDescent="0.3"/>
    <row r="444" ht="14" hidden="1" x14ac:dyDescent="0.3"/>
    <row r="445" ht="14" hidden="1" x14ac:dyDescent="0.3"/>
    <row r="446" ht="14" hidden="1" x14ac:dyDescent="0.3"/>
    <row r="447" ht="14" hidden="1" x14ac:dyDescent="0.3"/>
    <row r="448" ht="14" hidden="1" x14ac:dyDescent="0.3"/>
    <row r="449" ht="14" hidden="1" x14ac:dyDescent="0.3"/>
    <row r="450" ht="14" hidden="1" x14ac:dyDescent="0.3"/>
    <row r="451" ht="14" hidden="1" x14ac:dyDescent="0.3"/>
    <row r="452" ht="14" hidden="1" x14ac:dyDescent="0.3"/>
    <row r="453" ht="14" hidden="1" x14ac:dyDescent="0.3"/>
    <row r="454" ht="14" hidden="1" x14ac:dyDescent="0.3"/>
    <row r="455" ht="14" hidden="1" x14ac:dyDescent="0.3"/>
    <row r="456" ht="14" hidden="1" x14ac:dyDescent="0.3"/>
    <row r="457" ht="14" hidden="1" x14ac:dyDescent="0.3"/>
    <row r="458" ht="14" hidden="1" x14ac:dyDescent="0.3"/>
    <row r="459" ht="14" hidden="1" x14ac:dyDescent="0.3"/>
    <row r="460" ht="14" hidden="1" x14ac:dyDescent="0.3"/>
    <row r="461" ht="14" hidden="1" x14ac:dyDescent="0.3"/>
    <row r="462" ht="14" hidden="1" x14ac:dyDescent="0.3"/>
    <row r="463" ht="14" hidden="1" x14ac:dyDescent="0.3"/>
    <row r="464" ht="14" hidden="1" x14ac:dyDescent="0.3"/>
    <row r="465" ht="14" hidden="1" x14ac:dyDescent="0.3"/>
    <row r="466" ht="14" hidden="1" x14ac:dyDescent="0.3"/>
    <row r="467" ht="14" hidden="1" x14ac:dyDescent="0.3"/>
    <row r="468" ht="14" hidden="1" x14ac:dyDescent="0.3"/>
    <row r="469" ht="14" hidden="1" x14ac:dyDescent="0.3"/>
    <row r="470" ht="14" hidden="1" x14ac:dyDescent="0.3"/>
    <row r="471" ht="14" hidden="1" x14ac:dyDescent="0.3"/>
    <row r="472" ht="14" hidden="1" x14ac:dyDescent="0.3"/>
    <row r="473" ht="14" hidden="1" x14ac:dyDescent="0.3"/>
    <row r="474" ht="14" hidden="1" x14ac:dyDescent="0.3"/>
    <row r="475" ht="14" hidden="1" x14ac:dyDescent="0.3"/>
    <row r="476" ht="14" hidden="1" x14ac:dyDescent="0.3"/>
    <row r="477" ht="14" hidden="1" x14ac:dyDescent="0.3"/>
    <row r="478" ht="14" hidden="1" x14ac:dyDescent="0.3"/>
    <row r="479" ht="14" hidden="1" x14ac:dyDescent="0.3"/>
    <row r="480" ht="14" hidden="1" x14ac:dyDescent="0.3"/>
    <row r="481" ht="14" hidden="1" x14ac:dyDescent="0.3"/>
    <row r="482" ht="14" hidden="1" x14ac:dyDescent="0.3"/>
    <row r="483" ht="14" hidden="1" x14ac:dyDescent="0.3"/>
    <row r="484" ht="14" hidden="1" x14ac:dyDescent="0.3"/>
    <row r="485" ht="14" hidden="1" x14ac:dyDescent="0.3"/>
    <row r="486" ht="14" hidden="1" x14ac:dyDescent="0.3"/>
    <row r="487" ht="14" hidden="1" x14ac:dyDescent="0.3"/>
    <row r="488" ht="14" hidden="1" x14ac:dyDescent="0.3"/>
    <row r="489" ht="14" hidden="1" x14ac:dyDescent="0.3"/>
    <row r="490" ht="14" hidden="1" x14ac:dyDescent="0.3"/>
    <row r="491" ht="14" hidden="1" x14ac:dyDescent="0.3"/>
    <row r="492" ht="14" hidden="1" x14ac:dyDescent="0.3"/>
    <row r="493" ht="14" hidden="1" x14ac:dyDescent="0.3"/>
    <row r="494" ht="14" hidden="1" x14ac:dyDescent="0.3"/>
    <row r="495" ht="14" hidden="1" x14ac:dyDescent="0.3"/>
    <row r="496" ht="14" hidden="1" x14ac:dyDescent="0.3"/>
    <row r="497" ht="14" hidden="1" x14ac:dyDescent="0.3"/>
    <row r="498" ht="14" hidden="1" x14ac:dyDescent="0.3"/>
    <row r="499" ht="14" hidden="1" x14ac:dyDescent="0.3"/>
    <row r="500" ht="14" hidden="1" x14ac:dyDescent="0.3"/>
    <row r="501" ht="14" hidden="1" x14ac:dyDescent="0.3"/>
    <row r="502" ht="14" hidden="1" x14ac:dyDescent="0.3"/>
    <row r="503" ht="14" hidden="1" x14ac:dyDescent="0.3"/>
    <row r="504" ht="14" hidden="1" x14ac:dyDescent="0.3"/>
    <row r="505" ht="14" hidden="1" x14ac:dyDescent="0.3"/>
    <row r="506" ht="14" hidden="1" x14ac:dyDescent="0.3"/>
    <row r="507" ht="14" hidden="1" x14ac:dyDescent="0.3"/>
    <row r="508" ht="14" hidden="1" x14ac:dyDescent="0.3"/>
    <row r="509" ht="14" hidden="1" x14ac:dyDescent="0.3"/>
    <row r="510" ht="14" hidden="1" x14ac:dyDescent="0.3"/>
    <row r="511" ht="14" hidden="1" x14ac:dyDescent="0.3"/>
    <row r="512" ht="14" hidden="1" x14ac:dyDescent="0.3"/>
    <row r="513" ht="14" hidden="1" x14ac:dyDescent="0.3"/>
    <row r="514" ht="14" hidden="1" x14ac:dyDescent="0.3"/>
    <row r="515" ht="14" hidden="1" x14ac:dyDescent="0.3"/>
    <row r="516" ht="14" hidden="1" x14ac:dyDescent="0.3"/>
    <row r="517" ht="14" hidden="1" x14ac:dyDescent="0.3"/>
    <row r="518" ht="14" hidden="1" x14ac:dyDescent="0.3"/>
    <row r="519" ht="14" hidden="1" x14ac:dyDescent="0.3"/>
    <row r="520" ht="14" hidden="1" x14ac:dyDescent="0.3"/>
    <row r="521" ht="14" hidden="1" x14ac:dyDescent="0.3"/>
    <row r="522" ht="14" hidden="1" x14ac:dyDescent="0.3"/>
    <row r="523" ht="14" hidden="1" x14ac:dyDescent="0.3"/>
    <row r="524" ht="14" hidden="1" x14ac:dyDescent="0.3"/>
    <row r="525" ht="14" hidden="1" x14ac:dyDescent="0.3"/>
    <row r="526" ht="14" hidden="1" x14ac:dyDescent="0.3"/>
    <row r="527" ht="14" hidden="1" x14ac:dyDescent="0.3"/>
    <row r="528" ht="14" hidden="1" x14ac:dyDescent="0.3"/>
    <row r="529" ht="14" hidden="1" x14ac:dyDescent="0.3"/>
    <row r="530" ht="14" hidden="1" x14ac:dyDescent="0.3"/>
    <row r="531" ht="14" hidden="1" x14ac:dyDescent="0.3"/>
    <row r="532" ht="14" hidden="1" x14ac:dyDescent="0.3"/>
    <row r="533" ht="14" hidden="1" x14ac:dyDescent="0.3"/>
    <row r="534" ht="14" hidden="1" x14ac:dyDescent="0.3"/>
    <row r="535" ht="14" hidden="1" x14ac:dyDescent="0.3"/>
    <row r="536" ht="14" hidden="1" x14ac:dyDescent="0.3"/>
    <row r="537" ht="14" hidden="1" x14ac:dyDescent="0.3"/>
    <row r="538" ht="14" hidden="1" x14ac:dyDescent="0.3"/>
    <row r="539" ht="14" hidden="1" x14ac:dyDescent="0.3"/>
    <row r="540" ht="14" hidden="1" x14ac:dyDescent="0.3"/>
    <row r="541" ht="14" hidden="1" x14ac:dyDescent="0.3"/>
    <row r="542" ht="14" hidden="1" x14ac:dyDescent="0.3"/>
    <row r="543" ht="14" hidden="1" x14ac:dyDescent="0.3"/>
    <row r="544" ht="14" hidden="1" x14ac:dyDescent="0.3"/>
    <row r="545" ht="14" hidden="1" x14ac:dyDescent="0.3"/>
    <row r="546" ht="14" hidden="1" x14ac:dyDescent="0.3"/>
    <row r="547" ht="14" hidden="1" x14ac:dyDescent="0.3"/>
    <row r="548" ht="14" hidden="1" x14ac:dyDescent="0.3"/>
    <row r="549" ht="14" hidden="1" x14ac:dyDescent="0.3"/>
    <row r="550" ht="14" hidden="1" x14ac:dyDescent="0.3"/>
    <row r="551" ht="14" hidden="1" x14ac:dyDescent="0.3"/>
    <row r="552" ht="14" hidden="1" x14ac:dyDescent="0.3"/>
    <row r="553" ht="14" hidden="1" x14ac:dyDescent="0.3"/>
    <row r="554" ht="14" hidden="1" x14ac:dyDescent="0.3"/>
    <row r="555" ht="14" hidden="1" x14ac:dyDescent="0.3"/>
    <row r="556" ht="14" hidden="1" x14ac:dyDescent="0.3"/>
    <row r="557" ht="14" hidden="1" x14ac:dyDescent="0.3"/>
    <row r="558" ht="14" hidden="1" x14ac:dyDescent="0.3"/>
    <row r="559" ht="14" hidden="1" x14ac:dyDescent="0.3"/>
    <row r="560" ht="14" hidden="1" x14ac:dyDescent="0.3"/>
    <row r="561" ht="14" hidden="1" x14ac:dyDescent="0.3"/>
    <row r="562" ht="14" hidden="1" x14ac:dyDescent="0.3"/>
    <row r="563" ht="14" hidden="1" x14ac:dyDescent="0.3"/>
    <row r="564" ht="14" hidden="1" x14ac:dyDescent="0.3"/>
    <row r="565" ht="14" hidden="1" x14ac:dyDescent="0.3"/>
    <row r="566" ht="14" hidden="1" x14ac:dyDescent="0.3"/>
    <row r="567" ht="14" hidden="1" x14ac:dyDescent="0.3"/>
    <row r="568" ht="14" hidden="1" x14ac:dyDescent="0.3"/>
    <row r="569" ht="14" hidden="1" x14ac:dyDescent="0.3"/>
    <row r="570" ht="14" hidden="1" x14ac:dyDescent="0.3"/>
    <row r="571" ht="14" hidden="1" x14ac:dyDescent="0.3"/>
    <row r="572" ht="14" hidden="1" x14ac:dyDescent="0.3"/>
    <row r="573" ht="14" hidden="1" x14ac:dyDescent="0.3"/>
    <row r="574" ht="14" hidden="1" x14ac:dyDescent="0.3"/>
    <row r="575" ht="14" hidden="1" x14ac:dyDescent="0.3"/>
    <row r="576" ht="14" hidden="1" x14ac:dyDescent="0.3"/>
    <row r="577" ht="14" hidden="1" x14ac:dyDescent="0.3"/>
    <row r="578" ht="14" hidden="1" x14ac:dyDescent="0.3"/>
    <row r="579" ht="14" hidden="1" x14ac:dyDescent="0.3"/>
    <row r="580" ht="14" hidden="1" x14ac:dyDescent="0.3"/>
    <row r="581" ht="14" hidden="1" x14ac:dyDescent="0.3"/>
    <row r="582" ht="14" hidden="1" x14ac:dyDescent="0.3"/>
    <row r="583" ht="14" hidden="1" x14ac:dyDescent="0.3"/>
    <row r="584" ht="14" hidden="1" x14ac:dyDescent="0.3"/>
    <row r="585" ht="14" hidden="1" x14ac:dyDescent="0.3"/>
    <row r="586" ht="14" hidden="1" x14ac:dyDescent="0.3"/>
    <row r="587" ht="14" hidden="1" x14ac:dyDescent="0.3"/>
    <row r="588" ht="14" hidden="1" x14ac:dyDescent="0.3"/>
    <row r="589" ht="14" hidden="1" x14ac:dyDescent="0.3"/>
    <row r="590" ht="14" hidden="1" x14ac:dyDescent="0.3"/>
    <row r="591" ht="14" hidden="1" x14ac:dyDescent="0.3"/>
    <row r="592" ht="14" hidden="1" x14ac:dyDescent="0.3"/>
    <row r="593" ht="14" hidden="1" x14ac:dyDescent="0.3"/>
    <row r="594" ht="14" hidden="1" x14ac:dyDescent="0.3"/>
    <row r="595" ht="14" hidden="1" x14ac:dyDescent="0.3"/>
    <row r="596" ht="14" hidden="1" x14ac:dyDescent="0.3"/>
    <row r="597" ht="14" hidden="1" x14ac:dyDescent="0.3"/>
    <row r="598" ht="14" hidden="1" x14ac:dyDescent="0.3"/>
    <row r="599" ht="14" hidden="1" x14ac:dyDescent="0.3"/>
    <row r="600" ht="14" hidden="1" x14ac:dyDescent="0.3"/>
    <row r="601" ht="14" hidden="1" x14ac:dyDescent="0.3"/>
    <row r="602" ht="14" hidden="1" x14ac:dyDescent="0.3"/>
    <row r="603" ht="14" hidden="1" x14ac:dyDescent="0.3"/>
    <row r="604" ht="14" hidden="1" x14ac:dyDescent="0.3"/>
    <row r="605" ht="14" hidden="1" x14ac:dyDescent="0.3"/>
    <row r="606" ht="14" hidden="1" x14ac:dyDescent="0.3"/>
    <row r="607" ht="14" hidden="1" x14ac:dyDescent="0.3"/>
    <row r="608" ht="14" hidden="1" x14ac:dyDescent="0.3"/>
    <row r="609" ht="14" hidden="1" x14ac:dyDescent="0.3"/>
    <row r="610" ht="14" hidden="1" x14ac:dyDescent="0.3"/>
    <row r="611" ht="14" hidden="1" x14ac:dyDescent="0.3"/>
    <row r="612" ht="14" hidden="1" x14ac:dyDescent="0.3"/>
    <row r="613" ht="14" hidden="1" x14ac:dyDescent="0.3"/>
    <row r="614" ht="14" hidden="1" x14ac:dyDescent="0.3"/>
    <row r="615" ht="14" hidden="1" x14ac:dyDescent="0.3"/>
    <row r="616" ht="14" hidden="1" x14ac:dyDescent="0.3"/>
    <row r="617" ht="14" hidden="1" x14ac:dyDescent="0.3"/>
    <row r="618" ht="14" hidden="1" x14ac:dyDescent="0.3"/>
    <row r="619" ht="14" hidden="1" x14ac:dyDescent="0.3"/>
    <row r="620" ht="14" hidden="1" x14ac:dyDescent="0.3"/>
    <row r="621" ht="14" hidden="1" x14ac:dyDescent="0.3"/>
    <row r="622" ht="14" hidden="1" x14ac:dyDescent="0.3"/>
    <row r="623" ht="14" hidden="1" x14ac:dyDescent="0.3"/>
    <row r="624" ht="14" hidden="1" x14ac:dyDescent="0.3"/>
    <row r="625" ht="14" hidden="1" x14ac:dyDescent="0.3"/>
    <row r="626" ht="14" hidden="1" x14ac:dyDescent="0.3"/>
    <row r="627" ht="14" hidden="1" x14ac:dyDescent="0.3"/>
    <row r="628" ht="14" hidden="1" x14ac:dyDescent="0.3"/>
    <row r="629" ht="14" hidden="1" x14ac:dyDescent="0.3"/>
    <row r="630" ht="14" hidden="1" x14ac:dyDescent="0.3"/>
    <row r="631" ht="14" hidden="1" x14ac:dyDescent="0.3"/>
    <row r="632" ht="14" hidden="1" x14ac:dyDescent="0.3"/>
    <row r="633" ht="14" hidden="1" x14ac:dyDescent="0.3"/>
    <row r="634" ht="14" hidden="1" x14ac:dyDescent="0.3"/>
    <row r="635" ht="14" hidden="1" x14ac:dyDescent="0.3"/>
    <row r="636" ht="14" hidden="1" x14ac:dyDescent="0.3"/>
    <row r="637" ht="14" hidden="1" x14ac:dyDescent="0.3"/>
    <row r="638" ht="14" hidden="1" x14ac:dyDescent="0.3"/>
    <row r="639" ht="14" hidden="1" x14ac:dyDescent="0.3"/>
    <row r="640" ht="14" hidden="1" x14ac:dyDescent="0.3"/>
    <row r="641" ht="14" hidden="1" x14ac:dyDescent="0.3"/>
    <row r="642" ht="14" hidden="1" x14ac:dyDescent="0.3"/>
    <row r="643" ht="14" hidden="1" x14ac:dyDescent="0.3"/>
    <row r="644" ht="14" hidden="1" x14ac:dyDescent="0.3"/>
    <row r="645" ht="14" hidden="1" x14ac:dyDescent="0.3"/>
    <row r="646" ht="14" hidden="1" x14ac:dyDescent="0.3"/>
    <row r="647" ht="14" hidden="1" x14ac:dyDescent="0.3"/>
    <row r="648" ht="14" hidden="1" x14ac:dyDescent="0.3"/>
    <row r="649" ht="14" hidden="1" x14ac:dyDescent="0.3"/>
    <row r="650" ht="14" hidden="1" x14ac:dyDescent="0.3"/>
    <row r="651" ht="14" hidden="1" x14ac:dyDescent="0.3"/>
    <row r="652" ht="14" hidden="1" x14ac:dyDescent="0.3"/>
    <row r="653" ht="14" hidden="1" x14ac:dyDescent="0.3"/>
    <row r="654" ht="14" hidden="1" x14ac:dyDescent="0.3"/>
    <row r="655" ht="14" hidden="1" x14ac:dyDescent="0.3"/>
    <row r="656" ht="14" hidden="1" x14ac:dyDescent="0.3"/>
    <row r="657" ht="14" hidden="1" x14ac:dyDescent="0.3"/>
    <row r="658" ht="14" hidden="1" x14ac:dyDescent="0.3"/>
    <row r="659" ht="14" hidden="1" x14ac:dyDescent="0.3"/>
    <row r="660" ht="14" hidden="1" x14ac:dyDescent="0.3"/>
    <row r="661" ht="14" hidden="1" x14ac:dyDescent="0.3"/>
    <row r="662" ht="14" hidden="1" x14ac:dyDescent="0.3"/>
    <row r="663" ht="14" hidden="1" x14ac:dyDescent="0.3"/>
    <row r="664" ht="14" hidden="1" x14ac:dyDescent="0.3"/>
    <row r="665" ht="14" hidden="1" x14ac:dyDescent="0.3"/>
    <row r="666" ht="14" hidden="1" x14ac:dyDescent="0.3"/>
    <row r="667" ht="14" hidden="1" x14ac:dyDescent="0.3"/>
    <row r="668" ht="14" hidden="1" x14ac:dyDescent="0.3"/>
    <row r="669" ht="14" hidden="1" x14ac:dyDescent="0.3"/>
    <row r="670" ht="14" hidden="1" x14ac:dyDescent="0.3"/>
    <row r="671" ht="14" hidden="1" x14ac:dyDescent="0.3"/>
    <row r="672" ht="14" hidden="1" x14ac:dyDescent="0.3"/>
    <row r="673" ht="14" hidden="1" x14ac:dyDescent="0.3"/>
    <row r="674" ht="14" hidden="1" x14ac:dyDescent="0.3"/>
    <row r="675" ht="14" hidden="1" x14ac:dyDescent="0.3"/>
    <row r="676" ht="14" hidden="1" x14ac:dyDescent="0.3"/>
    <row r="677" ht="14" hidden="1" x14ac:dyDescent="0.3"/>
    <row r="678" ht="14" hidden="1" x14ac:dyDescent="0.3"/>
    <row r="679" ht="14" hidden="1" x14ac:dyDescent="0.3"/>
    <row r="680" ht="14" hidden="1" x14ac:dyDescent="0.3"/>
    <row r="681" ht="14" hidden="1" x14ac:dyDescent="0.3"/>
    <row r="682" ht="14" hidden="1" x14ac:dyDescent="0.3"/>
    <row r="683" ht="14" hidden="1" x14ac:dyDescent="0.3"/>
    <row r="684" ht="14" hidden="1" x14ac:dyDescent="0.3"/>
    <row r="685" ht="14" hidden="1" x14ac:dyDescent="0.3"/>
    <row r="686" ht="14" hidden="1" x14ac:dyDescent="0.3"/>
    <row r="687" ht="14" hidden="1" x14ac:dyDescent="0.3"/>
    <row r="688" ht="14" hidden="1" x14ac:dyDescent="0.3"/>
    <row r="689" ht="14" hidden="1" x14ac:dyDescent="0.3"/>
    <row r="690" ht="14" hidden="1" x14ac:dyDescent="0.3"/>
    <row r="691" ht="14" hidden="1" x14ac:dyDescent="0.3"/>
    <row r="692" ht="14" hidden="1" x14ac:dyDescent="0.3"/>
    <row r="693" ht="14" hidden="1" x14ac:dyDescent="0.3"/>
    <row r="694" ht="14" hidden="1" x14ac:dyDescent="0.3"/>
    <row r="695" ht="14" hidden="1" x14ac:dyDescent="0.3"/>
    <row r="696" ht="14" hidden="1" x14ac:dyDescent="0.3"/>
    <row r="697" ht="14" hidden="1" x14ac:dyDescent="0.3"/>
    <row r="698" ht="14" hidden="1" x14ac:dyDescent="0.3"/>
    <row r="699" ht="14" hidden="1" x14ac:dyDescent="0.3"/>
    <row r="700" ht="14" hidden="1" x14ac:dyDescent="0.3"/>
    <row r="701" ht="14" hidden="1" x14ac:dyDescent="0.3"/>
    <row r="702" ht="14" hidden="1" x14ac:dyDescent="0.3"/>
    <row r="703" ht="14" hidden="1" x14ac:dyDescent="0.3"/>
    <row r="704" ht="14" hidden="1" x14ac:dyDescent="0.3"/>
    <row r="705" ht="14" hidden="1" x14ac:dyDescent="0.3"/>
    <row r="706" ht="14" hidden="1" x14ac:dyDescent="0.3"/>
    <row r="707" ht="14" hidden="1" x14ac:dyDescent="0.3"/>
    <row r="708" ht="14" hidden="1" x14ac:dyDescent="0.3"/>
    <row r="709" ht="14" hidden="1" x14ac:dyDescent="0.3"/>
    <row r="710" ht="14" hidden="1" x14ac:dyDescent="0.3"/>
    <row r="711" ht="14" hidden="1" x14ac:dyDescent="0.3"/>
    <row r="712" ht="14" hidden="1" x14ac:dyDescent="0.3"/>
    <row r="713" ht="14" hidden="1" x14ac:dyDescent="0.3"/>
    <row r="714" ht="14" hidden="1" x14ac:dyDescent="0.3"/>
    <row r="715" ht="14" hidden="1" x14ac:dyDescent="0.3"/>
    <row r="716" ht="14" hidden="1" x14ac:dyDescent="0.3"/>
    <row r="717" ht="14" hidden="1" x14ac:dyDescent="0.3"/>
    <row r="718" ht="14" hidden="1" x14ac:dyDescent="0.3"/>
    <row r="719" ht="14" hidden="1" x14ac:dyDescent="0.3"/>
    <row r="720" ht="14" hidden="1" x14ac:dyDescent="0.3"/>
    <row r="721" ht="14" hidden="1" x14ac:dyDescent="0.3"/>
    <row r="722" ht="14" hidden="1" x14ac:dyDescent="0.3"/>
    <row r="723" ht="14" hidden="1" x14ac:dyDescent="0.3"/>
    <row r="724" ht="14" hidden="1" x14ac:dyDescent="0.3"/>
    <row r="725" ht="14" hidden="1" x14ac:dyDescent="0.3"/>
    <row r="726" ht="14" hidden="1" x14ac:dyDescent="0.3"/>
    <row r="727" ht="14" hidden="1" x14ac:dyDescent="0.3"/>
    <row r="728" ht="14" hidden="1" x14ac:dyDescent="0.3"/>
    <row r="729" ht="14" hidden="1" x14ac:dyDescent="0.3"/>
    <row r="730" ht="14" hidden="1" x14ac:dyDescent="0.3"/>
    <row r="731" ht="14" hidden="1" x14ac:dyDescent="0.3"/>
    <row r="732" ht="14" hidden="1" x14ac:dyDescent="0.3"/>
    <row r="733" ht="14" hidden="1" x14ac:dyDescent="0.3"/>
    <row r="734" ht="14" hidden="1" x14ac:dyDescent="0.3"/>
    <row r="735" ht="14" hidden="1" x14ac:dyDescent="0.3"/>
    <row r="736" ht="14" hidden="1" x14ac:dyDescent="0.3"/>
    <row r="737" ht="14" hidden="1" x14ac:dyDescent="0.3"/>
    <row r="738" ht="14" hidden="1" x14ac:dyDescent="0.3"/>
    <row r="739" ht="14" hidden="1" x14ac:dyDescent="0.3"/>
    <row r="740" ht="14" hidden="1" x14ac:dyDescent="0.3"/>
    <row r="741" ht="14" hidden="1" x14ac:dyDescent="0.3"/>
    <row r="742" ht="14" hidden="1" x14ac:dyDescent="0.3"/>
    <row r="743" ht="14" hidden="1" x14ac:dyDescent="0.3"/>
    <row r="744" ht="14" hidden="1" x14ac:dyDescent="0.3"/>
    <row r="745" ht="14" hidden="1" x14ac:dyDescent="0.3"/>
    <row r="746" ht="14" hidden="1" x14ac:dyDescent="0.3"/>
    <row r="747" ht="14" hidden="1" x14ac:dyDescent="0.3"/>
    <row r="748" ht="14" hidden="1" x14ac:dyDescent="0.3"/>
    <row r="749" ht="14" hidden="1" x14ac:dyDescent="0.3"/>
    <row r="750" ht="14" hidden="1" x14ac:dyDescent="0.3"/>
    <row r="751" ht="14" hidden="1" x14ac:dyDescent="0.3"/>
    <row r="752" ht="14" hidden="1" x14ac:dyDescent="0.3"/>
    <row r="753" ht="14" hidden="1" x14ac:dyDescent="0.3"/>
    <row r="754" ht="14" hidden="1" x14ac:dyDescent="0.3"/>
    <row r="755" ht="14" hidden="1" x14ac:dyDescent="0.3"/>
    <row r="756" ht="14" hidden="1" x14ac:dyDescent="0.3"/>
    <row r="757" ht="14" hidden="1" x14ac:dyDescent="0.3"/>
    <row r="758" ht="14" hidden="1" x14ac:dyDescent="0.3"/>
    <row r="759" ht="14" hidden="1" x14ac:dyDescent="0.3"/>
    <row r="760" ht="14" hidden="1" x14ac:dyDescent="0.3"/>
    <row r="761" ht="14" hidden="1" x14ac:dyDescent="0.3"/>
    <row r="762" ht="14" hidden="1" x14ac:dyDescent="0.3"/>
    <row r="763" ht="14" hidden="1" x14ac:dyDescent="0.3"/>
    <row r="764" ht="14" hidden="1" x14ac:dyDescent="0.3"/>
    <row r="765" ht="14" hidden="1" x14ac:dyDescent="0.3"/>
    <row r="766" ht="14" hidden="1" x14ac:dyDescent="0.3"/>
    <row r="767" ht="14" hidden="1" x14ac:dyDescent="0.3"/>
    <row r="768" ht="14" hidden="1" x14ac:dyDescent="0.3"/>
    <row r="769" ht="14" hidden="1" x14ac:dyDescent="0.3"/>
    <row r="770" ht="14" hidden="1" x14ac:dyDescent="0.3"/>
    <row r="771" ht="14" hidden="1" x14ac:dyDescent="0.3"/>
    <row r="772" ht="14" hidden="1" x14ac:dyDescent="0.3"/>
    <row r="773" ht="14" hidden="1" x14ac:dyDescent="0.3"/>
    <row r="774" ht="14" hidden="1" x14ac:dyDescent="0.3"/>
    <row r="775" ht="14" hidden="1" x14ac:dyDescent="0.3"/>
    <row r="776" ht="14" hidden="1" x14ac:dyDescent="0.3"/>
    <row r="777" ht="14" hidden="1" x14ac:dyDescent="0.3"/>
    <row r="778" ht="14" hidden="1" x14ac:dyDescent="0.3"/>
    <row r="779" ht="14" hidden="1" x14ac:dyDescent="0.3"/>
    <row r="780" ht="14" hidden="1" x14ac:dyDescent="0.3"/>
    <row r="781" ht="14" hidden="1" x14ac:dyDescent="0.3"/>
    <row r="782" ht="14" hidden="1" x14ac:dyDescent="0.3"/>
    <row r="783" ht="14" hidden="1" x14ac:dyDescent="0.3"/>
    <row r="784" ht="14" hidden="1" x14ac:dyDescent="0.3"/>
    <row r="785" ht="14" hidden="1" x14ac:dyDescent="0.3"/>
    <row r="786" ht="14" hidden="1" x14ac:dyDescent="0.3"/>
    <row r="787" ht="14" hidden="1" x14ac:dyDescent="0.3"/>
    <row r="788" ht="14" hidden="1" x14ac:dyDescent="0.3"/>
    <row r="789" ht="14" hidden="1" x14ac:dyDescent="0.3"/>
    <row r="790" ht="14" hidden="1" x14ac:dyDescent="0.3"/>
    <row r="791" ht="14" hidden="1" x14ac:dyDescent="0.3"/>
    <row r="792" ht="14" hidden="1" x14ac:dyDescent="0.3"/>
    <row r="793" ht="14" hidden="1" x14ac:dyDescent="0.3"/>
    <row r="794" ht="14" hidden="1" x14ac:dyDescent="0.3"/>
    <row r="795" ht="14" hidden="1" x14ac:dyDescent="0.3"/>
    <row r="796" ht="14" hidden="1" x14ac:dyDescent="0.3"/>
    <row r="797" ht="14" hidden="1" x14ac:dyDescent="0.3"/>
    <row r="798" ht="14" hidden="1" x14ac:dyDescent="0.3"/>
    <row r="799" ht="14" hidden="1" x14ac:dyDescent="0.3"/>
    <row r="800" ht="14" hidden="1" x14ac:dyDescent="0.3"/>
    <row r="801" ht="14" hidden="1" x14ac:dyDescent="0.3"/>
    <row r="802" ht="14" hidden="1" x14ac:dyDescent="0.3"/>
    <row r="803" ht="14" hidden="1" x14ac:dyDescent="0.3"/>
    <row r="804" ht="14" hidden="1" x14ac:dyDescent="0.3"/>
    <row r="805" ht="14" hidden="1" x14ac:dyDescent="0.3"/>
    <row r="806" ht="14" hidden="1" x14ac:dyDescent="0.3"/>
    <row r="807" ht="14" hidden="1" x14ac:dyDescent="0.3"/>
    <row r="808" ht="14" hidden="1" x14ac:dyDescent="0.3"/>
    <row r="809" ht="14" hidden="1" x14ac:dyDescent="0.3"/>
    <row r="810" ht="14" hidden="1" x14ac:dyDescent="0.3"/>
    <row r="811" ht="14" hidden="1" x14ac:dyDescent="0.3"/>
    <row r="812" ht="14" hidden="1" x14ac:dyDescent="0.3"/>
    <row r="813" ht="14" hidden="1" x14ac:dyDescent="0.3"/>
    <row r="814" ht="14" hidden="1" x14ac:dyDescent="0.3"/>
    <row r="815" ht="14" hidden="1" x14ac:dyDescent="0.3"/>
    <row r="816" ht="14" hidden="1" x14ac:dyDescent="0.3"/>
    <row r="817" ht="14" hidden="1" x14ac:dyDescent="0.3"/>
    <row r="818" ht="14" hidden="1" x14ac:dyDescent="0.3"/>
    <row r="819" ht="14" hidden="1" x14ac:dyDescent="0.3"/>
    <row r="820" ht="14" hidden="1" x14ac:dyDescent="0.3"/>
    <row r="821" ht="14" hidden="1" x14ac:dyDescent="0.3"/>
    <row r="822" ht="14" hidden="1" x14ac:dyDescent="0.3"/>
    <row r="823" ht="14" hidden="1" x14ac:dyDescent="0.3"/>
    <row r="824" ht="14" hidden="1" x14ac:dyDescent="0.3"/>
    <row r="825" ht="14" hidden="1" x14ac:dyDescent="0.3"/>
    <row r="826" ht="14" hidden="1" x14ac:dyDescent="0.3"/>
    <row r="827" ht="14" hidden="1" x14ac:dyDescent="0.3"/>
    <row r="828" ht="14" hidden="1" x14ac:dyDescent="0.3"/>
    <row r="829" ht="14" hidden="1" x14ac:dyDescent="0.3"/>
    <row r="830" ht="14" hidden="1" x14ac:dyDescent="0.3"/>
    <row r="831" ht="14" hidden="1" x14ac:dyDescent="0.3"/>
    <row r="832" ht="14" hidden="1" x14ac:dyDescent="0.3"/>
    <row r="833" ht="14" hidden="1" x14ac:dyDescent="0.3"/>
    <row r="834" ht="14" hidden="1" x14ac:dyDescent="0.3"/>
    <row r="835" ht="14" hidden="1" x14ac:dyDescent="0.3"/>
    <row r="836" ht="14" hidden="1" x14ac:dyDescent="0.3"/>
    <row r="837" ht="14" hidden="1" x14ac:dyDescent="0.3"/>
    <row r="838" ht="14" hidden="1" x14ac:dyDescent="0.3"/>
    <row r="839" ht="14" hidden="1" x14ac:dyDescent="0.3"/>
    <row r="840" ht="14" hidden="1" x14ac:dyDescent="0.3"/>
    <row r="841" ht="14" hidden="1" x14ac:dyDescent="0.3"/>
    <row r="842" ht="14" hidden="1" x14ac:dyDescent="0.3"/>
    <row r="843" ht="14" hidden="1" x14ac:dyDescent="0.3"/>
    <row r="844" ht="14" hidden="1" x14ac:dyDescent="0.3"/>
    <row r="845" ht="14" hidden="1" x14ac:dyDescent="0.3"/>
    <row r="846" ht="14" hidden="1" x14ac:dyDescent="0.3"/>
    <row r="847" ht="14" hidden="1" x14ac:dyDescent="0.3"/>
    <row r="848" ht="14" hidden="1" x14ac:dyDescent="0.3"/>
    <row r="849" ht="14" hidden="1" x14ac:dyDescent="0.3"/>
    <row r="850" ht="14" hidden="1" x14ac:dyDescent="0.3"/>
    <row r="851" ht="14" hidden="1" x14ac:dyDescent="0.3"/>
    <row r="852" ht="14" hidden="1" x14ac:dyDescent="0.3"/>
    <row r="853" ht="14" hidden="1" x14ac:dyDescent="0.3"/>
    <row r="854" ht="14" hidden="1" x14ac:dyDescent="0.3"/>
    <row r="855" ht="14" hidden="1" x14ac:dyDescent="0.3"/>
    <row r="856" ht="14" hidden="1" x14ac:dyDescent="0.3"/>
    <row r="857" ht="14" hidden="1" x14ac:dyDescent="0.3"/>
    <row r="858" ht="14" hidden="1" x14ac:dyDescent="0.3"/>
    <row r="859" ht="14" hidden="1" x14ac:dyDescent="0.3"/>
    <row r="860" ht="14" hidden="1" x14ac:dyDescent="0.3"/>
    <row r="861" ht="14" hidden="1" x14ac:dyDescent="0.3"/>
    <row r="862" ht="14" hidden="1" x14ac:dyDescent="0.3"/>
    <row r="863" ht="14" hidden="1" x14ac:dyDescent="0.3"/>
    <row r="864" ht="14" hidden="1" x14ac:dyDescent="0.3"/>
    <row r="865" ht="14" hidden="1" x14ac:dyDescent="0.3"/>
    <row r="866" ht="14" hidden="1" x14ac:dyDescent="0.3"/>
    <row r="867" ht="14" hidden="1" x14ac:dyDescent="0.3"/>
    <row r="868" ht="14" hidden="1" x14ac:dyDescent="0.3"/>
    <row r="869" ht="14" hidden="1" x14ac:dyDescent="0.3"/>
    <row r="870" ht="14" hidden="1" x14ac:dyDescent="0.3"/>
    <row r="871" ht="14" hidden="1" x14ac:dyDescent="0.3"/>
    <row r="872" ht="14" hidden="1" x14ac:dyDescent="0.3"/>
    <row r="873" ht="14" hidden="1" x14ac:dyDescent="0.3"/>
    <row r="874" ht="14" hidden="1" x14ac:dyDescent="0.3"/>
    <row r="875" ht="14" hidden="1" x14ac:dyDescent="0.3"/>
    <row r="876" ht="14" hidden="1" x14ac:dyDescent="0.3"/>
    <row r="877" ht="14" hidden="1" x14ac:dyDescent="0.3"/>
    <row r="878" ht="14" hidden="1" x14ac:dyDescent="0.3"/>
    <row r="879" ht="14" hidden="1" x14ac:dyDescent="0.3"/>
    <row r="880" ht="14" hidden="1" x14ac:dyDescent="0.3"/>
    <row r="881" ht="14" hidden="1" x14ac:dyDescent="0.3"/>
    <row r="882" ht="14" hidden="1" x14ac:dyDescent="0.3"/>
    <row r="883" ht="14" hidden="1" x14ac:dyDescent="0.3"/>
    <row r="884" ht="14" hidden="1" x14ac:dyDescent="0.3"/>
    <row r="885" ht="14" hidden="1" x14ac:dyDescent="0.3"/>
    <row r="886" ht="14" hidden="1" x14ac:dyDescent="0.3"/>
    <row r="887" ht="14" hidden="1" x14ac:dyDescent="0.3"/>
    <row r="888" ht="14" hidden="1" x14ac:dyDescent="0.3"/>
    <row r="889" ht="14" hidden="1" x14ac:dyDescent="0.3"/>
    <row r="890" ht="14" hidden="1" x14ac:dyDescent="0.3"/>
    <row r="891" ht="14" hidden="1" x14ac:dyDescent="0.3"/>
    <row r="892" ht="14" hidden="1" x14ac:dyDescent="0.3"/>
    <row r="893" ht="14" hidden="1" x14ac:dyDescent="0.3"/>
    <row r="894" ht="14" hidden="1" x14ac:dyDescent="0.3"/>
    <row r="895" ht="14" hidden="1" x14ac:dyDescent="0.3"/>
    <row r="896" ht="14" hidden="1" x14ac:dyDescent="0.3"/>
    <row r="897" ht="14" hidden="1" x14ac:dyDescent="0.3"/>
    <row r="898" ht="14" hidden="1" x14ac:dyDescent="0.3"/>
    <row r="899" ht="14" hidden="1" x14ac:dyDescent="0.3"/>
    <row r="900" ht="14" hidden="1" x14ac:dyDescent="0.3"/>
    <row r="901" ht="14" hidden="1" x14ac:dyDescent="0.3"/>
    <row r="902" ht="14" hidden="1" x14ac:dyDescent="0.3"/>
    <row r="903" ht="14" hidden="1" x14ac:dyDescent="0.3"/>
    <row r="904" ht="14" hidden="1" x14ac:dyDescent="0.3"/>
    <row r="905" ht="14" hidden="1" x14ac:dyDescent="0.3"/>
    <row r="906" ht="14" hidden="1" x14ac:dyDescent="0.3"/>
    <row r="907" ht="14" hidden="1" x14ac:dyDescent="0.3"/>
    <row r="908" ht="14" hidden="1" x14ac:dyDescent="0.3"/>
    <row r="909" ht="14" hidden="1" x14ac:dyDescent="0.3"/>
    <row r="910" ht="14" hidden="1" x14ac:dyDescent="0.3"/>
    <row r="911" ht="14" hidden="1" x14ac:dyDescent="0.3"/>
    <row r="912" ht="14" hidden="1" x14ac:dyDescent="0.3"/>
    <row r="913" ht="14" hidden="1" x14ac:dyDescent="0.3"/>
    <row r="914" ht="14" hidden="1" x14ac:dyDescent="0.3"/>
    <row r="915" ht="14" hidden="1" x14ac:dyDescent="0.3"/>
    <row r="916" ht="14" hidden="1" x14ac:dyDescent="0.3"/>
    <row r="917" ht="14" hidden="1" x14ac:dyDescent="0.3"/>
    <row r="918" ht="14" hidden="1" x14ac:dyDescent="0.3"/>
    <row r="919" ht="14" hidden="1" x14ac:dyDescent="0.3"/>
    <row r="920" ht="14" hidden="1" x14ac:dyDescent="0.3"/>
    <row r="921" ht="14" hidden="1" x14ac:dyDescent="0.3"/>
    <row r="922" ht="14" hidden="1" x14ac:dyDescent="0.3"/>
    <row r="923" ht="14" hidden="1" x14ac:dyDescent="0.3"/>
    <row r="924" ht="14" hidden="1" x14ac:dyDescent="0.3"/>
    <row r="925" ht="14" hidden="1" x14ac:dyDescent="0.3"/>
    <row r="926" ht="14" hidden="1" x14ac:dyDescent="0.3"/>
    <row r="927" ht="14" hidden="1" x14ac:dyDescent="0.3"/>
    <row r="928" ht="14" hidden="1" x14ac:dyDescent="0.3"/>
    <row r="929" ht="14" hidden="1" x14ac:dyDescent="0.3"/>
    <row r="930" ht="14" hidden="1" x14ac:dyDescent="0.3"/>
    <row r="931" ht="14" hidden="1" x14ac:dyDescent="0.3"/>
    <row r="932" ht="14" hidden="1" x14ac:dyDescent="0.3"/>
    <row r="933" ht="14" hidden="1" x14ac:dyDescent="0.3"/>
    <row r="934" ht="14" hidden="1" x14ac:dyDescent="0.3"/>
    <row r="935" ht="14" hidden="1" x14ac:dyDescent="0.3"/>
    <row r="936" ht="14" hidden="1" x14ac:dyDescent="0.3"/>
    <row r="937" ht="14" hidden="1" x14ac:dyDescent="0.3"/>
    <row r="938" ht="14" hidden="1" x14ac:dyDescent="0.3"/>
    <row r="939" ht="14" hidden="1" x14ac:dyDescent="0.3"/>
    <row r="940" ht="14" hidden="1" x14ac:dyDescent="0.3"/>
    <row r="941" ht="14" hidden="1" x14ac:dyDescent="0.3"/>
    <row r="942" ht="14" hidden="1" x14ac:dyDescent="0.3"/>
    <row r="943" ht="14" hidden="1" x14ac:dyDescent="0.3"/>
    <row r="944" ht="14" hidden="1" x14ac:dyDescent="0.3"/>
    <row r="945" ht="14" hidden="1" x14ac:dyDescent="0.3"/>
    <row r="946" ht="14" hidden="1" x14ac:dyDescent="0.3"/>
    <row r="947" ht="14" hidden="1" x14ac:dyDescent="0.3"/>
    <row r="948" ht="14" hidden="1" x14ac:dyDescent="0.3"/>
    <row r="949" ht="14" hidden="1" x14ac:dyDescent="0.3"/>
    <row r="950" ht="14" hidden="1" x14ac:dyDescent="0.3"/>
    <row r="951" ht="14" hidden="1" x14ac:dyDescent="0.3"/>
    <row r="952" ht="14" hidden="1" x14ac:dyDescent="0.3"/>
    <row r="953" ht="14" hidden="1" x14ac:dyDescent="0.3"/>
    <row r="954" ht="14" hidden="1" x14ac:dyDescent="0.3"/>
    <row r="955" ht="14" hidden="1" x14ac:dyDescent="0.3"/>
    <row r="956" ht="14" hidden="1" x14ac:dyDescent="0.3"/>
    <row r="957" ht="14" hidden="1" x14ac:dyDescent="0.3"/>
    <row r="958" ht="14" hidden="1" x14ac:dyDescent="0.3"/>
    <row r="959" ht="14" hidden="1" x14ac:dyDescent="0.3"/>
    <row r="960" ht="14" hidden="1" x14ac:dyDescent="0.3"/>
    <row r="961" ht="14" hidden="1" x14ac:dyDescent="0.3"/>
    <row r="962" ht="14" hidden="1" x14ac:dyDescent="0.3"/>
    <row r="963" ht="14" hidden="1" x14ac:dyDescent="0.3"/>
    <row r="964" ht="14" hidden="1" x14ac:dyDescent="0.3"/>
    <row r="965" ht="14" hidden="1" x14ac:dyDescent="0.3"/>
    <row r="966" ht="14" hidden="1" x14ac:dyDescent="0.3"/>
    <row r="967" ht="14" hidden="1" x14ac:dyDescent="0.3"/>
    <row r="968" ht="14" hidden="1" x14ac:dyDescent="0.3"/>
    <row r="969" ht="14" hidden="1" x14ac:dyDescent="0.3"/>
    <row r="970" ht="14" hidden="1" x14ac:dyDescent="0.3"/>
    <row r="971" ht="14" hidden="1" x14ac:dyDescent="0.3"/>
    <row r="972" ht="14" hidden="1" x14ac:dyDescent="0.3"/>
    <row r="973" ht="14" hidden="1" x14ac:dyDescent="0.3"/>
    <row r="974" ht="14" hidden="1" x14ac:dyDescent="0.3"/>
    <row r="975" ht="14" hidden="1" x14ac:dyDescent="0.3"/>
    <row r="976" ht="14" hidden="1" x14ac:dyDescent="0.3"/>
    <row r="977" ht="14" hidden="1" x14ac:dyDescent="0.3"/>
    <row r="978" ht="14" hidden="1" x14ac:dyDescent="0.3"/>
    <row r="979" ht="14" hidden="1" x14ac:dyDescent="0.3"/>
    <row r="980" ht="14" hidden="1" x14ac:dyDescent="0.3"/>
    <row r="981" ht="14" hidden="1" x14ac:dyDescent="0.3"/>
    <row r="982" ht="14" hidden="1" x14ac:dyDescent="0.3"/>
    <row r="983" ht="14" hidden="1" x14ac:dyDescent="0.3"/>
    <row r="984" ht="14" hidden="1" x14ac:dyDescent="0.3"/>
    <row r="985" ht="14" hidden="1" x14ac:dyDescent="0.3"/>
    <row r="986" ht="14" hidden="1" x14ac:dyDescent="0.3"/>
    <row r="987" ht="14" hidden="1" x14ac:dyDescent="0.3"/>
    <row r="988" ht="14" hidden="1" x14ac:dyDescent="0.3"/>
    <row r="989" ht="14" hidden="1" x14ac:dyDescent="0.3"/>
    <row r="990" ht="14" hidden="1" x14ac:dyDescent="0.3"/>
    <row r="991" ht="14" hidden="1" x14ac:dyDescent="0.3"/>
    <row r="992" ht="14" hidden="1" x14ac:dyDescent="0.3"/>
    <row r="993" ht="14" hidden="1" x14ac:dyDescent="0.3"/>
    <row r="994" ht="14" hidden="1" x14ac:dyDescent="0.3"/>
    <row r="995" ht="14" hidden="1" x14ac:dyDescent="0.3"/>
    <row r="996" ht="14" hidden="1" x14ac:dyDescent="0.3"/>
    <row r="997" ht="14" hidden="1" x14ac:dyDescent="0.3"/>
    <row r="998" ht="14" hidden="1" x14ac:dyDescent="0.3"/>
    <row r="999" ht="14" hidden="1" x14ac:dyDescent="0.3"/>
    <row r="1000" ht="14" hidden="1" x14ac:dyDescent="0.3"/>
    <row r="1001" ht="14" hidden="1" x14ac:dyDescent="0.3"/>
  </sheetData>
  <conditionalFormatting sqref="A11:B11 D11">
    <cfRule type="expression" dxfId="73" priority="200" stopIfTrue="1">
      <formula>$B11=$C11</formula>
    </cfRule>
  </conditionalFormatting>
  <conditionalFormatting sqref="A12:B12 D12">
    <cfRule type="expression" dxfId="72" priority="201" stopIfTrue="1">
      <formula>$B12=$C12</formula>
    </cfRule>
  </conditionalFormatting>
  <conditionalFormatting sqref="A13:B13 D13">
    <cfRule type="expression" dxfId="71" priority="202" stopIfTrue="1">
      <formula>$B13=$C13</formula>
    </cfRule>
  </conditionalFormatting>
  <conditionalFormatting sqref="A14:B14 D14">
    <cfRule type="expression" dxfId="70" priority="203" stopIfTrue="1">
      <formula>$B14=$C14</formula>
    </cfRule>
  </conditionalFormatting>
  <conditionalFormatting sqref="A15:B15 D15">
    <cfRule type="expression" dxfId="69" priority="204" stopIfTrue="1">
      <formula>$B15=$C15</formula>
    </cfRule>
  </conditionalFormatting>
  <conditionalFormatting sqref="A16:B16 D16">
    <cfRule type="expression" dxfId="68" priority="205" stopIfTrue="1">
      <formula>$B16=$C16</formula>
    </cfRule>
  </conditionalFormatting>
  <conditionalFormatting sqref="A17:B17 D17">
    <cfRule type="expression" dxfId="67" priority="206" stopIfTrue="1">
      <formula>$B17=$C17</formula>
    </cfRule>
  </conditionalFormatting>
  <conditionalFormatting sqref="A18:B18 D18">
    <cfRule type="expression" dxfId="66" priority="207" stopIfTrue="1">
      <formula>$B18=$C18</formula>
    </cfRule>
  </conditionalFormatting>
  <conditionalFormatting sqref="A19:B19 D19">
    <cfRule type="expression" dxfId="65" priority="208" stopIfTrue="1">
      <formula>$B19=$C19</formula>
    </cfRule>
  </conditionalFormatting>
  <conditionalFormatting sqref="A2:B2 D2">
    <cfRule type="expression" dxfId="64" priority="192" stopIfTrue="1">
      <formula>$B2=$C2</formula>
    </cfRule>
  </conditionalFormatting>
  <conditionalFormatting sqref="A20:B20 D20">
    <cfRule type="expression" dxfId="63" priority="209" stopIfTrue="1">
      <formula>$B20=$C20</formula>
    </cfRule>
  </conditionalFormatting>
  <conditionalFormatting sqref="A21:B21 D21">
    <cfRule type="expression" dxfId="62" priority="210" stopIfTrue="1">
      <formula>$B21=$C21</formula>
    </cfRule>
  </conditionalFormatting>
  <conditionalFormatting sqref="A22:B22 D22">
    <cfRule type="expression" dxfId="61" priority="211" stopIfTrue="1">
      <formula>$B22=$C22</formula>
    </cfRule>
  </conditionalFormatting>
  <conditionalFormatting sqref="A23:B23 D23">
    <cfRule type="expression" dxfId="60" priority="212" stopIfTrue="1">
      <formula>$B23=$C23</formula>
    </cfRule>
  </conditionalFormatting>
  <conditionalFormatting sqref="A24:B24 D24">
    <cfRule type="expression" dxfId="59" priority="213" stopIfTrue="1">
      <formula>$B24=$C24</formula>
    </cfRule>
  </conditionalFormatting>
  <conditionalFormatting sqref="A25:B25 D25">
    <cfRule type="expression" dxfId="58" priority="214" stopIfTrue="1">
      <formula>$B25=$C25</formula>
    </cfRule>
  </conditionalFormatting>
  <conditionalFormatting sqref="A26:B26 D26">
    <cfRule type="expression" dxfId="57" priority="215" stopIfTrue="1">
      <formula>$B26=$C26</formula>
    </cfRule>
  </conditionalFormatting>
  <conditionalFormatting sqref="A27:B27 D27">
    <cfRule type="expression" dxfId="56" priority="216" stopIfTrue="1">
      <formula>$B27=$C27</formula>
    </cfRule>
  </conditionalFormatting>
  <conditionalFormatting sqref="A28:B28 D28">
    <cfRule type="expression" dxfId="55" priority="217" stopIfTrue="1">
      <formula>$B28=$C28</formula>
    </cfRule>
  </conditionalFormatting>
  <conditionalFormatting sqref="A29:B29 D29">
    <cfRule type="expression" dxfId="54" priority="218" stopIfTrue="1">
      <formula>$B29=$C29</formula>
    </cfRule>
  </conditionalFormatting>
  <conditionalFormatting sqref="A3:B3 D3">
    <cfRule type="expression" dxfId="53" priority="193" stopIfTrue="1">
      <formula>$B3=$C3</formula>
    </cfRule>
  </conditionalFormatting>
  <conditionalFormatting sqref="A30:B30 D30">
    <cfRule type="expression" dxfId="52" priority="219" stopIfTrue="1">
      <formula>$B30=$C30</formula>
    </cfRule>
  </conditionalFormatting>
  <conditionalFormatting sqref="A31:B31 D31">
    <cfRule type="expression" dxfId="51" priority="220" stopIfTrue="1">
      <formula>$B31=$C31</formula>
    </cfRule>
  </conditionalFormatting>
  <conditionalFormatting sqref="A32:B32 D32">
    <cfRule type="expression" dxfId="50" priority="221" stopIfTrue="1">
      <formula>$B32=$C32</formula>
    </cfRule>
  </conditionalFormatting>
  <conditionalFormatting sqref="A33:B33 D33">
    <cfRule type="expression" dxfId="49" priority="222" stopIfTrue="1">
      <formula>$B33=$C33</formula>
    </cfRule>
  </conditionalFormatting>
  <conditionalFormatting sqref="A34:B34 D34">
    <cfRule type="expression" dxfId="48" priority="223" stopIfTrue="1">
      <formula>$B34=$C34</formula>
    </cfRule>
  </conditionalFormatting>
  <conditionalFormatting sqref="A35:B35 D35">
    <cfRule type="expression" dxfId="47" priority="224" stopIfTrue="1">
      <formula>$B35=$C35</formula>
    </cfRule>
  </conditionalFormatting>
  <conditionalFormatting sqref="A36:B36 D36">
    <cfRule type="expression" dxfId="46" priority="225" stopIfTrue="1">
      <formula>$B36=$C36</formula>
    </cfRule>
  </conditionalFormatting>
  <conditionalFormatting sqref="A37:B37 D37">
    <cfRule type="expression" dxfId="45" priority="226" stopIfTrue="1">
      <formula>$B37=$C37</formula>
    </cfRule>
  </conditionalFormatting>
  <conditionalFormatting sqref="A38:B38 D38">
    <cfRule type="expression" dxfId="44" priority="227" stopIfTrue="1">
      <formula>$B38=$C38</formula>
    </cfRule>
  </conditionalFormatting>
  <conditionalFormatting sqref="A39:B39 D39">
    <cfRule type="expression" dxfId="43" priority="228" stopIfTrue="1">
      <formula>$B39=$C39</formula>
    </cfRule>
  </conditionalFormatting>
  <conditionalFormatting sqref="A4:B4 D4">
    <cfRule type="expression" dxfId="42" priority="194" stopIfTrue="1">
      <formula>$B4=$C4</formula>
    </cfRule>
  </conditionalFormatting>
  <conditionalFormatting sqref="A40:B40 D40">
    <cfRule type="expression" dxfId="41" priority="229" stopIfTrue="1">
      <formula>$B40=$C40</formula>
    </cfRule>
  </conditionalFormatting>
  <conditionalFormatting sqref="A41:B41 D41">
    <cfRule type="expression" dxfId="40" priority="230" stopIfTrue="1">
      <formula>$B41=$C41</formula>
    </cfRule>
  </conditionalFormatting>
  <conditionalFormatting sqref="A42:B42 D42">
    <cfRule type="expression" dxfId="39" priority="231" stopIfTrue="1">
      <formula>$B42=$C42</formula>
    </cfRule>
  </conditionalFormatting>
  <conditionalFormatting sqref="A43:B43 D43">
    <cfRule type="expression" dxfId="38" priority="232" stopIfTrue="1">
      <formula>$B43=$C43</formula>
    </cfRule>
  </conditionalFormatting>
  <conditionalFormatting sqref="A44:B44 D44">
    <cfRule type="expression" dxfId="37" priority="233" stopIfTrue="1">
      <formula>$B44=$C44</formula>
    </cfRule>
  </conditionalFormatting>
  <conditionalFormatting sqref="A45:B45 D45">
    <cfRule type="expression" dxfId="36" priority="234" stopIfTrue="1">
      <formula>$B45=$C45</formula>
    </cfRule>
  </conditionalFormatting>
  <conditionalFormatting sqref="A46:B46 D46">
    <cfRule type="expression" dxfId="35" priority="235" stopIfTrue="1">
      <formula>$B46=$C46</formula>
    </cfRule>
  </conditionalFormatting>
  <conditionalFormatting sqref="A47:B47 D47">
    <cfRule type="expression" dxfId="34" priority="236" stopIfTrue="1">
      <formula>$B47=$C47</formula>
    </cfRule>
  </conditionalFormatting>
  <conditionalFormatting sqref="A48:B48 D48">
    <cfRule type="expression" dxfId="33" priority="237" stopIfTrue="1">
      <formula>$B48=$C48</formula>
    </cfRule>
  </conditionalFormatting>
  <conditionalFormatting sqref="A49:B49 D49">
    <cfRule type="expression" dxfId="32" priority="238" stopIfTrue="1">
      <formula>$B49=$C49</formula>
    </cfRule>
  </conditionalFormatting>
  <conditionalFormatting sqref="A5:B5 D5">
    <cfRule type="expression" dxfId="31" priority="195" stopIfTrue="1">
      <formula>$B5=$C5</formula>
    </cfRule>
  </conditionalFormatting>
  <conditionalFormatting sqref="A50:B50 D50">
    <cfRule type="expression" dxfId="30" priority="239" stopIfTrue="1">
      <formula>$B50=$C50</formula>
    </cfRule>
  </conditionalFormatting>
  <conditionalFormatting sqref="A51:B51 D51">
    <cfRule type="expression" dxfId="29" priority="240" stopIfTrue="1">
      <formula>$B51=$C51</formula>
    </cfRule>
  </conditionalFormatting>
  <conditionalFormatting sqref="A52:B52 D52">
    <cfRule type="expression" dxfId="28" priority="241" stopIfTrue="1">
      <formula>$B52=$C52</formula>
    </cfRule>
  </conditionalFormatting>
  <conditionalFormatting sqref="A53:B53 D53">
    <cfRule type="expression" dxfId="27" priority="242" stopIfTrue="1">
      <formula>$B53=$C53</formula>
    </cfRule>
  </conditionalFormatting>
  <conditionalFormatting sqref="A54:B54 D54">
    <cfRule type="expression" dxfId="26" priority="243" stopIfTrue="1">
      <formula>$B54=$C54</formula>
    </cfRule>
  </conditionalFormatting>
  <conditionalFormatting sqref="A55:B55 D55">
    <cfRule type="expression" dxfId="25" priority="244" stopIfTrue="1">
      <formula>$B55=$C55</formula>
    </cfRule>
  </conditionalFormatting>
  <conditionalFormatting sqref="A56:B56 D56">
    <cfRule type="expression" dxfId="24" priority="245" stopIfTrue="1">
      <formula>$B56=$C56</formula>
    </cfRule>
  </conditionalFormatting>
  <conditionalFormatting sqref="A57:B57 D57">
    <cfRule type="expression" dxfId="23" priority="246" stopIfTrue="1">
      <formula>$B57=$C57</formula>
    </cfRule>
  </conditionalFormatting>
  <conditionalFormatting sqref="A58:B58 D58">
    <cfRule type="expression" dxfId="22" priority="247" stopIfTrue="1">
      <formula>$B58=$C58</formula>
    </cfRule>
  </conditionalFormatting>
  <conditionalFormatting sqref="A59:B59 D59">
    <cfRule type="expression" dxfId="21" priority="248" stopIfTrue="1">
      <formula>$B59=$C59</formula>
    </cfRule>
  </conditionalFormatting>
  <conditionalFormatting sqref="A6:B6 D6">
    <cfRule type="expression" dxfId="20" priority="196" stopIfTrue="1">
      <formula>$B6=$C6</formula>
    </cfRule>
  </conditionalFormatting>
  <conditionalFormatting sqref="A60:B60 D60">
    <cfRule type="expression" dxfId="19" priority="249" stopIfTrue="1">
      <formula>$B60=$C60</formula>
    </cfRule>
  </conditionalFormatting>
  <conditionalFormatting sqref="A61:B61 D61">
    <cfRule type="expression" dxfId="18" priority="250" stopIfTrue="1">
      <formula>$B61=$C61</formula>
    </cfRule>
  </conditionalFormatting>
  <conditionalFormatting sqref="A62:B62 D62">
    <cfRule type="expression" dxfId="17" priority="251" stopIfTrue="1">
      <formula>$B62=$C62</formula>
    </cfRule>
  </conditionalFormatting>
  <conditionalFormatting sqref="A63:B63 D63">
    <cfRule type="expression" dxfId="16" priority="252" stopIfTrue="1">
      <formula>$B63=$C63</formula>
    </cfRule>
  </conditionalFormatting>
  <conditionalFormatting sqref="A64:B64 D64">
    <cfRule type="expression" dxfId="15" priority="253" stopIfTrue="1">
      <formula>$B64=$C64</formula>
    </cfRule>
  </conditionalFormatting>
  <conditionalFormatting sqref="A65:B65 D65">
    <cfRule type="expression" dxfId="14" priority="254" stopIfTrue="1">
      <formula>$B65=$C65</formula>
    </cfRule>
  </conditionalFormatting>
  <conditionalFormatting sqref="A66:B66 D66">
    <cfRule type="expression" dxfId="13" priority="255" stopIfTrue="1">
      <formula>$B66=$C66</formula>
    </cfRule>
  </conditionalFormatting>
  <conditionalFormatting sqref="A67:B67 D67">
    <cfRule type="expression" dxfId="12" priority="256" stopIfTrue="1">
      <formula>$B67=$C67</formula>
    </cfRule>
  </conditionalFormatting>
  <conditionalFormatting sqref="A68:B68 D68">
    <cfRule type="expression" dxfId="11" priority="257" stopIfTrue="1">
      <formula>$B68=$C68</formula>
    </cfRule>
  </conditionalFormatting>
  <conditionalFormatting sqref="A69:B69 D69">
    <cfRule type="expression" dxfId="10" priority="258" stopIfTrue="1">
      <formula>$B69=$C69</formula>
    </cfRule>
  </conditionalFormatting>
  <conditionalFormatting sqref="A7:B7 D7">
    <cfRule type="expression" dxfId="9" priority="197" stopIfTrue="1">
      <formula>$B7=$C7</formula>
    </cfRule>
  </conditionalFormatting>
  <conditionalFormatting sqref="A70:B70 D70">
    <cfRule type="expression" dxfId="8" priority="259" stopIfTrue="1">
      <formula>$B70=$C70</formula>
    </cfRule>
  </conditionalFormatting>
  <conditionalFormatting sqref="A71:B71 D71">
    <cfRule type="expression" dxfId="7" priority="260" stopIfTrue="1">
      <formula>$B71=$C71</formula>
    </cfRule>
  </conditionalFormatting>
  <conditionalFormatting sqref="A72:B72 D72">
    <cfRule type="expression" dxfId="6" priority="261" stopIfTrue="1">
      <formula>$B72=$C72</formula>
    </cfRule>
  </conditionalFormatting>
  <conditionalFormatting sqref="A73:B73 D73">
    <cfRule type="expression" dxfId="5" priority="262" stopIfTrue="1">
      <formula>$B73=$C73</formula>
    </cfRule>
  </conditionalFormatting>
  <conditionalFormatting sqref="A74:B74 D74">
    <cfRule type="expression" dxfId="4" priority="263" stopIfTrue="1">
      <formula>$B74=$C74</formula>
    </cfRule>
  </conditionalFormatting>
  <conditionalFormatting sqref="A75:B75 D75">
    <cfRule type="expression" dxfId="3" priority="264" stopIfTrue="1">
      <formula>$B75=$C75</formula>
    </cfRule>
  </conditionalFormatting>
  <conditionalFormatting sqref="A8:B8 D8">
    <cfRule type="expression" dxfId="2" priority="198" stopIfTrue="1">
      <formula>$B8=$C8</formula>
    </cfRule>
  </conditionalFormatting>
  <conditionalFormatting sqref="A9:B10 D9:D10">
    <cfRule type="expression" dxfId="1" priority="199" stopIfTrue="1">
      <formula>$B9=$C9</formula>
    </cfRule>
  </conditionalFormatting>
  <conditionalFormatting sqref="H84">
    <cfRule type="expression" dxfId="0" priority="265" stopIfTrue="1">
      <formula>LEN(TRIM(H84))&gt;0</formula>
    </cfRule>
  </conditionalFormatting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4AE-D3E2-4D54-A5B6-67D74F48AB19}">
  <dimension ref="A1:AA8"/>
  <sheetViews>
    <sheetView workbookViewId="0"/>
  </sheetViews>
  <sheetFormatPr defaultRowHeight="15.75" customHeight="1" x14ac:dyDescent="0.3"/>
  <cols>
    <col min="1" max="1" width="11.6640625" customWidth="1"/>
    <col min="2" max="2" width="36.83203125" customWidth="1"/>
    <col min="3" max="3" width="11.6640625" customWidth="1"/>
    <col min="4" max="4" width="36.83203125" customWidth="1"/>
    <col min="5" max="1024" width="11.6640625" customWidth="1"/>
  </cols>
  <sheetData>
    <row r="1" spans="1:27" ht="14" x14ac:dyDescent="0.3">
      <c r="A1" s="234"/>
      <c r="B1" s="234"/>
      <c r="C1" s="234"/>
      <c r="D1" s="234"/>
      <c r="E1" s="234"/>
    </row>
    <row r="2" spans="1:27" ht="24" x14ac:dyDescent="0.5">
      <c r="A2" s="235"/>
      <c r="B2" s="236" t="s">
        <v>489</v>
      </c>
      <c r="C2" s="236"/>
      <c r="D2" s="236" t="s">
        <v>490</v>
      </c>
      <c r="E2" s="237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</row>
    <row r="3" spans="1:27" ht="108" customHeight="1" x14ac:dyDescent="0.3">
      <c r="A3" s="234"/>
      <c r="B3" s="234"/>
      <c r="C3" s="234"/>
      <c r="D3" s="234"/>
      <c r="E3" s="234"/>
    </row>
    <row r="4" spans="1:27" ht="14" x14ac:dyDescent="0.3">
      <c r="A4" s="234"/>
      <c r="B4" s="234"/>
      <c r="C4" s="234"/>
      <c r="D4" s="234"/>
      <c r="E4" s="234"/>
    </row>
    <row r="5" spans="1:27" ht="14" x14ac:dyDescent="0.3">
      <c r="A5" s="234"/>
      <c r="B5" s="234"/>
      <c r="C5" s="234"/>
      <c r="D5" s="234"/>
      <c r="E5" s="234"/>
    </row>
    <row r="6" spans="1:27" ht="14" x14ac:dyDescent="0.3">
      <c r="A6" s="234"/>
      <c r="B6" s="239" t="s">
        <v>491</v>
      </c>
      <c r="C6" s="239"/>
      <c r="D6" s="239"/>
      <c r="E6" s="234"/>
    </row>
    <row r="7" spans="1:27" ht="14" x14ac:dyDescent="0.3">
      <c r="A7" s="234"/>
      <c r="B7" s="239"/>
      <c r="C7" s="239"/>
      <c r="D7" s="239"/>
      <c r="E7" s="234"/>
    </row>
    <row r="8" spans="1:27" ht="14" x14ac:dyDescent="0.3">
      <c r="A8" s="234"/>
      <c r="B8" s="234"/>
      <c r="C8" s="234"/>
      <c r="D8" s="234"/>
      <c r="E8" s="234"/>
    </row>
  </sheetData>
  <mergeCells count="1">
    <mergeCell ref="B6:D7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INFO</vt:lpstr>
      <vt:lpstr>Kappa Checklist</vt:lpstr>
      <vt:lpstr>Boss Progression</vt:lpstr>
      <vt:lpstr>Hideout Progression</vt:lpstr>
      <vt:lpstr>Hideout List</vt:lpstr>
      <vt:lpstr>RESET</vt:lpstr>
      <vt:lpstr>'Hideout List'!_xlnm._FilterDatabase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 Wilson</dc:creator>
  <cp:lastModifiedBy>Myles Wilson [ FULCRO – UK ]</cp:lastModifiedBy>
  <dcterms:created xsi:type="dcterms:W3CDTF">2025-04-20T14:36:26Z</dcterms:created>
  <dcterms:modified xsi:type="dcterms:W3CDTF">2025-04-20T15:01:41Z</dcterms:modified>
</cp:coreProperties>
</file>