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il\OneDrive\Documents\Cours\Droit fiscale\IS\CH12_Les_amortissements\"/>
    </mc:Choice>
  </mc:AlternateContent>
  <xr:revisionPtr revIDLastSave="141" documentId="8_{80107553-2E91-4AF7-983D-45B407D01F10}" xr6:coauthVersionLast="41" xr6:coauthVersionMax="41" xr10:uidLastSave="{8CE057F8-3BB4-495E-8F28-3E65DB0DDABE}"/>
  <bookViews>
    <workbookView xWindow="-120" yWindow="-120" windowWidth="29040" windowHeight="15840" activeTab="1" xr2:uid="{D6FE01BA-1344-48C0-9EA6-2CBAB38B714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11" i="2"/>
  <c r="E9" i="2"/>
  <c r="D8" i="2"/>
  <c r="D7" i="2"/>
  <c r="C11" i="2"/>
  <c r="C7" i="2"/>
  <c r="C8" i="2"/>
  <c r="C9" i="2" s="1"/>
  <c r="C10" i="2" s="1"/>
  <c r="H8" i="2"/>
  <c r="H9" i="2"/>
  <c r="H10" i="2"/>
  <c r="H11" i="2"/>
  <c r="H12" i="2"/>
  <c r="H7" i="2"/>
  <c r="G11" i="2"/>
  <c r="G10" i="2"/>
  <c r="G9" i="2"/>
  <c r="G8" i="2"/>
  <c r="B12" i="2"/>
  <c r="B9" i="2"/>
  <c r="B10" i="2"/>
  <c r="B11" i="2"/>
  <c r="B8" i="2"/>
  <c r="B13" i="2" s="1"/>
  <c r="B7" i="2"/>
  <c r="D13" i="2"/>
  <c r="D7" i="1" l="1"/>
  <c r="D8" i="1"/>
  <c r="D6" i="1"/>
  <c r="D11" i="1"/>
  <c r="E11" i="1"/>
  <c r="C7" i="1"/>
  <c r="C8" i="1"/>
  <c r="C9" i="1"/>
  <c r="C10" i="1"/>
  <c r="C6" i="1"/>
  <c r="C11" i="1" s="1"/>
  <c r="B7" i="1"/>
  <c r="B8" i="1"/>
  <c r="B6" i="1"/>
  <c r="B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wilson huard</author>
  </authors>
  <commentList>
    <comment ref="C7" authorId="0" shapeId="0" xr:uid="{99B50A0B-8C65-4DE5-9498-DE9A5A4F2318}">
      <text>
        <r>
          <rPr>
            <b/>
            <sz val="9"/>
            <color indexed="81"/>
            <rFont val="Tahoma"/>
            <family val="2"/>
          </rPr>
          <t>wilson huard:</t>
        </r>
        <r>
          <rPr>
            <sz val="9"/>
            <color indexed="81"/>
            <rFont val="Tahoma"/>
            <family val="2"/>
          </rPr>
          <t xml:space="preserve">
27 000 x (1/5 x 1,75) soit 35% x 6/12</t>
        </r>
      </text>
    </comment>
    <comment ref="C8" authorId="0" shapeId="0" xr:uid="{73448AF2-BB14-47ED-89DA-6E26B1AE2199}">
      <text>
        <r>
          <rPr>
            <b/>
            <sz val="9"/>
            <color indexed="81"/>
            <rFont val="Tahoma"/>
            <family val="2"/>
          </rPr>
          <t>wilson huard:</t>
        </r>
        <r>
          <rPr>
            <sz val="9"/>
            <color indexed="81"/>
            <rFont val="Tahoma"/>
            <family val="2"/>
          </rPr>
          <t xml:space="preserve">
(27 000 - 4 725 ) x 1/5 * 1,75 soit 35 %</t>
        </r>
      </text>
    </comment>
    <comment ref="C9" authorId="0" shapeId="0" xr:uid="{ED97A4C8-AB94-4E52-9E3E-C62D3591E96E}">
      <text>
        <r>
          <rPr>
            <b/>
            <sz val="9"/>
            <color indexed="81"/>
            <rFont val="Tahoma"/>
            <family val="2"/>
          </rPr>
          <t>wilson huard:</t>
        </r>
        <r>
          <rPr>
            <sz val="9"/>
            <color indexed="81"/>
            <rFont val="Tahoma"/>
            <family val="2"/>
          </rPr>
          <t xml:space="preserve">
(27 000 - 4 725 - 7 796) x 1/5 * 1,75 soit 35%
</t>
        </r>
      </text>
    </comment>
    <comment ref="C10" authorId="0" shapeId="0" xr:uid="{413AA461-226D-4175-99F2-297FBE6F1C3F}">
      <text>
        <r>
          <rPr>
            <b/>
            <sz val="9"/>
            <color indexed="81"/>
            <rFont val="Tahoma"/>
            <family val="2"/>
          </rPr>
          <t>wilson huard:</t>
        </r>
        <r>
          <rPr>
            <sz val="9"/>
            <color indexed="81"/>
            <rFont val="Tahoma"/>
            <family val="2"/>
          </rPr>
          <t xml:space="preserve">
(27 000 - 4 725 - 7 796 - 5 068) x 1/2 soit 50 %</t>
        </r>
      </text>
    </comment>
  </commentList>
</comments>
</file>

<file path=xl/sharedStrings.xml><?xml version="1.0" encoding="utf-8"?>
<sst xmlns="http://schemas.openxmlformats.org/spreadsheetml/2006/main" count="34" uniqueCount="25">
  <si>
    <t>Entreprise qui acquiert un mat ind. De 60 000 € HT dont la durée d'usage (fiscale) est de 5 ans et que la durée réelle (comptable) est de 3 ans</t>
  </si>
  <si>
    <t>Année</t>
  </si>
  <si>
    <t>Dot comptable</t>
  </si>
  <si>
    <t>Dot fiscale</t>
  </si>
  <si>
    <t>Dérogatoire</t>
  </si>
  <si>
    <t>Réintégration</t>
  </si>
  <si>
    <t>Déduction</t>
  </si>
  <si>
    <t>N</t>
  </si>
  <si>
    <t>N+1</t>
  </si>
  <si>
    <t>N+2</t>
  </si>
  <si>
    <t>N+3</t>
  </si>
  <si>
    <t>N+4</t>
  </si>
  <si>
    <t>Total</t>
  </si>
  <si>
    <t xml:space="preserve">Exemple: E acquiter le 01/06/N un mat ind. de 27 000 € HT </t>
  </si>
  <si>
    <t xml:space="preserve">éligible au mode d'amortissement dégressif, la durée d'usage est de 5 ans. </t>
  </si>
  <si>
    <t>le bien à était mis en service le 15/06/N. Le coefficient dégressif est de 1.75</t>
  </si>
  <si>
    <t>dotation</t>
  </si>
  <si>
    <t>Reprise</t>
  </si>
  <si>
    <t>Retraitement fiscale</t>
  </si>
  <si>
    <t>N+5</t>
  </si>
  <si>
    <t>TC</t>
  </si>
  <si>
    <t>TF</t>
  </si>
  <si>
    <t>Si TF &gt; TC on prends se taux là sinon TC</t>
  </si>
  <si>
    <t>TC = 1/N restant</t>
  </si>
  <si>
    <t>TF = 1/N *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</si>
</sst>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6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2" borderId="0" xfId="1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1" applyNumberFormat="1" applyFont="1" applyFill="1"/>
    <xf numFmtId="9" fontId="0" fillId="2" borderId="0" xfId="2" applyFont="1" applyFill="1" applyAlignment="1">
      <alignment horizontal="center"/>
    </xf>
    <xf numFmtId="2" fontId="2" fillId="2" borderId="0" xfId="0" applyNumberFormat="1" applyFont="1" applyFill="1"/>
    <xf numFmtId="1" fontId="2" fillId="2" borderId="0" xfId="0" applyNumberFormat="1" applyFon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0CD0-0432-4FA7-9C8B-14ADECE4D42D}">
  <dimension ref="A2:E11"/>
  <sheetViews>
    <sheetView workbookViewId="0">
      <selection activeCell="D5" sqref="D5"/>
    </sheetView>
  </sheetViews>
  <sheetFormatPr baseColWidth="10" defaultRowHeight="15" x14ac:dyDescent="0.25"/>
  <cols>
    <col min="1" max="1" width="11.42578125" style="1"/>
    <col min="2" max="2" width="14" style="1" bestFit="1" customWidth="1"/>
    <col min="3" max="3" width="11.85546875" style="1" bestFit="1" customWidth="1"/>
    <col min="4" max="4" width="13.140625" style="1" bestFit="1" customWidth="1"/>
    <col min="5" max="5" width="11.85546875" style="1" bestFit="1" customWidth="1"/>
    <col min="6" max="16384" width="11.42578125" style="1"/>
  </cols>
  <sheetData>
    <row r="2" spans="1:5" x14ac:dyDescent="0.25">
      <c r="A2" s="1" t="s">
        <v>0</v>
      </c>
    </row>
    <row r="4" spans="1:5" x14ac:dyDescent="0.25">
      <c r="A4" s="2"/>
      <c r="B4" s="2"/>
      <c r="C4" s="2"/>
      <c r="D4" s="6" t="s">
        <v>18</v>
      </c>
      <c r="E4" s="6"/>
    </row>
    <row r="5" spans="1:5" x14ac:dyDescent="0.25">
      <c r="A5" s="2" t="s">
        <v>1</v>
      </c>
      <c r="B5" s="2" t="s">
        <v>2</v>
      </c>
      <c r="C5" s="2" t="s">
        <v>3</v>
      </c>
      <c r="D5" s="2" t="s">
        <v>5</v>
      </c>
      <c r="E5" s="2" t="s">
        <v>6</v>
      </c>
    </row>
    <row r="6" spans="1:5" x14ac:dyDescent="0.25">
      <c r="A6" s="1" t="s">
        <v>7</v>
      </c>
      <c r="B6" s="4">
        <f>60000/3</f>
        <v>20000</v>
      </c>
      <c r="C6" s="4">
        <f>60000/5</f>
        <v>12000</v>
      </c>
      <c r="D6" s="4">
        <f>+B6-C6</f>
        <v>8000</v>
      </c>
      <c r="E6" s="4"/>
    </row>
    <row r="7" spans="1:5" x14ac:dyDescent="0.25">
      <c r="A7" s="1" t="s">
        <v>8</v>
      </c>
      <c r="B7" s="4">
        <f t="shared" ref="B7:B8" si="0">60000/3</f>
        <v>20000</v>
      </c>
      <c r="C7" s="4">
        <f t="shared" ref="C7:C10" si="1">60000/5</f>
        <v>12000</v>
      </c>
      <c r="D7" s="4">
        <f t="shared" ref="D7:D8" si="2">+B7-C7</f>
        <v>8000</v>
      </c>
      <c r="E7" s="4"/>
    </row>
    <row r="8" spans="1:5" x14ac:dyDescent="0.25">
      <c r="A8" s="1" t="s">
        <v>9</v>
      </c>
      <c r="B8" s="4">
        <f t="shared" si="0"/>
        <v>20000</v>
      </c>
      <c r="C8" s="4">
        <f t="shared" si="1"/>
        <v>12000</v>
      </c>
      <c r="D8" s="4">
        <f t="shared" si="2"/>
        <v>8000</v>
      </c>
      <c r="E8" s="4"/>
    </row>
    <row r="9" spans="1:5" x14ac:dyDescent="0.25">
      <c r="A9" s="1" t="s">
        <v>10</v>
      </c>
      <c r="B9" s="4"/>
      <c r="C9" s="4">
        <f t="shared" si="1"/>
        <v>12000</v>
      </c>
      <c r="D9" s="4"/>
      <c r="E9" s="4">
        <v>12000</v>
      </c>
    </row>
    <row r="10" spans="1:5" x14ac:dyDescent="0.25">
      <c r="A10" s="1" t="s">
        <v>11</v>
      </c>
      <c r="B10" s="4"/>
      <c r="C10" s="4">
        <f t="shared" si="1"/>
        <v>12000</v>
      </c>
      <c r="D10" s="4"/>
      <c r="E10" s="4">
        <v>12000</v>
      </c>
    </row>
    <row r="11" spans="1:5" x14ac:dyDescent="0.25">
      <c r="A11" s="1" t="s">
        <v>12</v>
      </c>
      <c r="B11" s="5">
        <f>SUM(B6:B10)</f>
        <v>60000</v>
      </c>
      <c r="C11" s="5">
        <f>SUM(C6:C10)</f>
        <v>60000</v>
      </c>
      <c r="D11" s="5">
        <f>SUM(D6:D10)</f>
        <v>24000</v>
      </c>
      <c r="E11" s="5">
        <f>SUM(E6:E10)</f>
        <v>24000</v>
      </c>
    </row>
  </sheetData>
  <mergeCells count="1">
    <mergeCell ref="D4:E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21C8-1FC3-4FDA-B773-5FFD015CAA9B}">
  <dimension ref="A1:I14"/>
  <sheetViews>
    <sheetView tabSelected="1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4" style="1" bestFit="1" customWidth="1"/>
    <col min="3" max="3" width="12.5703125" style="1" bestFit="1" customWidth="1"/>
    <col min="4" max="4" width="11.5703125" style="1" customWidth="1"/>
    <col min="5" max="5" width="13.28515625" style="1" customWidth="1"/>
    <col min="6" max="16384" width="11.42578125" style="1"/>
  </cols>
  <sheetData>
    <row r="1" spans="1:9" x14ac:dyDescent="0.25">
      <c r="A1" s="1" t="s">
        <v>13</v>
      </c>
    </row>
    <row r="2" spans="1:9" x14ac:dyDescent="0.25">
      <c r="A2" s="1" t="s">
        <v>14</v>
      </c>
    </row>
    <row r="3" spans="1:9" x14ac:dyDescent="0.25">
      <c r="A3" s="1" t="s">
        <v>15</v>
      </c>
    </row>
    <row r="4" spans="1:9" x14ac:dyDescent="0.25">
      <c r="G4" s="1" t="s">
        <v>22</v>
      </c>
    </row>
    <row r="5" spans="1:9" x14ac:dyDescent="0.25">
      <c r="A5" s="3"/>
      <c r="B5" s="3"/>
      <c r="C5" s="3"/>
      <c r="D5" s="6" t="s">
        <v>4</v>
      </c>
      <c r="E5" s="6"/>
    </row>
    <row r="6" spans="1:9" x14ac:dyDescent="0.25">
      <c r="A6" s="3" t="s">
        <v>1</v>
      </c>
      <c r="B6" s="3" t="s">
        <v>2</v>
      </c>
      <c r="C6" s="3" t="s">
        <v>3</v>
      </c>
      <c r="D6" s="3" t="s">
        <v>16</v>
      </c>
      <c r="E6" s="3" t="s">
        <v>17</v>
      </c>
      <c r="G6" s="7" t="s">
        <v>20</v>
      </c>
      <c r="H6" s="7" t="s">
        <v>21</v>
      </c>
    </row>
    <row r="7" spans="1:9" x14ac:dyDescent="0.25">
      <c r="A7" s="1" t="s">
        <v>7</v>
      </c>
      <c r="B7" s="4">
        <f>27000*0.2*6.5/12</f>
        <v>2925</v>
      </c>
      <c r="C7" s="8">
        <f>27000*0.2*1.75*0.5</f>
        <v>4725</v>
      </c>
      <c r="D7" s="4">
        <f>-B7+C7</f>
        <v>1800</v>
      </c>
      <c r="E7" s="4"/>
      <c r="G7" s="9">
        <v>0.2</v>
      </c>
      <c r="H7" s="9">
        <f>1/5*1.75</f>
        <v>0.35000000000000003</v>
      </c>
    </row>
    <row r="8" spans="1:9" x14ac:dyDescent="0.25">
      <c r="A8" s="1" t="s">
        <v>8</v>
      </c>
      <c r="B8" s="4">
        <f>27000*0.2</f>
        <v>5400</v>
      </c>
      <c r="C8" s="8">
        <f>+(27000-C7)*1/5*1.75</f>
        <v>7796.25</v>
      </c>
      <c r="D8" s="4">
        <f>-B8+C8</f>
        <v>2396.25</v>
      </c>
      <c r="E8" s="4"/>
      <c r="G8" s="9">
        <f>1/4</f>
        <v>0.25</v>
      </c>
      <c r="H8" s="9">
        <f t="shared" ref="H8:H12" si="0">1/5*1.75</f>
        <v>0.35000000000000003</v>
      </c>
    </row>
    <row r="9" spans="1:9" x14ac:dyDescent="0.25">
      <c r="A9" s="1" t="s">
        <v>9</v>
      </c>
      <c r="B9" s="4">
        <f t="shared" ref="B9:B11" si="1">27000*0.2</f>
        <v>5400</v>
      </c>
      <c r="C9" s="8">
        <f>+(27000-C8-C7)*0.2*1.75</f>
        <v>5067.5625</v>
      </c>
      <c r="D9" s="4"/>
      <c r="E9" s="8">
        <f>+B9-C9</f>
        <v>332.4375</v>
      </c>
      <c r="G9" s="9">
        <f>1/3</f>
        <v>0.33333333333333331</v>
      </c>
      <c r="H9" s="9">
        <f t="shared" si="0"/>
        <v>0.35000000000000003</v>
      </c>
    </row>
    <row r="10" spans="1:9" x14ac:dyDescent="0.25">
      <c r="A10" s="1" t="s">
        <v>10</v>
      </c>
      <c r="B10" s="4">
        <f t="shared" si="1"/>
        <v>5400</v>
      </c>
      <c r="C10" s="8">
        <f>+(27000-C9-C7-C8)*0.5</f>
        <v>4705.59375</v>
      </c>
      <c r="D10" s="4"/>
      <c r="E10" s="8">
        <f t="shared" ref="E10:E11" si="2">+B10-C10</f>
        <v>694.40625</v>
      </c>
      <c r="G10" s="9">
        <f>1/2</f>
        <v>0.5</v>
      </c>
      <c r="H10" s="9">
        <f t="shared" si="0"/>
        <v>0.35000000000000003</v>
      </c>
    </row>
    <row r="11" spans="1:9" x14ac:dyDescent="0.25">
      <c r="A11" s="1" t="s">
        <v>11</v>
      </c>
      <c r="B11" s="4">
        <f t="shared" si="1"/>
        <v>5400</v>
      </c>
      <c r="C11" s="8">
        <f>+(27000-4725-7796-5068-4706)*1</f>
        <v>4705</v>
      </c>
      <c r="D11" s="4"/>
      <c r="E11" s="8">
        <f t="shared" si="2"/>
        <v>695</v>
      </c>
      <c r="G11" s="9">
        <f>1/1</f>
        <v>1</v>
      </c>
      <c r="H11" s="9">
        <f t="shared" si="0"/>
        <v>0.35000000000000003</v>
      </c>
    </row>
    <row r="12" spans="1:9" x14ac:dyDescent="0.25">
      <c r="A12" s="1" t="s">
        <v>19</v>
      </c>
      <c r="B12" s="4">
        <f>+B11-B7</f>
        <v>2475</v>
      </c>
      <c r="C12" s="8">
        <v>0</v>
      </c>
      <c r="D12" s="4"/>
      <c r="E12" s="8">
        <v>2475</v>
      </c>
      <c r="G12" s="9">
        <v>0</v>
      </c>
      <c r="H12" s="9">
        <f t="shared" si="0"/>
        <v>0.35000000000000003</v>
      </c>
    </row>
    <row r="13" spans="1:9" x14ac:dyDescent="0.25">
      <c r="A13" s="2" t="s">
        <v>12</v>
      </c>
      <c r="B13" s="2">
        <f>SUM(B7:B12)</f>
        <v>27000</v>
      </c>
      <c r="C13" s="10">
        <v>27000</v>
      </c>
      <c r="D13" s="11">
        <f t="shared" ref="C13:E13" si="3">SUM(D7:D12)</f>
        <v>4196.25</v>
      </c>
      <c r="E13" s="11">
        <v>4196</v>
      </c>
      <c r="G13" s="7"/>
      <c r="H13" s="7"/>
    </row>
    <row r="14" spans="1:9" x14ac:dyDescent="0.25">
      <c r="G14" s="1" t="s">
        <v>23</v>
      </c>
      <c r="I14" s="1" t="s">
        <v>24</v>
      </c>
    </row>
  </sheetData>
  <mergeCells count="1">
    <mergeCell ref="D5:E5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huard</dc:creator>
  <cp:lastModifiedBy>wilson huard</cp:lastModifiedBy>
  <dcterms:created xsi:type="dcterms:W3CDTF">2019-03-23T16:39:10Z</dcterms:created>
  <dcterms:modified xsi:type="dcterms:W3CDTF">2019-03-23T17:05:51Z</dcterms:modified>
</cp:coreProperties>
</file>